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<sst xmlns="http://schemas.openxmlformats.org/spreadsheetml/2006/main" xmlns:r="http://schemas.openxmlformats.org/officeDocument/2006/relationships" count="541" uniqueCount="541">
  <si>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</si>
  <si>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</si>
  <si>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</si>
  <si>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</si>
  <si>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</si>
  <si>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</si>
  <si>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</si>
  <si>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</si>
  <si>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</si>
  <si>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</si>
  <si>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交通災害特別会計</t>
    <rPh sb="0" eb="8">
      <t>コウツウサイガ</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</si>
  <si>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</si>
  <si>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</si>
  <si>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</si>
  <si>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</si>
  <si>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</si>
  <si>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</si>
  <si>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</si>
  <si>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公有地取得基金</t>
    <rPh sb="0" eb="7">
      <t>コウユウチシュ</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</si>
  <si>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</si>
  <si>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</si>
  <si>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</si>
  <si>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</si>
  <si>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</si>
  <si>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</si>
  <si>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</si>
  <si>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</si>
  <si>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</si>
  <si>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</si>
  <si>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</si>
  <si>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</si>
  <si>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</si>
  <si>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</si>
  <si>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</si>
  <si>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</si>
  <si>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</si>
  <si>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</si>
  <si>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</si>
  <si>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</si>
  <si>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</si>
  <si>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</si>
  <si>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</si>
  <si>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</si>
  <si>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</si>
  <si>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</si>
  <si>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</si>
  <si>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</si>
  <si>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</si>
  <si>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</si>
  <si>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</si>
  <si>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</si>
  <si>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</si>
  <si>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</si>
  <si>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</si>
  <si>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</si>
  <si>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</si>
  <si>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</si>
  <si>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</si>
  <si>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</si>
  <si>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</si>
  <si>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</si>
  <si>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駐車場事業特別会計</t>
  </si>
  <si>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</si>
  <si>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</si>
  <si>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</si>
  <si>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</si>
  <si>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</si>
  <si>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</si>
  <si>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</si>
  <si>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</si>
  <si>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</si>
  <si>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</si>
  <si>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</si>
  <si>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</si>
  <si>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</si>
  <si>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</si>
  <si>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</si>
  <si>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</si>
  <si>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</si>
  <si>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</si>
  <si>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</si>
  <si>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</si>
  <si>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</si>
  <si>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</si>
  <si>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</si>
  <si>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</si>
  <si>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</si>
  <si>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</si>
  <si>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</si>
  <si>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</si>
  <si>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秩父広域市町村圏組合</t>
    <rPh sb="0" eb="8">
      <t>チチブコウイキ</t>
    </rPh>
    <rPh sb="8" eb="10">
      <t>クミアイ</t>
    </rPh>
    <phoneticPr fontId="5"/>
  </si>
  <si>
    <t>公設地方卸売市場特別会計</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</si>
  <si>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</si>
  <si>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</si>
  <si>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</si>
  <si>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</si>
  <si>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</si>
  <si>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</si>
  <si>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</si>
  <si>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</si>
  <si>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</si>
  <si>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</si>
  <si>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</si>
  <si>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</si>
  <si>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</si>
  <si>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</si>
  <si>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</si>
  <si>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</si>
  <si>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</si>
  <si>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</si>
  <si>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</si>
  <si>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</si>
  <si>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</si>
  <si>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</si>
  <si>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</si>
  <si>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</si>
  <si>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</si>
  <si>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</si>
  <si>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</si>
  <si>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</si>
  <si>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</si>
  <si>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</si>
  <si>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</si>
  <si>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</si>
  <si>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</si>
  <si>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</si>
  <si>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埼玉県秩父市</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</si>
  <si>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</si>
  <si>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</si>
  <si>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</si>
  <si>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</si>
  <si>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</si>
  <si>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</si>
  <si>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</si>
  <si>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</si>
  <si>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</si>
  <si>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</si>
  <si>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</si>
  <si>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</si>
  <si>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</si>
  <si>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</si>
  <si>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</si>
  <si>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</si>
  <si>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</si>
  <si>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</si>
  <si>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</si>
  <si>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</si>
  <si>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</si>
  <si>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</si>
  <si>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</si>
  <si>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</si>
  <si>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</si>
  <si>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-6.1</t>
  </si>
  <si>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</si>
  <si>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</si>
  <si>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</si>
  <si>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</si>
  <si>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</si>
  <si>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</si>
  <si>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</si>
  <si>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</si>
  <si>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</si>
  <si>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</si>
  <si>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</si>
  <si>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</si>
  <si>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秩父市</t>
  </si>
  <si>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</si>
  <si>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</si>
  <si>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</si>
  <si>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</si>
  <si>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</si>
  <si>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</si>
  <si>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</si>
  <si>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</si>
  <si>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</si>
  <si>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</si>
  <si>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</si>
  <si>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</si>
  <si>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</si>
  <si>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</si>
  <si>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</si>
  <si>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</si>
  <si>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</si>
  <si>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</si>
  <si>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</si>
  <si>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</si>
  <si>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</si>
  <si>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</si>
  <si>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</si>
  <si>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</si>
  <si>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</si>
  <si>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</si>
  <si>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</si>
  <si>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</si>
  <si>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</si>
  <si>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</si>
  <si>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</si>
  <si>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</si>
  <si>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</si>
  <si>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</si>
  <si>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</si>
  <si>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</si>
  <si>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</si>
  <si>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</si>
  <si>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</si>
  <si>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</si>
  <si>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</si>
  <si>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</si>
  <si>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</si>
  <si>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</si>
  <si>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</si>
  <si>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</si>
  <si>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</si>
  <si>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</si>
  <si>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戸別合併処理浄化槽事業特別会計</t>
  </si>
  <si>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</si>
  <si>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</si>
  <si>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</si>
  <si>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</si>
  <si>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</si>
  <si>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</si>
  <si>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</si>
  <si>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</si>
  <si>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</si>
  <si>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</si>
  <si>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</si>
  <si>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</si>
  <si>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</si>
  <si>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</si>
  <si>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-1.7</t>
  </si>
  <si>
    <t>経常経費充当一般財源等</t>
  </si>
  <si>
    <t>-1.8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</si>
  <si>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</si>
  <si>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</si>
  <si>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</si>
  <si>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</si>
  <si>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</si>
  <si>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</si>
  <si>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</si>
  <si>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</si>
  <si>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</si>
  <si>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</si>
  <si>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</si>
  <si>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</si>
  <si>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</si>
  <si>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</si>
  <si>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</si>
  <si>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</si>
  <si>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</si>
  <si>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</si>
  <si>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</si>
  <si>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</si>
  <si>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</si>
  <si>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</si>
  <si>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</si>
  <si>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</si>
  <si>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</si>
  <si>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</si>
  <si>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</si>
  <si>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</si>
  <si>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</si>
  <si>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</si>
  <si>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</si>
  <si>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</si>
  <si>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</si>
  <si>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</si>
  <si>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</si>
  <si>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</si>
  <si>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</si>
  <si>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</si>
  <si>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</si>
  <si>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</si>
  <si>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</si>
  <si>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</si>
  <si>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</si>
  <si>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</si>
  <si>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</si>
  <si>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</si>
  <si>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</si>
  <si>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</si>
  <si>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</si>
  <si>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</si>
  <si>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</si>
  <si>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</si>
  <si>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</si>
  <si>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</si>
  <si>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</si>
  <si>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</si>
  <si>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</si>
  <si>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</si>
  <si>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</si>
  <si>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</si>
  <si>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</si>
  <si>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</si>
  <si>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</si>
  <si>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</si>
  <si>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</si>
  <si>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</si>
  <si>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</si>
  <si>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</si>
  <si>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</si>
  <si>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</si>
  <si>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</si>
  <si>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</si>
  <si>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</si>
  <si>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</si>
  <si>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</si>
  <si>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</si>
  <si>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</si>
  <si>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</si>
  <si>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</si>
  <si>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</si>
  <si>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</si>
  <si>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</si>
  <si>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</si>
  <si>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</si>
  <si>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</si>
  <si>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</si>
  <si>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</si>
  <si>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</si>
  <si>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</si>
  <si>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</si>
  <si>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</si>
  <si>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</si>
  <si>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</si>
  <si>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</si>
  <si>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</si>
  <si>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</si>
  <si>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</si>
  <si>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</si>
  <si>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</si>
  <si>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</si>
  <si>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</si>
  <si>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</si>
  <si>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</si>
  <si>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</si>
  <si>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</si>
  <si>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</si>
  <si>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</si>
  <si>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</si>
  <si>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</si>
  <si>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</si>
  <si>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</si>
  <si>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</si>
  <si>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</si>
  <si>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</si>
  <si>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</si>
  <si>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</si>
  <si>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</si>
  <si>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</si>
  <si>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</si>
  <si>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</si>
  <si>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</si>
  <si>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</si>
  <si>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</si>
  <si>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</si>
  <si>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</si>
  <si>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</si>
  <si>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</si>
  <si>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</si>
  <si>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</si>
  <si>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</si>
  <si>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</si>
  <si>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</si>
  <si>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</si>
  <si>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</si>
  <si>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</si>
  <si>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</si>
  <si>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</si>
  <si>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</si>
  <si>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</si>
  <si>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</si>
  <si>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</si>
  <si>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埼玉県市町村総合事務組合</t>
    <rPh sb="0" eb="3">
      <t>サイタマケン</t>
    </rPh>
    <rPh sb="3" eb="12">
      <t>シチョウソンソウゴ</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</si>
  <si>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</si>
  <si>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</si>
  <si>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</si>
  <si>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</si>
  <si>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</si>
  <si>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</si>
  <si>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</si>
  <si>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</si>
  <si>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</si>
  <si>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</si>
  <si>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</si>
  <si>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</si>
  <si>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</si>
  <si>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</si>
  <si>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</si>
  <si>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</si>
  <si>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</si>
  <si>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</si>
  <si>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</si>
  <si>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</si>
  <si>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</si>
  <si>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</si>
  <si>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</si>
  <si>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</si>
  <si>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</si>
  <si>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</si>
  <si>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</si>
  <si>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</si>
  <si>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</si>
  <si>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</si>
  <si>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</si>
  <si>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</si>
  <si>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</si>
  <si>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</si>
  <si>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</si>
  <si>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財政再生基準</t>
  </si>
  <si>
    <t>再差引収支</t>
    <rPh sb="0" eb="1">
      <t>サイ</t>
    </rPh>
    <rPh sb="1" eb="3">
      <t>サシヒキ</t>
    </rPh>
    <rPh sb="3" eb="5">
      <t>シュウシ</t>
    </rPh>
    <phoneticPr fontId="5"/>
  </si>
  <si>
    <t>下水道</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</si>
  <si>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</si>
  <si>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</si>
  <si>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</si>
  <si>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</si>
  <si>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</si>
  <si>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</si>
  <si>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</si>
  <si>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</si>
  <si>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</si>
  <si>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</si>
  <si>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</si>
  <si>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介護サービス</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</si>
  <si>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</si>
  <si>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</si>
  <si>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</si>
  <si>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</si>
  <si>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</si>
  <si>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</si>
  <si>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</si>
  <si>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</si>
  <si>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</si>
  <si>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</si>
  <si>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</si>
  <si>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</si>
  <si>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</si>
  <si>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</si>
  <si>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</si>
  <si>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</si>
  <si>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</si>
  <si>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</si>
  <si>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</si>
  <si>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</si>
  <si>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</si>
  <si>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</si>
  <si>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</si>
  <si>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</si>
  <si>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</si>
  <si>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</si>
  <si>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</si>
  <si>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</si>
  <si>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</si>
  <si>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</si>
  <si>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</si>
  <si>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</si>
  <si>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</si>
  <si>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国民健康保険特別会計（診療施設勘定）</t>
  </si>
  <si>
    <t>病院事業会計</t>
  </si>
  <si>
    <t>法適用企業</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</si>
  <si>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</si>
  <si>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</si>
  <si>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</si>
  <si>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</si>
  <si>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</si>
  <si>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</si>
  <si>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</si>
  <si>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</si>
  <si>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</si>
  <si>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</si>
  <si>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</si>
  <si>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</si>
  <si>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</si>
  <si>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地域福祉基金</t>
    <rPh sb="0" eb="6">
      <t>チイキフクシ</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</si>
  <si>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</si>
  <si>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</si>
  <si>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</si>
  <si>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</si>
  <si>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</si>
  <si>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</si>
  <si>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</si>
  <si>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</si>
  <si>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</si>
  <si>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</si>
  <si>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</si>
  <si>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</si>
  <si>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</si>
  <si>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</si>
  <si>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秩父広域市町村圏組合</t>
    <rPh sb="0" eb="10">
      <t>チチブコウイキシチ</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</si>
  <si>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</si>
  <si>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</si>
  <si>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</si>
  <si>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</si>
  <si>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</si>
  <si>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</si>
  <si>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埼玉県市町村総合事務組合</t>
    <rPh sb="0" eb="3">
      <t>サイタマケン</t>
    </rPh>
    <rPh sb="3" eb="6">
      <t>シチョウソン</t>
    </rPh>
    <rPh sb="6" eb="12">
      <t>ソウゴウジ</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</si>
  <si>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</si>
  <si>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</si>
  <si>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</si>
  <si>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</si>
  <si>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</si>
  <si>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</si>
  <si>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</si>
  <si>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</si>
  <si>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</si>
  <si>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</si>
  <si>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</si>
  <si>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</si>
  <si>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</si>
  <si>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</si>
  <si>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</si>
  <si>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</si>
  <si>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</si>
  <si>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</si>
  <si>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</si>
  <si>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</si>
  <si>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</si>
  <si>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</si>
  <si>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</si>
  <si>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</si>
  <si>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</si>
  <si>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</si>
  <si>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</si>
  <si>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</si>
  <si>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</si>
  <si>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</si>
  <si>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</si>
  <si>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</si>
  <si>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</si>
  <si>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埼玉県後期高齢者医療広域連合</t>
    <rPh sb="0" eb="3">
      <t>サイタマケン</t>
    </rPh>
    <rPh sb="3" eb="8">
      <t>コウキコウ</t>
    </rPh>
    <rPh sb="8" eb="14">
      <t>イリョウコウ</t>
    </rPh>
    <phoneticPr fontId="5"/>
  </si>
  <si>
    <t>彩の国さいたま人づくり広域連合</t>
    <rPh sb="0" eb="1">
      <t>サイ</t>
    </rPh>
    <rPh sb="2" eb="3">
      <t>クニ</t>
    </rPh>
    <rPh sb="7" eb="8">
      <t>ヒト</t>
    </rPh>
    <rPh sb="11" eb="15">
      <t>コウ</t>
    </rPh>
    <phoneticPr fontId="5"/>
  </si>
  <si>
    <t>一般会計</t>
    <rPh sb="0" eb="4">
      <t>イッパ</t>
    </rPh>
    <phoneticPr fontId="5"/>
  </si>
  <si>
    <t>水道事業会計</t>
    <rPh sb="0" eb="6">
      <t>スイドウジ</t>
    </rPh>
    <phoneticPr fontId="5"/>
  </si>
  <si>
    <t>特別会計</t>
    <rPh sb="0" eb="4">
      <t>トクベ</t>
    </rPh>
    <phoneticPr fontId="5"/>
  </si>
  <si>
    <t>一般社団法人　秩父市地域振興公社</t>
    <rPh sb="0" eb="4">
      <t>イッパ</t>
    </rPh>
    <rPh sb="4" eb="6">
      <t>ホウジン</t>
    </rPh>
    <rPh sb="7" eb="10">
      <t>チチブシ</t>
    </rPh>
    <rPh sb="10" eb="16">
      <t>チイキシンコ</t>
    </rPh>
    <phoneticPr fontId="5"/>
  </si>
  <si>
    <t>株式会社　ちちぶ観光機構</t>
    <rPh sb="0" eb="4">
      <t>カブシキガイシャ</t>
    </rPh>
    <rPh sb="8" eb="12">
      <t>カンコウ</t>
    </rPh>
    <phoneticPr fontId="5"/>
  </si>
  <si>
    <t>秩父新電力　株式会社</t>
    <rPh sb="0" eb="5">
      <t>チチブシ</t>
    </rPh>
    <rPh sb="6" eb="10">
      <t>カブシキガイシャ</t>
    </rPh>
    <phoneticPr fontId="5"/>
  </si>
  <si>
    <t>地域振興基金</t>
    <rPh sb="0" eb="6">
      <t>チイキシンコ</t>
    </rPh>
    <phoneticPr fontId="5"/>
  </si>
  <si>
    <t>公共施設整備基金</t>
    <rPh sb="0" eb="8">
      <t>コウキョウシセツ</t>
    </rPh>
    <phoneticPr fontId="5"/>
  </si>
  <si>
    <t>過疎地域持続的発展特別事業基金</t>
    <rPh sb="0" eb="15">
      <t>カソチイキジゾクテキハッテ</t>
    </rPh>
    <phoneticPr fontId="5"/>
  </si>
  <si>
    <t>法非適用企業</t>
    <rPh sb="0" eb="1">
      <t>ホウ</t>
    </rPh>
    <rPh sb="1" eb="2">
      <t>ヒ</t>
    </rPh>
    <rPh sb="2" eb="4">
      <t>テキヨウ</t>
    </rPh>
    <rPh sb="4" eb="6">
      <t>キギョウ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</si>
</sst>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0" borderId="101" xfId="11" applyFont="1" applyBorder="1" applyAlignment="1" applyProtection="1">
      <alignment horizontal="left" vertical="center" shrinkToFit="1"/>
      <protection locked="0"/>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0" fontId="17" fillId="0" borderId="112" xfId="11" applyFont="1" applyBorder="1" applyAlignment="1" applyProtection="1">
      <alignment horizontal="lef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3"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15"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6" xfId="16" applyNumberFormat="1" applyFont="1" applyBorder="1" applyAlignment="1" applyProtection="1">
      <alignment horizontal="right" vertical="center" shrinkToFit="1"/>
      <protection locked="0"/>
    </xf>
    <xf numFmtId="183" fontId="17" fillId="0" borderId="117" xfId="16" applyNumberFormat="1" applyFont="1" applyBorder="1" applyAlignment="1" applyProtection="1">
      <alignment horizontal="right" vertical="center" shrinkToFit="1"/>
      <protection locked="0"/>
    </xf>
    <xf numFmtId="183" fontId="17" fillId="5" borderId="118"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9"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20"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20" xfId="16" applyNumberFormat="1" applyFont="1" applyFill="1" applyBorder="1" applyAlignment="1">
      <alignment horizontal="right" vertical="center" shrinkToFit="1"/>
    </xf>
    <xf numFmtId="183" fontId="17" fillId="0" borderId="121"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2" xfId="12" applyFont="1" applyFill="1" applyBorder="1" applyAlignment="1" applyProtection="1">
      <alignment horizontal="center" vertical="center" wrapText="1"/>
      <protection locked="0"/>
    </xf>
    <xf numFmtId="183" fontId="17" fillId="0" borderId="123" xfId="16" applyNumberFormat="1" applyFont="1" applyBorder="1" applyAlignment="1" applyProtection="1">
      <alignment horizontal="right" vertical="center" shrinkToFit="1"/>
      <protection locked="0"/>
    </xf>
    <xf numFmtId="183" fontId="17" fillId="0" borderId="124" xfId="16" applyNumberFormat="1" applyFont="1" applyBorder="1" applyAlignment="1" applyProtection="1">
      <alignment horizontal="right" vertical="center" shrinkToFit="1"/>
      <protection locked="0"/>
    </xf>
    <xf numFmtId="183" fontId="17" fillId="5" borderId="125"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2" xfId="12" applyFont="1" applyFill="1" applyBorder="1" applyAlignment="1" applyProtection="1">
      <alignment horizontal="center" vertical="center" shrinkToFit="1"/>
      <protection locked="0"/>
    </xf>
    <xf numFmtId="183" fontId="17" fillId="0" borderId="126"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0" borderId="128" xfId="11" applyNumberFormat="1" applyFont="1" applyBorder="1" applyAlignment="1" applyProtection="1">
      <alignment horizontal="right" vertical="center" shrinkToFit="1"/>
      <protection locked="0"/>
    </xf>
    <xf numFmtId="183" fontId="17" fillId="5" borderId="129" xfId="11" applyNumberFormat="1" applyFont="1" applyFill="1" applyBorder="1" applyAlignment="1" applyProtection="1">
      <alignment horizontal="right" vertical="center" shrinkToFit="1"/>
      <protection locked="0"/>
    </xf>
    <xf numFmtId="183" fontId="17" fillId="0" borderId="130"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5"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5"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6"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4" xfId="11" applyFont="1" applyBorder="1" applyAlignment="1" applyProtection="1">
      <alignment horizontal="left" vertical="center" shrinkToFit="1"/>
      <protection locked="0"/>
    </xf>
    <xf numFmtId="0" fontId="17" fillId="3" borderId="124"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34580</c:v>
                </c:pt>
                <c:pt idx="1">
                  <c:v>33556</c:v>
                </c:pt>
                <c:pt idx="2">
                  <c:v>33228</c:v>
                </c:pt>
                <c:pt idx="3">
                  <c:v>25187</c:v>
                </c:pt>
                <c:pt idx="4">
                  <c:v>51394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436870481444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7.58</c:v>
                </c:pt>
                <c:pt idx="1">
                  <c:v>12.55</c:v>
                </c:pt>
                <c:pt idx="2">
                  <c:v>13.19</c:v>
                </c:pt>
                <c:pt idx="3">
                  <c:v>9.7799999999999994</c:v>
                </c:pt>
                <c:pt idx="4">
                  <c:v>12.31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c:v>
                </c:pt>
                <c:pt idx="1">
                  <c:v>13.7</c:v>
                </c:pt>
                <c:pt idx="2">
                  <c:v>16.739999999999998</c:v>
                </c:pt>
                <c:pt idx="3">
                  <c:v>17.920000000000002</c:v>
                </c:pt>
                <c:pt idx="4">
                  <c:v>16.93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1.95</c:v>
                </c:pt>
                <c:pt idx="1">
                  <c:v>11.49</c:v>
                </c:pt>
                <c:pt idx="2">
                  <c:v>7.3</c:v>
                </c:pt>
                <c:pt idx="3">
                  <c:v>1.0900000000000001</c:v>
                </c:pt>
                <c:pt idx="4">
                  <c:v>1.21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1.17</c:v>
                </c:pt>
                <c:pt idx="2">
                  <c:v>#N/A</c:v>
                </c:pt>
                <c:pt idx="3">
                  <c:v>1.62</c:v>
                </c:pt>
                <c:pt idx="4">
                  <c:v>#N/A</c:v>
                </c:pt>
                <c:pt idx="5">
                  <c:v>2.19</c:v>
                </c:pt>
                <c:pt idx="6">
                  <c:v>#N/A</c:v>
                </c:pt>
                <c:pt idx="7">
                  <c:v>1.89</c:v>
                </c:pt>
                <c:pt idx="8">
                  <c:v>#N/A</c:v>
                </c:pt>
                <c:pt idx="9">
                  <c:v>0.27</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0.12</c:v>
                </c:pt>
                <c:pt idx="4">
                  <c:v>#N/A</c:v>
                </c:pt>
                <c:pt idx="5">
                  <c:v>0.12</c:v>
                </c:pt>
                <c:pt idx="6">
                  <c:v>#N/A</c:v>
                </c:pt>
                <c:pt idx="7">
                  <c:v>9.e-002</c:v>
                </c:pt>
                <c:pt idx="8">
                  <c:v>#N/A</c:v>
                </c:pt>
                <c:pt idx="9">
                  <c:v>0.22</c:v>
                </c:pt>
              </c:numCache>
            </c:numRef>
          </c:val>
        </c:ser>
        <c:ser>
          <c:idx val="3"/>
          <c:order val="3"/>
          <c:tx>
            <c:strRef>
              <c:f>データシート!$A$30</c:f>
              <c:strCache>
                <c:ptCount val="1"/>
                <c:pt idx="0">
                  <c:v>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0.11</c:v>
                </c:pt>
                <c:pt idx="4">
                  <c:v>#N/A</c:v>
                </c:pt>
                <c:pt idx="5">
                  <c:v>0.13</c:v>
                </c:pt>
                <c:pt idx="6">
                  <c:v>#N/A</c:v>
                </c:pt>
                <c:pt idx="7">
                  <c:v>0.37</c:v>
                </c:pt>
                <c:pt idx="8">
                  <c:v>#N/A</c:v>
                </c:pt>
                <c:pt idx="9">
                  <c:v>0.41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0.75</c:v>
                </c:pt>
              </c:numCache>
            </c:numRef>
          </c:val>
        </c:ser>
        <c:ser>
          <c:idx val="5"/>
          <c:order val="5"/>
          <c:tx>
            <c:strRef>
              <c:f>データシート!$A$32</c:f>
              <c:strCache>
                <c:ptCount val="1"/>
                <c:pt idx="0">
                  <c:v>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1.41</c:v>
                </c:pt>
                <c:pt idx="4">
                  <c:v>#N/A</c:v>
                </c:pt>
                <c:pt idx="5">
                  <c:v>1.83</c:v>
                </c:pt>
                <c:pt idx="6">
                  <c:v>#N/A</c:v>
                </c:pt>
                <c:pt idx="7">
                  <c:v>0.5</c:v>
                </c:pt>
                <c:pt idx="8">
                  <c:v>#N/A</c:v>
                </c:pt>
                <c:pt idx="9">
                  <c:v>0.86</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0.48</c:v>
                </c:pt>
                <c:pt idx="4">
                  <c:v>#N/A</c:v>
                </c:pt>
                <c:pt idx="5">
                  <c:v>0.76</c:v>
                </c:pt>
                <c:pt idx="6">
                  <c:v>#N/A</c:v>
                </c:pt>
                <c:pt idx="7">
                  <c:v>0.55000000000000004</c:v>
                </c:pt>
                <c:pt idx="8">
                  <c:v>#N/A</c:v>
                </c:pt>
                <c:pt idx="9">
                  <c:v>0.88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1.1599999999999999</c:v>
                </c:pt>
                <c:pt idx="2">
                  <c:v>#N/A</c:v>
                </c:pt>
                <c:pt idx="3">
                  <c:v>0.73</c:v>
                </c:pt>
                <c:pt idx="4">
                  <c:v>#N/A</c:v>
                </c:pt>
                <c:pt idx="5">
                  <c:v>2.2200000000000002</c:v>
                </c:pt>
                <c:pt idx="6">
                  <c:v>#N/A</c:v>
                </c:pt>
                <c:pt idx="7">
                  <c:v>2.5499999999999998</c:v>
                </c:pt>
                <c:pt idx="8">
                  <c:v>#N/A</c:v>
                </c:pt>
                <c:pt idx="9">
                  <c:v>2.59</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11.43</c:v>
                </c:pt>
                <c:pt idx="2">
                  <c:v>#N/A</c:v>
                </c:pt>
                <c:pt idx="3">
                  <c:v>11.01</c:v>
                </c:pt>
                <c:pt idx="4">
                  <c:v>#N/A</c:v>
                </c:pt>
                <c:pt idx="5">
                  <c:v>12.1</c:v>
                </c:pt>
                <c:pt idx="6">
                  <c:v>#N/A</c:v>
                </c:pt>
                <c:pt idx="7">
                  <c:v>12.5</c:v>
                </c:pt>
                <c:pt idx="8">
                  <c:v>#N/A</c:v>
                </c:pt>
                <c:pt idx="9">
                  <c:v>12.25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7.58</c:v>
                </c:pt>
                <c:pt idx="2">
                  <c:v>#N/A</c:v>
                </c:pt>
                <c:pt idx="3">
                  <c:v>12.54</c:v>
                </c:pt>
                <c:pt idx="4">
                  <c:v>#N/A</c:v>
                </c:pt>
                <c:pt idx="5">
                  <c:v>13.19</c:v>
                </c:pt>
                <c:pt idx="6">
                  <c:v>#N/A</c:v>
                </c:pt>
                <c:pt idx="7">
                  <c:v>9.77</c:v>
                </c:pt>
                <c:pt idx="8">
                  <c:v>#N/A</c:v>
                </c:pt>
                <c:pt idx="9">
                  <c:v>12.3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2986</c:v>
                </c:pt>
                <c:pt idx="5">
                  <c:v>3115</c:v>
                </c:pt>
                <c:pt idx="8">
                  <c:v>3010</c:v>
                </c:pt>
                <c:pt idx="11">
                  <c:v>2793</c:v>
                </c:pt>
                <c:pt idx="14">
                  <c:v>2284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325</c:v>
                </c:pt>
                <c:pt idx="3">
                  <c:v>310</c:v>
                </c:pt>
                <c:pt idx="6">
                  <c:v>347</c:v>
                </c:pt>
                <c:pt idx="9">
                  <c:v>368</c:v>
                </c:pt>
                <c:pt idx="12">
                  <c:v>298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436</c:v>
                </c:pt>
                <c:pt idx="3">
                  <c:v>364</c:v>
                </c:pt>
                <c:pt idx="6">
                  <c:v>355</c:v>
                </c:pt>
                <c:pt idx="9">
                  <c:v>358</c:v>
                </c:pt>
                <c:pt idx="12">
                  <c:v>327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2892</c:v>
                </c:pt>
                <c:pt idx="3">
                  <c:v>2836</c:v>
                </c:pt>
                <c:pt idx="6">
                  <c:v>2660</c:v>
                </c:pt>
                <c:pt idx="9">
                  <c:v>2448</c:v>
                </c:pt>
                <c:pt idx="12">
                  <c:v>2313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667</c:v>
                </c:pt>
                <c:pt idx="2">
                  <c:v>#N/A</c:v>
                </c:pt>
                <c:pt idx="3">
                  <c:v>#N/A</c:v>
                </c:pt>
                <c:pt idx="4">
                  <c:v>395</c:v>
                </c:pt>
                <c:pt idx="5">
                  <c:v>#N/A</c:v>
                </c:pt>
                <c:pt idx="6">
                  <c:v>#N/A</c:v>
                </c:pt>
                <c:pt idx="7">
                  <c:v>352</c:v>
                </c:pt>
                <c:pt idx="8">
                  <c:v>#N/A</c:v>
                </c:pt>
                <c:pt idx="9">
                  <c:v>#N/A</c:v>
                </c:pt>
                <c:pt idx="10">
                  <c:v>381</c:v>
                </c:pt>
                <c:pt idx="11">
                  <c:v>#N/A</c:v>
                </c:pt>
                <c:pt idx="12">
                  <c:v>#N/A</c:v>
                </c:pt>
                <c:pt idx="13">
                  <c:v>654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27904</c:v>
                </c:pt>
                <c:pt idx="5">
                  <c:v>27026</c:v>
                </c:pt>
                <c:pt idx="8">
                  <c:v>25267</c:v>
                </c:pt>
                <c:pt idx="11">
                  <c:v>24126</c:v>
                </c:pt>
                <c:pt idx="14">
                  <c:v>22769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1863</c:v>
                </c:pt>
                <c:pt idx="5">
                  <c:v>1832</c:v>
                </c:pt>
                <c:pt idx="8">
                  <c:v>1914</c:v>
                </c:pt>
                <c:pt idx="11">
                  <c:v>1917</c:v>
                </c:pt>
                <c:pt idx="14">
                  <c:v>1870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11821</c:v>
                </c:pt>
                <c:pt idx="5">
                  <c:v>12161</c:v>
                </c:pt>
                <c:pt idx="8">
                  <c:v>12429</c:v>
                </c:pt>
                <c:pt idx="11">
                  <c:v>12179</c:v>
                </c:pt>
                <c:pt idx="14">
                  <c:v>13500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9426</c:v>
                </c:pt>
                <c:pt idx="3">
                  <c:v>9546</c:v>
                </c:pt>
                <c:pt idx="6">
                  <c:v>7780</c:v>
                </c:pt>
                <c:pt idx="9">
                  <c:v>7714</c:v>
                </c:pt>
                <c:pt idx="12">
                  <c:v>8671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1564</c:v>
                </c:pt>
                <c:pt idx="3">
                  <c:v>1410</c:v>
                </c:pt>
                <c:pt idx="6">
                  <c:v>1213</c:v>
                </c:pt>
                <c:pt idx="9">
                  <c:v>1052</c:v>
                </c:pt>
                <c:pt idx="12">
                  <c:v>844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3804</c:v>
                </c:pt>
                <c:pt idx="3">
                  <c:v>3585</c:v>
                </c:pt>
                <c:pt idx="6">
                  <c:v>3272</c:v>
                </c:pt>
                <c:pt idx="9">
                  <c:v>3113</c:v>
                </c:pt>
                <c:pt idx="12">
                  <c:v>2920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29658</c:v>
                </c:pt>
                <c:pt idx="3">
                  <c:v>28576</c:v>
                </c:pt>
                <c:pt idx="6">
                  <c:v>27067</c:v>
                </c:pt>
                <c:pt idx="9">
                  <c:v>25435</c:v>
                </c:pt>
                <c:pt idx="12">
                  <c:v>25092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2863</c:v>
                </c:pt>
                <c:pt idx="2">
                  <c:v>#N/A</c:v>
                </c:pt>
                <c:pt idx="3">
                  <c:v>#N/A</c:v>
                </c:pt>
                <c:pt idx="4">
                  <c:v>2098</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2926</c:v>
                </c:pt>
                <c:pt idx="1">
                  <c:v>3131</c:v>
                </c:pt>
                <c:pt idx="2">
                  <c:v>2923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2970</c:v>
                </c:pt>
                <c:pt idx="1">
                  <c:v>2881</c:v>
                </c:pt>
                <c:pt idx="2">
                  <c:v>2292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8071</c:v>
                </c:pt>
                <c:pt idx="1">
                  <c:v>7751</c:v>
                </c:pt>
                <c:pt idx="2">
                  <c:v>7231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は繰上償還を行わなかったため、公債費（元利償還金）が減少したことに加え、算入公債費等（臨時財政対策債償還費・合併特例債償還費に係る基準財政需要額）が大幅に減少したため、実質公債費比率の分子は増加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今後も、投資事業を見極め、起債依存度の低い適切な財政運営に努めたい。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満期一括償還に係る積立なし。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一般会計等に係る地方債の現在高は、繰上償還を実施しなかったため、例年に比べ微減であった。</a:t>
          </a:r>
          <a:r>
            <a:rPr kumimoji="1" lang="ja-JP" altLang="en-US" sz="1400">
              <a:latin typeface="ＭＳ ゴシック"/>
              <a:ea typeface="ＭＳ ゴシック"/>
            </a:rPr>
            <a:t>また、地域振興基金を充当可能な基金に計上するよう変更した。</a:t>
          </a:r>
          <a:endParaRPr kumimoji="1" lang="ja-JP" altLang="en-US" sz="1400">
            <a:latin typeface="ＭＳ ゴシック"/>
            <a:ea typeface="ＭＳ ゴシック"/>
          </a:endParaRPr>
        </a:p>
        <a:p>
          <a:r>
            <a:rPr kumimoji="1" lang="ja-JP" altLang="en-US" sz="1400">
              <a:latin typeface="ＭＳ ゴシック"/>
              <a:ea typeface="ＭＳ ゴシック"/>
            </a:rPr>
            <a:t>　結果として、将来負担比率の分子が上昇することになった。</a:t>
          </a:r>
          <a:endParaRPr kumimoji="1" lang="ja-JP" altLang="en-US" sz="1400">
            <a:latin typeface="ＭＳ ゴシック"/>
            <a:ea typeface="ＭＳ ゴシック"/>
          </a:endParaRPr>
        </a:p>
        <a:p>
          <a:r>
            <a:rPr kumimoji="1" lang="ja-JP" altLang="en-US" sz="1400">
              <a:latin typeface="ＭＳ ゴシック"/>
              <a:ea typeface="ＭＳ ゴシック"/>
            </a:rPr>
            <a:t>　今後借り入れる市債については償還期間・据置期間等を見直して、地方債現在高の抑制を図りながら、投資事業等を精査し、起債に大きく頼ることのない財政運営に努める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a:t>
          </a:r>
          <a:r>
            <a:rPr kumimoji="1" lang="ja-JP" altLang="en-US" sz="1300">
              <a:solidFill>
                <a:schemeClr val="dk1"/>
              </a:solidFill>
              <a:effectLst/>
              <a:latin typeface="ＭＳ ゴシック"/>
              <a:ea typeface="ＭＳ ゴシック"/>
              <a:cs typeface="+mn-cs"/>
            </a:rPr>
            <a:t>償還に係る財源として、減債基金を6.0億円取り崩したことや、その他特定目的基金が減少したため、全体として約13.2億円の減となった。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算定替の特例措置終了に伴う財源対策のための「財政調整基金」の取崩しや「減債基金」を活用した市債の償還により、基金全体の残高は減少傾向となる見込みである。今後も基金の使途や目的の明確化を図りながら、健全な運用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a:ea typeface="ＭＳ ゴシック"/>
              <a:cs typeface="+mn-cs"/>
            </a:rPr>
            <a:t>（基金の使途）</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・地域振興基金：市民の連帯の強化及び地域振興を図る。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・公共施設整備基金：公共施設整備事業の推進を図る。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・公有地取得基金：公有地の取得及び造成を目的とする事業の推進を図る。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・地域福祉基金：在宅福祉の増進など、地域における保健福祉活動の振興を図る。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・過疎地域持続的発展特別事業基金</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：市内の過疎地域において、住民が将来にわたり安全に安心して暮らすことのできる地域社会の実現に必要な事業を推進する。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（増減理由）</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・地域振興基金：観光関係事業や文化関係事業に約3.1億円を充当したことにより減少。</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・公共施設整備基金：剰余金等約0</a:t>
          </a:r>
          <a:r>
            <a:rPr kumimoji="1" lang="ja-JP" altLang="en-US" sz="1250">
              <a:solidFill>
                <a:schemeClr val="dk1"/>
              </a:solidFill>
              <a:effectLst/>
              <a:latin typeface="ＭＳ ゴシック"/>
              <a:ea typeface="ＭＳ ゴシック"/>
              <a:cs typeface="+mn-cs"/>
            </a:rPr>
            <a:t>.3億円を積み立てた一方で、公共施設整備事業に約2.4億円を充当したことにより減少。</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・公有地取得基金：</a:t>
          </a:r>
          <a:r>
            <a:rPr kumimoji="1" lang="ja-JP" altLang="en-US" sz="1250">
              <a:solidFill>
                <a:schemeClr val="dk1"/>
              </a:solidFill>
              <a:effectLst/>
              <a:latin typeface="ＭＳ ゴシック"/>
              <a:ea typeface="ＭＳ ゴシック"/>
              <a:cs typeface="+mn-cs"/>
            </a:rPr>
            <a:t>基金の運用益</a:t>
          </a:r>
          <a:r>
            <a:rPr kumimoji="1" lang="ja-JP" altLang="en-US" sz="1250">
              <a:solidFill>
                <a:schemeClr val="dk1"/>
              </a:solidFill>
              <a:effectLst/>
              <a:latin typeface="ＭＳ ゴシック"/>
              <a:ea typeface="ＭＳ ゴシック"/>
              <a:cs typeface="+mn-cs"/>
            </a:rPr>
            <a:t>約369万円を積み立てたことによる増加。</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・地域福祉基金：果実運用型のため変動なし。</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・過疎地域持続的発展特別事業基金：起債分と運用益の約3,500</a:t>
          </a:r>
          <a:r>
            <a:rPr kumimoji="1" lang="ja-JP" altLang="en-US" sz="1250">
              <a:solidFill>
                <a:schemeClr val="dk1"/>
              </a:solidFill>
              <a:effectLst/>
              <a:latin typeface="ＭＳ ゴシック"/>
              <a:ea typeface="ＭＳ ゴシック"/>
              <a:cs typeface="+mn-cs"/>
            </a:rPr>
            <a:t>万円</a:t>
          </a:r>
          <a:r>
            <a:rPr kumimoji="1" lang="ja-JP" altLang="en-US" sz="1250">
              <a:solidFill>
                <a:schemeClr val="dk1"/>
              </a:solidFill>
              <a:effectLst/>
              <a:latin typeface="ＭＳ ゴシック"/>
              <a:ea typeface="ＭＳ ゴシック"/>
              <a:cs typeface="+mn-cs"/>
            </a:rPr>
            <a:t>を</a:t>
          </a:r>
          <a:r>
            <a:rPr kumimoji="1" lang="ja-JP" altLang="en-US" sz="1250">
              <a:solidFill>
                <a:schemeClr val="dk1"/>
              </a:solidFill>
              <a:effectLst/>
              <a:latin typeface="ＭＳ ゴシック"/>
              <a:ea typeface="ＭＳ ゴシック"/>
              <a:cs typeface="+mn-cs"/>
            </a:rPr>
            <a:t>積み立てた</a:t>
          </a:r>
          <a:r>
            <a:rPr kumimoji="1" lang="ja-JP" altLang="en-US" sz="1250">
              <a:solidFill>
                <a:schemeClr val="dk1"/>
              </a:solidFill>
              <a:effectLst/>
              <a:latin typeface="ＭＳ ゴシック"/>
              <a:ea typeface="ＭＳ ゴシック"/>
              <a:cs typeface="+mn-cs"/>
            </a:rPr>
            <a:t>一方で、診療施設事業に約4,717万円を</a:t>
          </a:r>
          <a:r>
            <a:rPr kumimoji="1" lang="ja-JP" altLang="en-US" sz="1250">
              <a:solidFill>
                <a:schemeClr val="dk1"/>
              </a:solidFill>
              <a:effectLst/>
              <a:latin typeface="ＭＳ ゴシック"/>
              <a:ea typeface="ＭＳ ゴシック"/>
              <a:cs typeface="+mn-cs"/>
            </a:rPr>
            <a:t>充当した</a:t>
          </a:r>
          <a:r>
            <a:rPr kumimoji="1" lang="ja-JP" altLang="en-US" sz="1250">
              <a:solidFill>
                <a:schemeClr val="dk1"/>
              </a:solidFill>
              <a:effectLst/>
              <a:latin typeface="ＭＳ ゴシック"/>
              <a:ea typeface="ＭＳ ゴシック"/>
              <a:cs typeface="+mn-cs"/>
            </a:rPr>
            <a:t>ことによる減少。</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（今後の方針）</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・地域振興基金：運用利子等を活用して地域振興事業の充実を図る。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・公共施設整備基金：合併特例債の発行が令和2年度で終了したため、その後の公共施設整備の財源として活用する。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・公有地取得基金：合併特例債の発行が令和2年度で終了したため、その後の公有地取得の財源として活用する。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・地域福祉基金：在宅福祉の推進など、地域における保健福祉活動の振興を図る。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・過疎地域持続的発展特別事業基金</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a:t>
          </a:r>
          <a:r>
            <a:rPr kumimoji="1" lang="ja-JP" altLang="en-US" sz="1250">
              <a:solidFill>
                <a:schemeClr val="dk1"/>
              </a:solidFill>
              <a:effectLst/>
              <a:latin typeface="ＭＳ ゴシック"/>
              <a:ea typeface="ＭＳ ゴシック"/>
              <a:cs typeface="+mn-cs"/>
            </a:rPr>
            <a:t>市内の過疎地域において、住民が将来にわたり安全に安心して暮らすことのできる地域社会の実現に必要な事業を推進する。</a:t>
          </a:r>
          <a:endParaRPr kumimoji="1" lang="en-US" altLang="ja-JP" sz="125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標準財政規模の10%を下回らないよう維持しながら、財源不足を補填したことによる。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今後も財政調整基金の残高は、標準財政規模の10%を目安に運用することとしている。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市債償還の財源として、減債基金を6.0億円取り崩したことによる減少。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今後借り入れる市債について償還期間・据置期間等を見直し、年度によって市債の償還が多額になる場合の財源として「減債基金」を活用していく予定のため、今後減少傾向となる見込みである。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57,212
56,442
577.83
34,634,257
32,024,276
2,125,763
17,269,465
25,092,065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9555"/>
    <xdr:sp macro="" textlink="">
      <xdr:nvSpPr>
        <xdr:cNvPr id="31" name="テキスト ボックス 30"/>
        <xdr:cNvSpPr txBox="1"/>
      </xdr:nvSpPr>
      <xdr:spPr>
        <a:xfrm>
          <a:off x="762000" y="3517900"/>
          <a:ext cx="8725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1475" cy="358775"/>
    <xdr:sp macro="" textlink="">
      <xdr:nvSpPr>
        <xdr:cNvPr id="38" name="テキスト ボックス 37"/>
        <xdr:cNvSpPr txBox="1"/>
      </xdr:nvSpPr>
      <xdr:spPr>
        <a:xfrm>
          <a:off x="31762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全国平均は上回っているものの、埼玉県平均、類似団体平均を下回り、対前年度比では0.01の増加となった。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人口減少や高齢化の進展により、市税等の歳入が減少傾向にある。また、今後は交付税措置の大きい合併特例債や臨時財政対策債の償還費が大きくなることから、財政力指数は小さくなる傾向にある。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9555"/>
    <xdr:sp macro="" textlink="">
      <xdr:nvSpPr>
        <xdr:cNvPr id="54" name="テキスト ボックス 53"/>
        <xdr:cNvSpPr txBox="1"/>
      </xdr:nvSpPr>
      <xdr:spPr>
        <a:xfrm>
          <a:off x="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68580</xdr:rowOff>
    </xdr:from>
    <xdr:to xmlns:xdr="http://schemas.openxmlformats.org/drawingml/2006/spreadsheetDrawing">
      <xdr:col>23</xdr:col>
      <xdr:colOff>133350</xdr:colOff>
      <xdr:row>43</xdr:row>
      <xdr:rowOff>81915</xdr:rowOff>
    </xdr:to>
    <xdr:cxnSp macro="">
      <xdr:nvCxnSpPr>
        <xdr:cNvPr id="69" name="直線コネクタ 68"/>
        <xdr:cNvCxnSpPr/>
      </xdr:nvCxnSpPr>
      <xdr:spPr>
        <a:xfrm flipV="1">
          <a:off x="4114800" y="74409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1460"/>
    <xdr:sp macro="" textlink="">
      <xdr:nvSpPr>
        <xdr:cNvPr id="70" name="財政力平均値テキスト"/>
        <xdr:cNvSpPr txBox="1"/>
      </xdr:nvSpPr>
      <xdr:spPr>
        <a:xfrm>
          <a:off x="5041900" y="70472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68580</xdr:rowOff>
    </xdr:from>
    <xdr:to xmlns:xdr="http://schemas.openxmlformats.org/drawingml/2006/spreadsheetDrawing">
      <xdr:col>19</xdr:col>
      <xdr:colOff>133350</xdr:colOff>
      <xdr:row>43</xdr:row>
      <xdr:rowOff>81915</xdr:rowOff>
    </xdr:to>
    <xdr:cxnSp macro="">
      <xdr:nvCxnSpPr>
        <xdr:cNvPr id="72" name="直線コネクタ 71"/>
        <xdr:cNvCxnSpPr/>
      </xdr:nvCxnSpPr>
      <xdr:spPr>
        <a:xfrm>
          <a:off x="3225800" y="7440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113030</xdr:rowOff>
    </xdr:from>
    <xdr:ext cx="736600" cy="259080"/>
    <xdr:sp macro="" textlink="">
      <xdr:nvSpPr>
        <xdr:cNvPr id="74" name="テキスト ボックス 73"/>
        <xdr:cNvSpPr txBox="1"/>
      </xdr:nvSpPr>
      <xdr:spPr>
        <a:xfrm>
          <a:off x="3733800" y="697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68580</xdr:rowOff>
    </xdr:from>
    <xdr:to xmlns:xdr="http://schemas.openxmlformats.org/drawingml/2006/spreadsheetDrawing">
      <xdr:col>15</xdr:col>
      <xdr:colOff>82550</xdr:colOff>
      <xdr:row>43</xdr:row>
      <xdr:rowOff>68580</xdr:rowOff>
    </xdr:to>
    <xdr:cxnSp macro="">
      <xdr:nvCxnSpPr>
        <xdr:cNvPr id="75" name="直線コネクタ 74"/>
        <xdr:cNvCxnSpPr/>
      </xdr:nvCxnSpPr>
      <xdr:spPr>
        <a:xfrm>
          <a:off x="2336800" y="7440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99695</xdr:rowOff>
    </xdr:from>
    <xdr:ext cx="762000" cy="249555"/>
    <xdr:sp macro="" textlink="">
      <xdr:nvSpPr>
        <xdr:cNvPr id="77" name="テキスト ボックス 76"/>
        <xdr:cNvSpPr txBox="1"/>
      </xdr:nvSpPr>
      <xdr:spPr>
        <a:xfrm>
          <a:off x="2844800" y="6957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41910</xdr:rowOff>
    </xdr:from>
    <xdr:to xmlns:xdr="http://schemas.openxmlformats.org/drawingml/2006/spreadsheetDrawing">
      <xdr:col>11</xdr:col>
      <xdr:colOff>31750</xdr:colOff>
      <xdr:row>43</xdr:row>
      <xdr:rowOff>68580</xdr:rowOff>
    </xdr:to>
    <xdr:cxnSp macro="">
      <xdr:nvCxnSpPr>
        <xdr:cNvPr id="78" name="直線コネクタ 77"/>
        <xdr:cNvCxnSpPr/>
      </xdr:nvCxnSpPr>
      <xdr:spPr>
        <a:xfrm>
          <a:off x="1447800" y="7414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1460"/>
    <xdr:sp macro="" textlink="">
      <xdr:nvSpPr>
        <xdr:cNvPr id="80" name="テキスト ボックス 79"/>
        <xdr:cNvSpPr txBox="1"/>
      </xdr:nvSpPr>
      <xdr:spPr>
        <a:xfrm>
          <a:off x="1955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46355</xdr:rowOff>
    </xdr:from>
    <xdr:ext cx="762000" cy="259080"/>
    <xdr:sp macro="" textlink="">
      <xdr:nvSpPr>
        <xdr:cNvPr id="82" name="テキスト ボックス 81"/>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17780</xdr:rowOff>
    </xdr:from>
    <xdr:to xmlns:xdr="http://schemas.openxmlformats.org/drawingml/2006/spreadsheetDrawing">
      <xdr:col>23</xdr:col>
      <xdr:colOff>184150</xdr:colOff>
      <xdr:row>43</xdr:row>
      <xdr:rowOff>119380</xdr:rowOff>
    </xdr:to>
    <xdr:sp macro="" textlink="">
      <xdr:nvSpPr>
        <xdr:cNvPr id="88" name="楕円 87"/>
        <xdr:cNvSpPr/>
      </xdr:nvSpPr>
      <xdr:spPr>
        <a:xfrm>
          <a:off x="49022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161290</xdr:rowOff>
    </xdr:from>
    <xdr:ext cx="762000" cy="259080"/>
    <xdr:sp macro="" textlink="">
      <xdr:nvSpPr>
        <xdr:cNvPr id="89" name="財政力該当値テキスト"/>
        <xdr:cNvSpPr txBox="1"/>
      </xdr:nvSpPr>
      <xdr:spPr>
        <a:xfrm>
          <a:off x="50419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31115</xdr:rowOff>
    </xdr:from>
    <xdr:to xmlns:xdr="http://schemas.openxmlformats.org/drawingml/2006/spreadsheetDrawing">
      <xdr:col>19</xdr:col>
      <xdr:colOff>184150</xdr:colOff>
      <xdr:row>43</xdr:row>
      <xdr:rowOff>132715</xdr:rowOff>
    </xdr:to>
    <xdr:sp macro="" textlink="">
      <xdr:nvSpPr>
        <xdr:cNvPr id="90" name="楕円 89"/>
        <xdr:cNvSpPr/>
      </xdr:nvSpPr>
      <xdr:spPr>
        <a:xfrm>
          <a:off x="4064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117475</xdr:rowOff>
    </xdr:from>
    <xdr:ext cx="736600" cy="259080"/>
    <xdr:sp macro="" textlink="">
      <xdr:nvSpPr>
        <xdr:cNvPr id="91" name="テキスト ボックス 90"/>
        <xdr:cNvSpPr txBox="1"/>
      </xdr:nvSpPr>
      <xdr:spPr>
        <a:xfrm>
          <a:off x="3733800" y="7489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17780</xdr:rowOff>
    </xdr:from>
    <xdr:to xmlns:xdr="http://schemas.openxmlformats.org/drawingml/2006/spreadsheetDrawing">
      <xdr:col>15</xdr:col>
      <xdr:colOff>133350</xdr:colOff>
      <xdr:row>43</xdr:row>
      <xdr:rowOff>119380</xdr:rowOff>
    </xdr:to>
    <xdr:sp macro="" textlink="">
      <xdr:nvSpPr>
        <xdr:cNvPr id="92" name="楕円 91"/>
        <xdr:cNvSpPr/>
      </xdr:nvSpPr>
      <xdr:spPr>
        <a:xfrm>
          <a:off x="3175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104140</xdr:rowOff>
    </xdr:from>
    <xdr:ext cx="762000" cy="259080"/>
    <xdr:sp macro="" textlink="">
      <xdr:nvSpPr>
        <xdr:cNvPr id="93" name="テキスト ボックス 92"/>
        <xdr:cNvSpPr txBox="1"/>
      </xdr:nvSpPr>
      <xdr:spPr>
        <a:xfrm>
          <a:off x="2844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17780</xdr:rowOff>
    </xdr:from>
    <xdr:to xmlns:xdr="http://schemas.openxmlformats.org/drawingml/2006/spreadsheetDrawing">
      <xdr:col>11</xdr:col>
      <xdr:colOff>82550</xdr:colOff>
      <xdr:row>43</xdr:row>
      <xdr:rowOff>119380</xdr:rowOff>
    </xdr:to>
    <xdr:sp macro="" textlink="">
      <xdr:nvSpPr>
        <xdr:cNvPr id="94" name="楕円 93"/>
        <xdr:cNvSpPr/>
      </xdr:nvSpPr>
      <xdr:spPr>
        <a:xfrm>
          <a:off x="2286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104140</xdr:rowOff>
    </xdr:from>
    <xdr:ext cx="762000" cy="259080"/>
    <xdr:sp macro="" textlink="">
      <xdr:nvSpPr>
        <xdr:cNvPr id="95" name="テキスト ボックス 94"/>
        <xdr:cNvSpPr txBox="1"/>
      </xdr:nvSpPr>
      <xdr:spPr>
        <a:xfrm>
          <a:off x="1955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96" name="楕円 95"/>
        <xdr:cNvSpPr/>
      </xdr:nvSpPr>
      <xdr:spPr>
        <a:xfrm>
          <a:off x="1397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77470</xdr:rowOff>
    </xdr:from>
    <xdr:ext cx="762000" cy="249555"/>
    <xdr:sp macro="" textlink="">
      <xdr:nvSpPr>
        <xdr:cNvPr id="97" name="テキスト ボックス 96"/>
        <xdr:cNvSpPr txBox="1"/>
      </xdr:nvSpPr>
      <xdr:spPr>
        <a:xfrm>
          <a:off x="1066800" y="74498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1475" cy="353060"/>
    <xdr:sp macro="" textlink="">
      <xdr:nvSpPr>
        <xdr:cNvPr id="100" name="テキスト ボックス 99"/>
        <xdr:cNvSpPr txBox="1"/>
      </xdr:nvSpPr>
      <xdr:spPr>
        <a:xfrm>
          <a:off x="3259455"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全国平均、埼玉県平均、類似団体平均いずれも大きく下回っている。対前年度比では、0.4%の増加となった。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臨時財政対策債が減少したことにより、分母が減少し、経常収支比率が増加した。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経常的な歳出においては、扶助費の増加が続くと予想されることから、今後は増加傾向になると思われる。地方税の収納率向上や受益者負担の原則に則った使用料等の見直しを図る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49555"/>
    <xdr:sp macro="" textlink="">
      <xdr:nvSpPr>
        <xdr:cNvPr id="115" name="テキスト ボックス 114"/>
        <xdr:cNvSpPr txBox="1"/>
      </xdr:nvSpPr>
      <xdr:spPr>
        <a:xfrm>
          <a:off x="0" y="11256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62230</xdr:rowOff>
    </xdr:from>
    <xdr:to xmlns:xdr="http://schemas.openxmlformats.org/drawingml/2006/spreadsheetDrawing">
      <xdr:col>23</xdr:col>
      <xdr:colOff>133350</xdr:colOff>
      <xdr:row>62</xdr:row>
      <xdr:rowOff>86995</xdr:rowOff>
    </xdr:to>
    <xdr:cxnSp macro="">
      <xdr:nvCxnSpPr>
        <xdr:cNvPr id="128" name="直線コネクタ 127"/>
        <xdr:cNvCxnSpPr/>
      </xdr:nvCxnSpPr>
      <xdr:spPr>
        <a:xfrm>
          <a:off x="4114800" y="106921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29"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40640</xdr:rowOff>
    </xdr:from>
    <xdr:to xmlns:xdr="http://schemas.openxmlformats.org/drawingml/2006/spreadsheetDrawing">
      <xdr:col>19</xdr:col>
      <xdr:colOff>133350</xdr:colOff>
      <xdr:row>62</xdr:row>
      <xdr:rowOff>62230</xdr:rowOff>
    </xdr:to>
    <xdr:cxnSp macro="">
      <xdr:nvCxnSpPr>
        <xdr:cNvPr id="131" name="直線コネクタ 130"/>
        <xdr:cNvCxnSpPr/>
      </xdr:nvCxnSpPr>
      <xdr:spPr>
        <a:xfrm>
          <a:off x="3225800" y="1049909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168275</xdr:rowOff>
    </xdr:from>
    <xdr:ext cx="736600" cy="249555"/>
    <xdr:sp macro="" textlink="">
      <xdr:nvSpPr>
        <xdr:cNvPr id="133" name="テキスト ボックス 132"/>
        <xdr:cNvSpPr txBox="1"/>
      </xdr:nvSpPr>
      <xdr:spPr>
        <a:xfrm>
          <a:off x="3733800" y="109696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61595</xdr:rowOff>
    </xdr:from>
    <xdr:to xmlns:xdr="http://schemas.openxmlformats.org/drawingml/2006/spreadsheetDrawing">
      <xdr:col>15</xdr:col>
      <xdr:colOff>82550</xdr:colOff>
      <xdr:row>61</xdr:row>
      <xdr:rowOff>40640</xdr:rowOff>
    </xdr:to>
    <xdr:cxnSp macro="">
      <xdr:nvCxnSpPr>
        <xdr:cNvPr id="134" name="直線コネクタ 133"/>
        <xdr:cNvCxnSpPr/>
      </xdr:nvCxnSpPr>
      <xdr:spPr>
        <a:xfrm>
          <a:off x="2336800" y="1034859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89535</xdr:rowOff>
    </xdr:from>
    <xdr:ext cx="762000" cy="249555"/>
    <xdr:sp macro="" textlink="">
      <xdr:nvSpPr>
        <xdr:cNvPr id="136" name="テキスト ボックス 135"/>
        <xdr:cNvSpPr txBox="1"/>
      </xdr:nvSpPr>
      <xdr:spPr>
        <a:xfrm>
          <a:off x="2844800" y="10890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61595</xdr:rowOff>
    </xdr:from>
    <xdr:to xmlns:xdr="http://schemas.openxmlformats.org/drawingml/2006/spreadsheetDrawing">
      <xdr:col>11</xdr:col>
      <xdr:colOff>31750</xdr:colOff>
      <xdr:row>62</xdr:row>
      <xdr:rowOff>32385</xdr:rowOff>
    </xdr:to>
    <xdr:cxnSp macro="">
      <xdr:nvCxnSpPr>
        <xdr:cNvPr id="137" name="直線コネクタ 136"/>
        <xdr:cNvCxnSpPr/>
      </xdr:nvCxnSpPr>
      <xdr:spPr>
        <a:xfrm flipV="1">
          <a:off x="1447800" y="1034859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38100</xdr:rowOff>
    </xdr:from>
    <xdr:ext cx="762000" cy="259080"/>
    <xdr:sp macro="" textlink="">
      <xdr:nvSpPr>
        <xdr:cNvPr id="139" name="テキスト ボックス 138"/>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137795</xdr:rowOff>
    </xdr:from>
    <xdr:ext cx="762000" cy="259080"/>
    <xdr:sp macro="" textlink="">
      <xdr:nvSpPr>
        <xdr:cNvPr id="141" name="テキスト ボックス 140"/>
        <xdr:cNvSpPr txBox="1"/>
      </xdr:nvSpPr>
      <xdr:spPr>
        <a:xfrm>
          <a:off x="1066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9555"/>
    <xdr:sp macro="" textlink="">
      <xdr:nvSpPr>
        <xdr:cNvPr id="142" name="テキスト ボックス 141"/>
        <xdr:cNvSpPr txBox="1"/>
      </xdr:nvSpPr>
      <xdr:spPr>
        <a:xfrm>
          <a:off x="4737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9555"/>
    <xdr:sp macro="" textlink="">
      <xdr:nvSpPr>
        <xdr:cNvPr id="143" name="テキスト ボックス 142"/>
        <xdr:cNvSpPr txBox="1"/>
      </xdr:nvSpPr>
      <xdr:spPr>
        <a:xfrm>
          <a:off x="3898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9555"/>
    <xdr:sp macro="" textlink="">
      <xdr:nvSpPr>
        <xdr:cNvPr id="144" name="テキスト ボックス 143"/>
        <xdr:cNvSpPr txBox="1"/>
      </xdr:nvSpPr>
      <xdr:spPr>
        <a:xfrm>
          <a:off x="3009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9555"/>
    <xdr:sp macro="" textlink="">
      <xdr:nvSpPr>
        <xdr:cNvPr id="145" name="テキスト ボックス 144"/>
        <xdr:cNvSpPr txBox="1"/>
      </xdr:nvSpPr>
      <xdr:spPr>
        <a:xfrm>
          <a:off x="2120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9555"/>
    <xdr:sp macro="" textlink="">
      <xdr:nvSpPr>
        <xdr:cNvPr id="146" name="テキスト ボックス 145"/>
        <xdr:cNvSpPr txBox="1"/>
      </xdr:nvSpPr>
      <xdr:spPr>
        <a:xfrm>
          <a:off x="1231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36195</xdr:rowOff>
    </xdr:from>
    <xdr:to xmlns:xdr="http://schemas.openxmlformats.org/drawingml/2006/spreadsheetDrawing">
      <xdr:col>23</xdr:col>
      <xdr:colOff>184150</xdr:colOff>
      <xdr:row>62</xdr:row>
      <xdr:rowOff>137795</xdr:rowOff>
    </xdr:to>
    <xdr:sp macro="" textlink="">
      <xdr:nvSpPr>
        <xdr:cNvPr id="147" name="楕円 146"/>
        <xdr:cNvSpPr/>
      </xdr:nvSpPr>
      <xdr:spPr>
        <a:xfrm>
          <a:off x="4902200"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52705</xdr:rowOff>
    </xdr:from>
    <xdr:ext cx="762000" cy="250825"/>
    <xdr:sp macro="" textlink="">
      <xdr:nvSpPr>
        <xdr:cNvPr id="148" name="財政構造の弾力性該当値テキスト"/>
        <xdr:cNvSpPr txBox="1"/>
      </xdr:nvSpPr>
      <xdr:spPr>
        <a:xfrm>
          <a:off x="5041900" y="105111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11430</xdr:rowOff>
    </xdr:from>
    <xdr:to xmlns:xdr="http://schemas.openxmlformats.org/drawingml/2006/spreadsheetDrawing">
      <xdr:col>19</xdr:col>
      <xdr:colOff>184150</xdr:colOff>
      <xdr:row>62</xdr:row>
      <xdr:rowOff>113030</xdr:rowOff>
    </xdr:to>
    <xdr:sp macro="" textlink="">
      <xdr:nvSpPr>
        <xdr:cNvPr id="149" name="楕円 148"/>
        <xdr:cNvSpPr/>
      </xdr:nvSpPr>
      <xdr:spPr>
        <a:xfrm>
          <a:off x="40640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123825</xdr:rowOff>
    </xdr:from>
    <xdr:ext cx="736600" cy="249555"/>
    <xdr:sp macro="" textlink="">
      <xdr:nvSpPr>
        <xdr:cNvPr id="150" name="テキスト ボックス 149"/>
        <xdr:cNvSpPr txBox="1"/>
      </xdr:nvSpPr>
      <xdr:spPr>
        <a:xfrm>
          <a:off x="3733800" y="104108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161290</xdr:rowOff>
    </xdr:from>
    <xdr:to xmlns:xdr="http://schemas.openxmlformats.org/drawingml/2006/spreadsheetDrawing">
      <xdr:col>15</xdr:col>
      <xdr:colOff>133350</xdr:colOff>
      <xdr:row>61</xdr:row>
      <xdr:rowOff>91440</xdr:rowOff>
    </xdr:to>
    <xdr:sp macro="" textlink="">
      <xdr:nvSpPr>
        <xdr:cNvPr id="151" name="楕円 150"/>
        <xdr:cNvSpPr/>
      </xdr:nvSpPr>
      <xdr:spPr>
        <a:xfrm>
          <a:off x="31750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102235</xdr:rowOff>
    </xdr:from>
    <xdr:ext cx="762000" cy="258445"/>
    <xdr:sp macro="" textlink="">
      <xdr:nvSpPr>
        <xdr:cNvPr id="152" name="テキスト ボックス 151"/>
        <xdr:cNvSpPr txBox="1"/>
      </xdr:nvSpPr>
      <xdr:spPr>
        <a:xfrm>
          <a:off x="2844800" y="1021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10795</xdr:rowOff>
    </xdr:from>
    <xdr:to xmlns:xdr="http://schemas.openxmlformats.org/drawingml/2006/spreadsheetDrawing">
      <xdr:col>11</xdr:col>
      <xdr:colOff>82550</xdr:colOff>
      <xdr:row>60</xdr:row>
      <xdr:rowOff>112395</xdr:rowOff>
    </xdr:to>
    <xdr:sp macro="" textlink="">
      <xdr:nvSpPr>
        <xdr:cNvPr id="153" name="楕円 152"/>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122555</xdr:rowOff>
    </xdr:from>
    <xdr:ext cx="762000" cy="249555"/>
    <xdr:sp macro="" textlink="">
      <xdr:nvSpPr>
        <xdr:cNvPr id="154" name="テキスト ボックス 153"/>
        <xdr:cNvSpPr txBox="1"/>
      </xdr:nvSpPr>
      <xdr:spPr>
        <a:xfrm>
          <a:off x="1955800" y="10066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153035</xdr:rowOff>
    </xdr:from>
    <xdr:to xmlns:xdr="http://schemas.openxmlformats.org/drawingml/2006/spreadsheetDrawing">
      <xdr:col>7</xdr:col>
      <xdr:colOff>31750</xdr:colOff>
      <xdr:row>62</xdr:row>
      <xdr:rowOff>83185</xdr:rowOff>
    </xdr:to>
    <xdr:sp macro="" textlink="">
      <xdr:nvSpPr>
        <xdr:cNvPr id="155" name="楕円 154"/>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93345</xdr:rowOff>
    </xdr:from>
    <xdr:ext cx="762000" cy="259080"/>
    <xdr:sp macro="" textlink="">
      <xdr:nvSpPr>
        <xdr:cNvPr id="156" name="テキスト ボックス 155"/>
        <xdr:cNvSpPr txBox="1"/>
      </xdr:nvSpPr>
      <xdr:spPr>
        <a:xfrm>
          <a:off x="10668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1475" cy="358775"/>
    <xdr:sp macro="" textlink="">
      <xdr:nvSpPr>
        <xdr:cNvPr id="159" name="テキスト ボックス 158"/>
        <xdr:cNvSpPr txBox="1"/>
      </xdr:nvSpPr>
      <xdr:spPr>
        <a:xfrm>
          <a:off x="414909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[164,418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a:t>
          </a:r>
          <a:r>
            <a:rPr kumimoji="1" lang="ja-JP" altLang="en-US" sz="1300">
              <a:latin typeface="ＭＳ Ｐゴシック"/>
              <a:ea typeface="ＭＳ Ｐゴシック"/>
            </a:rPr>
            <a:t>埼玉県平均、類似団体平均はともに上回っている。</a:t>
          </a:r>
          <a:r>
            <a:rPr kumimoji="1" lang="ja-JP" altLang="en-US" sz="1300">
              <a:latin typeface="ＭＳ Ｐゴシック"/>
              <a:ea typeface="ＭＳ Ｐゴシック"/>
            </a:rPr>
            <a:t>対前年度比では9,781円の増加となった。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については、会計年度任用職員に係る手当の新設、人事院勧告に基づく給与改定が主な原因である。物件費については、自治体システム標準化業務委託料や、旧小倉沢小中学校解体工事の実施により増加したもの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0" name="テキスト ボックス 169"/>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49555"/>
    <xdr:sp macro="" textlink="">
      <xdr:nvSpPr>
        <xdr:cNvPr id="174" name="テキスト ボックス 173"/>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6" name="テキスト ボックス 175"/>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9555"/>
    <xdr:sp macro="" textlink="">
      <xdr:nvSpPr>
        <xdr:cNvPr id="184" name="テキスト ボックス 183"/>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49555"/>
    <xdr:sp macro="" textlink="">
      <xdr:nvSpPr>
        <xdr:cNvPr id="189" name="人件費・物件費等の状況最大値テキスト"/>
        <xdr:cNvSpPr txBox="1"/>
      </xdr:nvSpPr>
      <xdr:spPr>
        <a:xfrm>
          <a:off x="5041900" y="13634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9525</xdr:rowOff>
    </xdr:from>
    <xdr:to xmlns:xdr="http://schemas.openxmlformats.org/drawingml/2006/spreadsheetDrawing">
      <xdr:col>23</xdr:col>
      <xdr:colOff>133350</xdr:colOff>
      <xdr:row>83</xdr:row>
      <xdr:rowOff>88265</xdr:rowOff>
    </xdr:to>
    <xdr:cxnSp macro="">
      <xdr:nvCxnSpPr>
        <xdr:cNvPr id="191" name="直線コネクタ 190"/>
        <xdr:cNvCxnSpPr/>
      </xdr:nvCxnSpPr>
      <xdr:spPr>
        <a:xfrm>
          <a:off x="4114800" y="1423987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20320</xdr:rowOff>
    </xdr:from>
    <xdr:ext cx="762000" cy="249555"/>
    <xdr:sp macro="" textlink="">
      <xdr:nvSpPr>
        <xdr:cNvPr id="192" name="人件費・物件費等の状況平均値テキスト"/>
        <xdr:cNvSpPr txBox="1"/>
      </xdr:nvSpPr>
      <xdr:spPr>
        <a:xfrm>
          <a:off x="5041900" y="1407922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9525</xdr:rowOff>
    </xdr:from>
    <xdr:to xmlns:xdr="http://schemas.openxmlformats.org/drawingml/2006/spreadsheetDrawing">
      <xdr:col>19</xdr:col>
      <xdr:colOff>133350</xdr:colOff>
      <xdr:row>83</xdr:row>
      <xdr:rowOff>64135</xdr:rowOff>
    </xdr:to>
    <xdr:cxnSp macro="">
      <xdr:nvCxnSpPr>
        <xdr:cNvPr id="194" name="直線コネクタ 193"/>
        <xdr:cNvCxnSpPr/>
      </xdr:nvCxnSpPr>
      <xdr:spPr>
        <a:xfrm flipV="1">
          <a:off x="3225800" y="142398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33020</xdr:rowOff>
    </xdr:from>
    <xdr:ext cx="736600" cy="259080"/>
    <xdr:sp macro="" textlink="">
      <xdr:nvSpPr>
        <xdr:cNvPr id="196" name="テキスト ボックス 195"/>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147320</xdr:rowOff>
    </xdr:from>
    <xdr:to xmlns:xdr="http://schemas.openxmlformats.org/drawingml/2006/spreadsheetDrawing">
      <xdr:col>15</xdr:col>
      <xdr:colOff>82550</xdr:colOff>
      <xdr:row>83</xdr:row>
      <xdr:rowOff>64135</xdr:rowOff>
    </xdr:to>
    <xdr:cxnSp macro="">
      <xdr:nvCxnSpPr>
        <xdr:cNvPr id="197" name="直線コネクタ 196"/>
        <xdr:cNvCxnSpPr/>
      </xdr:nvCxnSpPr>
      <xdr:spPr>
        <a:xfrm>
          <a:off x="2336800" y="1420622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35560</xdr:rowOff>
    </xdr:from>
    <xdr:ext cx="762000" cy="259080"/>
    <xdr:sp macro="" textlink="">
      <xdr:nvSpPr>
        <xdr:cNvPr id="199" name="テキスト ボックス 198"/>
        <xdr:cNvSpPr txBox="1"/>
      </xdr:nvSpPr>
      <xdr:spPr>
        <a:xfrm>
          <a:off x="284480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103505</xdr:rowOff>
    </xdr:from>
    <xdr:to xmlns:xdr="http://schemas.openxmlformats.org/drawingml/2006/spreadsheetDrawing">
      <xdr:col>11</xdr:col>
      <xdr:colOff>31750</xdr:colOff>
      <xdr:row>82</xdr:row>
      <xdr:rowOff>147320</xdr:rowOff>
    </xdr:to>
    <xdr:cxnSp macro="">
      <xdr:nvCxnSpPr>
        <xdr:cNvPr id="200" name="直線コネクタ 199"/>
        <xdr:cNvCxnSpPr/>
      </xdr:nvCxnSpPr>
      <xdr:spPr>
        <a:xfrm>
          <a:off x="1447800" y="141624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165100</xdr:rowOff>
    </xdr:from>
    <xdr:ext cx="762000" cy="259080"/>
    <xdr:sp macro="" textlink="">
      <xdr:nvSpPr>
        <xdr:cNvPr id="202" name="テキスト ボックス 201"/>
        <xdr:cNvSpPr txBox="1"/>
      </xdr:nvSpPr>
      <xdr:spPr>
        <a:xfrm>
          <a:off x="1955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110490</xdr:rowOff>
    </xdr:from>
    <xdr:ext cx="762000" cy="250190"/>
    <xdr:sp macro="" textlink="">
      <xdr:nvSpPr>
        <xdr:cNvPr id="204" name="テキスト ボックス 203"/>
        <xdr:cNvSpPr txBox="1"/>
      </xdr:nvSpPr>
      <xdr:spPr>
        <a:xfrm>
          <a:off x="1066800" y="138264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37465</xdr:rowOff>
    </xdr:from>
    <xdr:to xmlns:xdr="http://schemas.openxmlformats.org/drawingml/2006/spreadsheetDrawing">
      <xdr:col>23</xdr:col>
      <xdr:colOff>184150</xdr:colOff>
      <xdr:row>83</xdr:row>
      <xdr:rowOff>139065</xdr:rowOff>
    </xdr:to>
    <xdr:sp macro="" textlink="">
      <xdr:nvSpPr>
        <xdr:cNvPr id="210" name="楕円 209"/>
        <xdr:cNvSpPr/>
      </xdr:nvSpPr>
      <xdr:spPr>
        <a:xfrm>
          <a:off x="49022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9525</xdr:rowOff>
    </xdr:from>
    <xdr:ext cx="762000" cy="249555"/>
    <xdr:sp macro="" textlink="">
      <xdr:nvSpPr>
        <xdr:cNvPr id="211" name="人件費・物件費等の状況該当値テキスト"/>
        <xdr:cNvSpPr txBox="1"/>
      </xdr:nvSpPr>
      <xdr:spPr>
        <a:xfrm>
          <a:off x="5041900" y="14239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130175</xdr:rowOff>
    </xdr:from>
    <xdr:to xmlns:xdr="http://schemas.openxmlformats.org/drawingml/2006/spreadsheetDrawing">
      <xdr:col>19</xdr:col>
      <xdr:colOff>184150</xdr:colOff>
      <xdr:row>83</xdr:row>
      <xdr:rowOff>60325</xdr:rowOff>
    </xdr:to>
    <xdr:sp macro="" textlink="">
      <xdr:nvSpPr>
        <xdr:cNvPr id="212" name="楕円 211"/>
        <xdr:cNvSpPr/>
      </xdr:nvSpPr>
      <xdr:spPr>
        <a:xfrm>
          <a:off x="40640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45085</xdr:rowOff>
    </xdr:from>
    <xdr:ext cx="736600" cy="258445"/>
    <xdr:sp macro="" textlink="">
      <xdr:nvSpPr>
        <xdr:cNvPr id="213" name="テキスト ボックス 212"/>
        <xdr:cNvSpPr txBox="1"/>
      </xdr:nvSpPr>
      <xdr:spPr>
        <a:xfrm>
          <a:off x="3733800" y="14275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13335</xdr:rowOff>
    </xdr:from>
    <xdr:to xmlns:xdr="http://schemas.openxmlformats.org/drawingml/2006/spreadsheetDrawing">
      <xdr:col>15</xdr:col>
      <xdr:colOff>133350</xdr:colOff>
      <xdr:row>83</xdr:row>
      <xdr:rowOff>114935</xdr:rowOff>
    </xdr:to>
    <xdr:sp macro="" textlink="">
      <xdr:nvSpPr>
        <xdr:cNvPr id="214" name="楕円 213"/>
        <xdr:cNvSpPr/>
      </xdr:nvSpPr>
      <xdr:spPr>
        <a:xfrm>
          <a:off x="31750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99695</xdr:rowOff>
    </xdr:from>
    <xdr:ext cx="762000" cy="249555"/>
    <xdr:sp macro="" textlink="">
      <xdr:nvSpPr>
        <xdr:cNvPr id="215" name="テキスト ボックス 214"/>
        <xdr:cNvSpPr txBox="1"/>
      </xdr:nvSpPr>
      <xdr:spPr>
        <a:xfrm>
          <a:off x="2844800" y="14330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96520</xdr:rowOff>
    </xdr:from>
    <xdr:to xmlns:xdr="http://schemas.openxmlformats.org/drawingml/2006/spreadsheetDrawing">
      <xdr:col>11</xdr:col>
      <xdr:colOff>82550</xdr:colOff>
      <xdr:row>83</xdr:row>
      <xdr:rowOff>26670</xdr:rowOff>
    </xdr:to>
    <xdr:sp macro="" textlink="">
      <xdr:nvSpPr>
        <xdr:cNvPr id="216" name="楕円 215"/>
        <xdr:cNvSpPr/>
      </xdr:nvSpPr>
      <xdr:spPr>
        <a:xfrm>
          <a:off x="2286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11430</xdr:rowOff>
    </xdr:from>
    <xdr:ext cx="762000" cy="259080"/>
    <xdr:sp macro="" textlink="">
      <xdr:nvSpPr>
        <xdr:cNvPr id="217" name="テキスト ボックス 216"/>
        <xdr:cNvSpPr txBox="1"/>
      </xdr:nvSpPr>
      <xdr:spPr>
        <a:xfrm>
          <a:off x="1955800" y="1424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52705</xdr:rowOff>
    </xdr:from>
    <xdr:to xmlns:xdr="http://schemas.openxmlformats.org/drawingml/2006/spreadsheetDrawing">
      <xdr:col>7</xdr:col>
      <xdr:colOff>31750</xdr:colOff>
      <xdr:row>82</xdr:row>
      <xdr:rowOff>154940</xdr:rowOff>
    </xdr:to>
    <xdr:sp macro="" textlink="">
      <xdr:nvSpPr>
        <xdr:cNvPr id="218" name="楕円 217"/>
        <xdr:cNvSpPr/>
      </xdr:nvSpPr>
      <xdr:spPr>
        <a:xfrm>
          <a:off x="1397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139065</xdr:rowOff>
    </xdr:from>
    <xdr:ext cx="762000" cy="259080"/>
    <xdr:sp macro="" textlink="">
      <xdr:nvSpPr>
        <xdr:cNvPr id="219" name="テキスト ボックス 218"/>
        <xdr:cNvSpPr txBox="1"/>
      </xdr:nvSpPr>
      <xdr:spPr>
        <a:xfrm>
          <a:off x="1066800" y="1419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1475" cy="358775"/>
    <xdr:sp macro="" textlink="">
      <xdr:nvSpPr>
        <xdr:cNvPr id="222" name="テキスト ボックス 221"/>
        <xdr:cNvSpPr txBox="1"/>
      </xdr:nvSpPr>
      <xdr:spPr>
        <a:xfrm>
          <a:off x="154317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全国市平均、全国町村平均、類似団体平均いずれも上回っている。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類似団体平均を1.6ポイント上回っており、国を100%とした基準を下回っていることから、引き続き、適正な給与水準の維持に努めていく。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6" name="テキスト ボックス 235"/>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8" name="テキスト ボックス 237"/>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9555"/>
    <xdr:sp macro="" textlink="">
      <xdr:nvSpPr>
        <xdr:cNvPr id="248" name="テキスト ボックス 247"/>
        <xdr:cNvSpPr txBox="1"/>
      </xdr:nvSpPr>
      <xdr:spPr>
        <a:xfrm>
          <a:off x="1206500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49555"/>
    <xdr:sp macro="" textlink="">
      <xdr:nvSpPr>
        <xdr:cNvPr id="251" name="給与水準   （国との比較）最小値テキスト"/>
        <xdr:cNvSpPr txBox="1"/>
      </xdr:nvSpPr>
      <xdr:spPr>
        <a:xfrm>
          <a:off x="17106900" y="15404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17780</xdr:rowOff>
    </xdr:to>
    <xdr:cxnSp macro="">
      <xdr:nvCxnSpPr>
        <xdr:cNvPr id="255" name="直線コネクタ 254"/>
        <xdr:cNvCxnSpPr/>
      </xdr:nvCxnSpPr>
      <xdr:spPr>
        <a:xfrm>
          <a:off x="16179800" y="150876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2000" cy="259080"/>
    <xdr:sp macro="" textlink="">
      <xdr:nvSpPr>
        <xdr:cNvPr id="256" name="給与水準   （国との比較）平均値テキスト"/>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0</xdr:rowOff>
    </xdr:from>
    <xdr:to xmlns:xdr="http://schemas.openxmlformats.org/drawingml/2006/spreadsheetDrawing">
      <xdr:col>77</xdr:col>
      <xdr:colOff>44450</xdr:colOff>
      <xdr:row>88</xdr:row>
      <xdr:rowOff>34290</xdr:rowOff>
    </xdr:to>
    <xdr:cxnSp macro="">
      <xdr:nvCxnSpPr>
        <xdr:cNvPr id="258" name="直線コネクタ 257"/>
        <xdr:cNvCxnSpPr/>
      </xdr:nvCxnSpPr>
      <xdr:spPr>
        <a:xfrm flipV="1">
          <a:off x="15290800" y="15087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128270</xdr:rowOff>
    </xdr:from>
    <xdr:ext cx="736600" cy="259080"/>
    <xdr:sp macro="" textlink="">
      <xdr:nvSpPr>
        <xdr:cNvPr id="260" name="テキスト ボックス 259"/>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34290</xdr:rowOff>
    </xdr:to>
    <xdr:cxnSp macro="">
      <xdr:nvCxnSpPr>
        <xdr:cNvPr id="261" name="直線コネクタ 260"/>
        <xdr:cNvCxnSpPr/>
      </xdr:nvCxnSpPr>
      <xdr:spPr>
        <a:xfrm>
          <a:off x="14401800" y="15087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2000" cy="259080"/>
    <xdr:sp macro="" textlink="">
      <xdr:nvSpPr>
        <xdr:cNvPr id="263" name="テキスト ボックス 262"/>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17780</xdr:rowOff>
    </xdr:to>
    <xdr:cxnSp macro="">
      <xdr:nvCxnSpPr>
        <xdr:cNvPr id="264" name="直線コネクタ 263"/>
        <xdr:cNvCxnSpPr/>
      </xdr:nvCxnSpPr>
      <xdr:spPr>
        <a:xfrm flipV="1">
          <a:off x="13512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49555"/>
    <xdr:sp macro="" textlink="">
      <xdr:nvSpPr>
        <xdr:cNvPr id="266" name="テキスト ボックス 265"/>
        <xdr:cNvSpPr txBox="1"/>
      </xdr:nvSpPr>
      <xdr:spPr>
        <a:xfrm>
          <a:off x="14020800" y="14581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68" name="テキスト ボックス 267"/>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137795</xdr:rowOff>
    </xdr:from>
    <xdr:to xmlns:xdr="http://schemas.openxmlformats.org/drawingml/2006/spreadsheetDrawing">
      <xdr:col>81</xdr:col>
      <xdr:colOff>95250</xdr:colOff>
      <xdr:row>88</xdr:row>
      <xdr:rowOff>67945</xdr:rowOff>
    </xdr:to>
    <xdr:sp macro="" textlink="">
      <xdr:nvSpPr>
        <xdr:cNvPr id="274" name="楕円 273"/>
        <xdr:cNvSpPr/>
      </xdr:nvSpPr>
      <xdr:spPr>
        <a:xfrm>
          <a:off x="169672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109855</xdr:rowOff>
    </xdr:from>
    <xdr:ext cx="762000" cy="250825"/>
    <xdr:sp macro="" textlink="">
      <xdr:nvSpPr>
        <xdr:cNvPr id="275" name="給与水準   （国との比較）該当値テキスト"/>
        <xdr:cNvSpPr txBox="1"/>
      </xdr:nvSpPr>
      <xdr:spPr>
        <a:xfrm>
          <a:off x="17106900" y="150260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120650</xdr:rowOff>
    </xdr:from>
    <xdr:to xmlns:xdr="http://schemas.openxmlformats.org/drawingml/2006/spreadsheetDrawing">
      <xdr:col>77</xdr:col>
      <xdr:colOff>95250</xdr:colOff>
      <xdr:row>88</xdr:row>
      <xdr:rowOff>50800</xdr:rowOff>
    </xdr:to>
    <xdr:sp macro="" textlink="">
      <xdr:nvSpPr>
        <xdr:cNvPr id="276" name="楕円 275"/>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35560</xdr:rowOff>
    </xdr:from>
    <xdr:ext cx="736600" cy="259080"/>
    <xdr:sp macro="" textlink="">
      <xdr:nvSpPr>
        <xdr:cNvPr id="277" name="テキスト ボックス 276"/>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154940</xdr:rowOff>
    </xdr:from>
    <xdr:to xmlns:xdr="http://schemas.openxmlformats.org/drawingml/2006/spreadsheetDrawing">
      <xdr:col>73</xdr:col>
      <xdr:colOff>44450</xdr:colOff>
      <xdr:row>88</xdr:row>
      <xdr:rowOff>85090</xdr:rowOff>
    </xdr:to>
    <xdr:sp macro="" textlink="">
      <xdr:nvSpPr>
        <xdr:cNvPr id="278" name="楕円 277"/>
        <xdr:cNvSpPr/>
      </xdr:nvSpPr>
      <xdr:spPr>
        <a:xfrm>
          <a:off x="15240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69850</xdr:rowOff>
    </xdr:from>
    <xdr:ext cx="762000" cy="259080"/>
    <xdr:sp macro="" textlink="">
      <xdr:nvSpPr>
        <xdr:cNvPr id="279" name="テキスト ボックス 278"/>
        <xdr:cNvSpPr txBox="1"/>
      </xdr:nvSpPr>
      <xdr:spPr>
        <a:xfrm>
          <a:off x="14909800" y="1515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203200</xdr:colOff>
      <xdr:row>88</xdr:row>
      <xdr:rowOff>50800</xdr:rowOff>
    </xdr:to>
    <xdr:sp macro="" textlink="">
      <xdr:nvSpPr>
        <xdr:cNvPr id="280" name="楕円 279"/>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35560</xdr:rowOff>
    </xdr:from>
    <xdr:ext cx="762000" cy="259080"/>
    <xdr:sp macro="" textlink="">
      <xdr:nvSpPr>
        <xdr:cNvPr id="281" name="テキスト ボックス 280"/>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137795</xdr:rowOff>
    </xdr:from>
    <xdr:to xmlns:xdr="http://schemas.openxmlformats.org/drawingml/2006/spreadsheetDrawing">
      <xdr:col>64</xdr:col>
      <xdr:colOff>152400</xdr:colOff>
      <xdr:row>88</xdr:row>
      <xdr:rowOff>67945</xdr:rowOff>
    </xdr:to>
    <xdr:sp macro="" textlink="">
      <xdr:nvSpPr>
        <xdr:cNvPr id="282" name="楕円 281"/>
        <xdr:cNvSpPr/>
      </xdr:nvSpPr>
      <xdr:spPr>
        <a:xfrm>
          <a:off x="13462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52705</xdr:rowOff>
    </xdr:from>
    <xdr:ext cx="762000" cy="250825"/>
    <xdr:sp macro="" textlink="">
      <xdr:nvSpPr>
        <xdr:cNvPr id="283" name="テキスト ボックス 282"/>
        <xdr:cNvSpPr txBox="1"/>
      </xdr:nvSpPr>
      <xdr:spPr>
        <a:xfrm>
          <a:off x="13131800" y="15140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1475" cy="353060"/>
    <xdr:sp macro="" textlink="">
      <xdr:nvSpPr>
        <xdr:cNvPr id="286" name="テキスト ボックス 285"/>
        <xdr:cNvSpPr txBox="1"/>
      </xdr:nvSpPr>
      <xdr:spPr>
        <a:xfrm>
          <a:off x="157365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全国平均、埼玉県平均、類似団体平均いずれも下回っている。対前年度比では0.27人増加となった。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が進む一方で、広大な市域に係る行政サービスを維持し、観光地としての対策や農林業、環境政策等の山間地域特有の行政需要に対応していくには、職員を減らすのみでは対応不能な局面を迎えている。コンパクトな仕組みづくりを推進し、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9555"/>
    <xdr:sp macro="" textlink="">
      <xdr:nvSpPr>
        <xdr:cNvPr id="309" name="テキスト ボックス 308"/>
        <xdr:cNvSpPr txBox="1"/>
      </xdr:nvSpPr>
      <xdr:spPr>
        <a:xfrm>
          <a:off x="12065000" y="10135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1" name="テキスト ボックス 310"/>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29210</xdr:rowOff>
    </xdr:from>
    <xdr:to xmlns:xdr="http://schemas.openxmlformats.org/drawingml/2006/spreadsheetDrawing">
      <xdr:col>81</xdr:col>
      <xdr:colOff>44450</xdr:colOff>
      <xdr:row>62</xdr:row>
      <xdr:rowOff>75565</xdr:rowOff>
    </xdr:to>
    <xdr:cxnSp macro="">
      <xdr:nvCxnSpPr>
        <xdr:cNvPr id="320" name="直線コネクタ 319"/>
        <xdr:cNvCxnSpPr/>
      </xdr:nvCxnSpPr>
      <xdr:spPr>
        <a:xfrm>
          <a:off x="16179800" y="1065911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80010</xdr:rowOff>
    </xdr:from>
    <xdr:ext cx="762000" cy="259080"/>
    <xdr:sp macro="" textlink="">
      <xdr:nvSpPr>
        <xdr:cNvPr id="321" name="定員管理の状況平均値テキスト"/>
        <xdr:cNvSpPr txBox="1"/>
      </xdr:nvSpPr>
      <xdr:spPr>
        <a:xfrm>
          <a:off x="17106900" y="1036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169545</xdr:rowOff>
    </xdr:from>
    <xdr:to xmlns:xdr="http://schemas.openxmlformats.org/drawingml/2006/spreadsheetDrawing">
      <xdr:col>77</xdr:col>
      <xdr:colOff>44450</xdr:colOff>
      <xdr:row>62</xdr:row>
      <xdr:rowOff>29210</xdr:rowOff>
    </xdr:to>
    <xdr:cxnSp macro="">
      <xdr:nvCxnSpPr>
        <xdr:cNvPr id="323" name="直線コネクタ 322"/>
        <xdr:cNvCxnSpPr/>
      </xdr:nvCxnSpPr>
      <xdr:spPr>
        <a:xfrm>
          <a:off x="15290800" y="106279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154940</xdr:rowOff>
    </xdr:from>
    <xdr:ext cx="736600" cy="251460"/>
    <xdr:sp macro="" textlink="">
      <xdr:nvSpPr>
        <xdr:cNvPr id="325" name="テキスト ボックス 324"/>
        <xdr:cNvSpPr txBox="1"/>
      </xdr:nvSpPr>
      <xdr:spPr>
        <a:xfrm>
          <a:off x="15798800" y="102704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148590</xdr:rowOff>
    </xdr:from>
    <xdr:to xmlns:xdr="http://schemas.openxmlformats.org/drawingml/2006/spreadsheetDrawing">
      <xdr:col>72</xdr:col>
      <xdr:colOff>203200</xdr:colOff>
      <xdr:row>61</xdr:row>
      <xdr:rowOff>169545</xdr:rowOff>
    </xdr:to>
    <xdr:cxnSp macro="">
      <xdr:nvCxnSpPr>
        <xdr:cNvPr id="326" name="直線コネクタ 325"/>
        <xdr:cNvCxnSpPr/>
      </xdr:nvCxnSpPr>
      <xdr:spPr>
        <a:xfrm>
          <a:off x="14401800" y="106070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153035</xdr:rowOff>
    </xdr:from>
    <xdr:ext cx="762000" cy="259080"/>
    <xdr:sp macro="" textlink="">
      <xdr:nvSpPr>
        <xdr:cNvPr id="328" name="テキスト ボックス 327"/>
        <xdr:cNvSpPr txBox="1"/>
      </xdr:nvSpPr>
      <xdr:spPr>
        <a:xfrm>
          <a:off x="14909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129540</xdr:rowOff>
    </xdr:from>
    <xdr:to xmlns:xdr="http://schemas.openxmlformats.org/drawingml/2006/spreadsheetDrawing">
      <xdr:col>68</xdr:col>
      <xdr:colOff>152400</xdr:colOff>
      <xdr:row>61</xdr:row>
      <xdr:rowOff>148590</xdr:rowOff>
    </xdr:to>
    <xdr:cxnSp macro="">
      <xdr:nvCxnSpPr>
        <xdr:cNvPr id="329" name="直線コネクタ 328"/>
        <xdr:cNvCxnSpPr/>
      </xdr:nvCxnSpPr>
      <xdr:spPr>
        <a:xfrm>
          <a:off x="13512800" y="105879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139065</xdr:rowOff>
    </xdr:from>
    <xdr:ext cx="762000" cy="259080"/>
    <xdr:sp macro="" textlink="">
      <xdr:nvSpPr>
        <xdr:cNvPr id="331" name="テキスト ボックス 330"/>
        <xdr:cNvSpPr txBox="1"/>
      </xdr:nvSpPr>
      <xdr:spPr>
        <a:xfrm>
          <a:off x="140208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106045</xdr:rowOff>
    </xdr:from>
    <xdr:ext cx="762000" cy="259080"/>
    <xdr:sp macro="" textlink="">
      <xdr:nvSpPr>
        <xdr:cNvPr id="333" name="テキスト ボックス 332"/>
        <xdr:cNvSpPr txBox="1"/>
      </xdr:nvSpPr>
      <xdr:spPr>
        <a:xfrm>
          <a:off x="13131800" y="1022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9555"/>
    <xdr:sp macro="" textlink="">
      <xdr:nvSpPr>
        <xdr:cNvPr id="334" name="テキスト ボックス 333"/>
        <xdr:cNvSpPr txBox="1"/>
      </xdr:nvSpPr>
      <xdr:spPr>
        <a:xfrm>
          <a:off x="16802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9555"/>
    <xdr:sp macro="" textlink="">
      <xdr:nvSpPr>
        <xdr:cNvPr id="335" name="テキスト ボックス 334"/>
        <xdr:cNvSpPr txBox="1"/>
      </xdr:nvSpPr>
      <xdr:spPr>
        <a:xfrm>
          <a:off x="15963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9555"/>
    <xdr:sp macro="" textlink="">
      <xdr:nvSpPr>
        <xdr:cNvPr id="336" name="テキスト ボックス 335"/>
        <xdr:cNvSpPr txBox="1"/>
      </xdr:nvSpPr>
      <xdr:spPr>
        <a:xfrm>
          <a:off x="15074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9555"/>
    <xdr:sp macro="" textlink="">
      <xdr:nvSpPr>
        <xdr:cNvPr id="337" name="テキスト ボックス 336"/>
        <xdr:cNvSpPr txBox="1"/>
      </xdr:nvSpPr>
      <xdr:spPr>
        <a:xfrm>
          <a:off x="14185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9555"/>
    <xdr:sp macro="" textlink="">
      <xdr:nvSpPr>
        <xdr:cNvPr id="338" name="テキスト ボックス 337"/>
        <xdr:cNvSpPr txBox="1"/>
      </xdr:nvSpPr>
      <xdr:spPr>
        <a:xfrm>
          <a:off x="13296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24765</xdr:rowOff>
    </xdr:from>
    <xdr:to xmlns:xdr="http://schemas.openxmlformats.org/drawingml/2006/spreadsheetDrawing">
      <xdr:col>81</xdr:col>
      <xdr:colOff>95250</xdr:colOff>
      <xdr:row>62</xdr:row>
      <xdr:rowOff>126365</xdr:rowOff>
    </xdr:to>
    <xdr:sp macro="" textlink="">
      <xdr:nvSpPr>
        <xdr:cNvPr id="339" name="楕円 338"/>
        <xdr:cNvSpPr/>
      </xdr:nvSpPr>
      <xdr:spPr>
        <a:xfrm>
          <a:off x="16967200" y="1065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168275</xdr:rowOff>
    </xdr:from>
    <xdr:ext cx="762000" cy="249555"/>
    <xdr:sp macro="" textlink="">
      <xdr:nvSpPr>
        <xdr:cNvPr id="340" name="定員管理の状況該当値テキスト"/>
        <xdr:cNvSpPr txBox="1"/>
      </xdr:nvSpPr>
      <xdr:spPr>
        <a:xfrm>
          <a:off x="17106900" y="106267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149860</xdr:rowOff>
    </xdr:from>
    <xdr:to xmlns:xdr="http://schemas.openxmlformats.org/drawingml/2006/spreadsheetDrawing">
      <xdr:col>77</xdr:col>
      <xdr:colOff>95250</xdr:colOff>
      <xdr:row>62</xdr:row>
      <xdr:rowOff>80010</xdr:rowOff>
    </xdr:to>
    <xdr:sp macro="" textlink="">
      <xdr:nvSpPr>
        <xdr:cNvPr id="341" name="楕円 340"/>
        <xdr:cNvSpPr/>
      </xdr:nvSpPr>
      <xdr:spPr>
        <a:xfrm>
          <a:off x="161290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64770</xdr:rowOff>
    </xdr:from>
    <xdr:ext cx="736600" cy="250190"/>
    <xdr:sp macro="" textlink="">
      <xdr:nvSpPr>
        <xdr:cNvPr id="342" name="テキスト ボックス 341"/>
        <xdr:cNvSpPr txBox="1"/>
      </xdr:nvSpPr>
      <xdr:spPr>
        <a:xfrm>
          <a:off x="15798800" y="106946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118745</xdr:rowOff>
    </xdr:from>
    <xdr:to xmlns:xdr="http://schemas.openxmlformats.org/drawingml/2006/spreadsheetDrawing">
      <xdr:col>73</xdr:col>
      <xdr:colOff>44450</xdr:colOff>
      <xdr:row>62</xdr:row>
      <xdr:rowOff>48895</xdr:rowOff>
    </xdr:to>
    <xdr:sp macro="" textlink="">
      <xdr:nvSpPr>
        <xdr:cNvPr id="343" name="楕円 342"/>
        <xdr:cNvSpPr/>
      </xdr:nvSpPr>
      <xdr:spPr>
        <a:xfrm>
          <a:off x="152400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33655</xdr:rowOff>
    </xdr:from>
    <xdr:ext cx="762000" cy="258445"/>
    <xdr:sp macro="" textlink="">
      <xdr:nvSpPr>
        <xdr:cNvPr id="344" name="テキスト ボックス 343"/>
        <xdr:cNvSpPr txBox="1"/>
      </xdr:nvSpPr>
      <xdr:spPr>
        <a:xfrm>
          <a:off x="14909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97790</xdr:rowOff>
    </xdr:from>
    <xdr:to xmlns:xdr="http://schemas.openxmlformats.org/drawingml/2006/spreadsheetDrawing">
      <xdr:col>68</xdr:col>
      <xdr:colOff>203200</xdr:colOff>
      <xdr:row>62</xdr:row>
      <xdr:rowOff>27940</xdr:rowOff>
    </xdr:to>
    <xdr:sp macro="" textlink="">
      <xdr:nvSpPr>
        <xdr:cNvPr id="345" name="楕円 344"/>
        <xdr:cNvSpPr/>
      </xdr:nvSpPr>
      <xdr:spPr>
        <a:xfrm>
          <a:off x="143510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12700</xdr:rowOff>
    </xdr:from>
    <xdr:ext cx="762000" cy="259080"/>
    <xdr:sp macro="" textlink="">
      <xdr:nvSpPr>
        <xdr:cNvPr id="346" name="テキスト ボックス 345"/>
        <xdr:cNvSpPr txBox="1"/>
      </xdr:nvSpPr>
      <xdr:spPr>
        <a:xfrm>
          <a:off x="14020800" y="1064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78740</xdr:rowOff>
    </xdr:from>
    <xdr:to xmlns:xdr="http://schemas.openxmlformats.org/drawingml/2006/spreadsheetDrawing">
      <xdr:col>64</xdr:col>
      <xdr:colOff>152400</xdr:colOff>
      <xdr:row>62</xdr:row>
      <xdr:rowOff>8890</xdr:rowOff>
    </xdr:to>
    <xdr:sp macro="" textlink="">
      <xdr:nvSpPr>
        <xdr:cNvPr id="347" name="楕円 346"/>
        <xdr:cNvSpPr/>
      </xdr:nvSpPr>
      <xdr:spPr>
        <a:xfrm>
          <a:off x="134620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165100</xdr:rowOff>
    </xdr:from>
    <xdr:ext cx="762000" cy="259080"/>
    <xdr:sp macro="" textlink="">
      <xdr:nvSpPr>
        <xdr:cNvPr id="348" name="テキスト ボックス 347"/>
        <xdr:cNvSpPr txBox="1"/>
      </xdr:nvSpPr>
      <xdr:spPr>
        <a:xfrm>
          <a:off x="13131800" y="1062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1475" cy="358775"/>
    <xdr:sp macro="" textlink="">
      <xdr:nvSpPr>
        <xdr:cNvPr id="351" name="テキスト ボックス 350"/>
        <xdr:cNvSpPr txBox="1"/>
      </xdr:nvSpPr>
      <xdr:spPr>
        <a:xfrm>
          <a:off x="1540764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全国平均、埼玉県平均、類似団体平均いずれも下回っている。対前年度比では0.5%の増加となった。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令和6年度は繰上償還を行わなかったため、公債費（元利償還金）が減少したこと、災害復旧費等に係る基準財政需要額の値が大きく減少したことにより、単年度実質公債費比率が約1.76ポイント増加した。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9555"/>
    <xdr:sp macro="" textlink="">
      <xdr:nvSpPr>
        <xdr:cNvPr id="368" name="テキスト ボックス 367"/>
        <xdr:cNvSpPr txBox="1"/>
      </xdr:nvSpPr>
      <xdr:spPr>
        <a:xfrm>
          <a:off x="1206500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0" name="テキスト ボックス 36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2" name="テキスト ボックス 37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49555"/>
    <xdr:sp macro="" textlink="">
      <xdr:nvSpPr>
        <xdr:cNvPr id="379" name="公債費負担の状況最大値テキスト"/>
        <xdr:cNvSpPr txBox="1"/>
      </xdr:nvSpPr>
      <xdr:spPr>
        <a:xfrm>
          <a:off x="17106900" y="61817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97790</xdr:rowOff>
    </xdr:from>
    <xdr:to xmlns:xdr="http://schemas.openxmlformats.org/drawingml/2006/spreadsheetDrawing">
      <xdr:col>81</xdr:col>
      <xdr:colOff>44450</xdr:colOff>
      <xdr:row>39</xdr:row>
      <xdr:rowOff>137795</xdr:rowOff>
    </xdr:to>
    <xdr:cxnSp macro="">
      <xdr:nvCxnSpPr>
        <xdr:cNvPr id="381" name="直線コネクタ 380"/>
        <xdr:cNvCxnSpPr/>
      </xdr:nvCxnSpPr>
      <xdr:spPr>
        <a:xfrm>
          <a:off x="16179800" y="678434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168910</xdr:rowOff>
    </xdr:from>
    <xdr:ext cx="762000" cy="249555"/>
    <xdr:sp macro="" textlink="">
      <xdr:nvSpPr>
        <xdr:cNvPr id="382" name="公債費負担の状況平均値テキスト"/>
        <xdr:cNvSpPr txBox="1"/>
      </xdr:nvSpPr>
      <xdr:spPr>
        <a:xfrm>
          <a:off x="17106900" y="702691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97790</xdr:rowOff>
    </xdr:from>
    <xdr:to xmlns:xdr="http://schemas.openxmlformats.org/drawingml/2006/spreadsheetDrawing">
      <xdr:col>77</xdr:col>
      <xdr:colOff>44450</xdr:colOff>
      <xdr:row>39</xdr:row>
      <xdr:rowOff>153670</xdr:rowOff>
    </xdr:to>
    <xdr:cxnSp macro="">
      <xdr:nvCxnSpPr>
        <xdr:cNvPr id="384" name="直線コネクタ 383"/>
        <xdr:cNvCxnSpPr/>
      </xdr:nvCxnSpPr>
      <xdr:spPr>
        <a:xfrm flipV="1">
          <a:off x="15290800" y="67843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127635</xdr:rowOff>
    </xdr:from>
    <xdr:ext cx="736600" cy="259080"/>
    <xdr:sp macro="" textlink="">
      <xdr:nvSpPr>
        <xdr:cNvPr id="386" name="テキスト ボックス 385"/>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153670</xdr:rowOff>
    </xdr:from>
    <xdr:to xmlns:xdr="http://schemas.openxmlformats.org/drawingml/2006/spreadsheetDrawing">
      <xdr:col>72</xdr:col>
      <xdr:colOff>203200</xdr:colOff>
      <xdr:row>39</xdr:row>
      <xdr:rowOff>169545</xdr:rowOff>
    </xdr:to>
    <xdr:cxnSp macro="">
      <xdr:nvCxnSpPr>
        <xdr:cNvPr id="387" name="直線コネクタ 386"/>
        <xdr:cNvCxnSpPr/>
      </xdr:nvCxnSpPr>
      <xdr:spPr>
        <a:xfrm flipV="1">
          <a:off x="14401800" y="68402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1460"/>
    <xdr:sp macro="" textlink="">
      <xdr:nvSpPr>
        <xdr:cNvPr id="389" name="テキスト ボックス 388"/>
        <xdr:cNvSpPr txBox="1"/>
      </xdr:nvSpPr>
      <xdr:spPr>
        <a:xfrm>
          <a:off x="14909800" y="715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169545</xdr:rowOff>
    </xdr:from>
    <xdr:to xmlns:xdr="http://schemas.openxmlformats.org/drawingml/2006/spreadsheetDrawing">
      <xdr:col>68</xdr:col>
      <xdr:colOff>152400</xdr:colOff>
      <xdr:row>40</xdr:row>
      <xdr:rowOff>78740</xdr:rowOff>
    </xdr:to>
    <xdr:cxnSp macro="">
      <xdr:nvCxnSpPr>
        <xdr:cNvPr id="390" name="直線コネクタ 389"/>
        <xdr:cNvCxnSpPr/>
      </xdr:nvCxnSpPr>
      <xdr:spPr>
        <a:xfrm flipV="1">
          <a:off x="13512800" y="685609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120650</xdr:rowOff>
    </xdr:from>
    <xdr:ext cx="762000" cy="251460"/>
    <xdr:sp macro="" textlink="">
      <xdr:nvSpPr>
        <xdr:cNvPr id="392" name="テキスト ボックス 391"/>
        <xdr:cNvSpPr txBox="1"/>
      </xdr:nvSpPr>
      <xdr:spPr>
        <a:xfrm>
          <a:off x="14020800" y="715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103505</xdr:rowOff>
    </xdr:from>
    <xdr:ext cx="762000" cy="259080"/>
    <xdr:sp macro="" textlink="">
      <xdr:nvSpPr>
        <xdr:cNvPr id="394" name="テキスト ボックス 393"/>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86995</xdr:rowOff>
    </xdr:from>
    <xdr:to xmlns:xdr="http://schemas.openxmlformats.org/drawingml/2006/spreadsheetDrawing">
      <xdr:col>81</xdr:col>
      <xdr:colOff>95250</xdr:colOff>
      <xdr:row>40</xdr:row>
      <xdr:rowOff>17780</xdr:rowOff>
    </xdr:to>
    <xdr:sp macro="" textlink="">
      <xdr:nvSpPr>
        <xdr:cNvPr id="400" name="楕円 399"/>
        <xdr:cNvSpPr/>
      </xdr:nvSpPr>
      <xdr:spPr>
        <a:xfrm>
          <a:off x="169672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103505</xdr:rowOff>
    </xdr:from>
    <xdr:ext cx="762000" cy="259080"/>
    <xdr:sp macro="" textlink="">
      <xdr:nvSpPr>
        <xdr:cNvPr id="401" name="公債費負担の状況該当値テキスト"/>
        <xdr:cNvSpPr txBox="1"/>
      </xdr:nvSpPr>
      <xdr:spPr>
        <a:xfrm>
          <a:off x="171069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46355</xdr:rowOff>
    </xdr:from>
    <xdr:to xmlns:xdr="http://schemas.openxmlformats.org/drawingml/2006/spreadsheetDrawing">
      <xdr:col>77</xdr:col>
      <xdr:colOff>95250</xdr:colOff>
      <xdr:row>39</xdr:row>
      <xdr:rowOff>147955</xdr:rowOff>
    </xdr:to>
    <xdr:sp macro="" textlink="">
      <xdr:nvSpPr>
        <xdr:cNvPr id="402" name="楕円 401"/>
        <xdr:cNvSpPr/>
      </xdr:nvSpPr>
      <xdr:spPr>
        <a:xfrm>
          <a:off x="161290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158115</xdr:rowOff>
    </xdr:from>
    <xdr:ext cx="736600" cy="249555"/>
    <xdr:sp macro="" textlink="">
      <xdr:nvSpPr>
        <xdr:cNvPr id="403" name="テキスト ボックス 402"/>
        <xdr:cNvSpPr txBox="1"/>
      </xdr:nvSpPr>
      <xdr:spPr>
        <a:xfrm>
          <a:off x="15798800" y="65017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102870</xdr:rowOff>
    </xdr:from>
    <xdr:to xmlns:xdr="http://schemas.openxmlformats.org/drawingml/2006/spreadsheetDrawing">
      <xdr:col>73</xdr:col>
      <xdr:colOff>44450</xdr:colOff>
      <xdr:row>40</xdr:row>
      <xdr:rowOff>33020</xdr:rowOff>
    </xdr:to>
    <xdr:sp macro="" textlink="">
      <xdr:nvSpPr>
        <xdr:cNvPr id="404" name="楕円 403"/>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43180</xdr:rowOff>
    </xdr:from>
    <xdr:ext cx="762000" cy="249555"/>
    <xdr:sp macro="" textlink="">
      <xdr:nvSpPr>
        <xdr:cNvPr id="405" name="テキスト ボックス 404"/>
        <xdr:cNvSpPr txBox="1"/>
      </xdr:nvSpPr>
      <xdr:spPr>
        <a:xfrm>
          <a:off x="14909800" y="65582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118745</xdr:rowOff>
    </xdr:from>
    <xdr:to xmlns:xdr="http://schemas.openxmlformats.org/drawingml/2006/spreadsheetDrawing">
      <xdr:col>68</xdr:col>
      <xdr:colOff>203200</xdr:colOff>
      <xdr:row>40</xdr:row>
      <xdr:rowOff>48895</xdr:rowOff>
    </xdr:to>
    <xdr:sp macro="" textlink="">
      <xdr:nvSpPr>
        <xdr:cNvPr id="406" name="楕円 405"/>
        <xdr:cNvSpPr/>
      </xdr:nvSpPr>
      <xdr:spPr>
        <a:xfrm>
          <a:off x="143510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59055</xdr:rowOff>
    </xdr:from>
    <xdr:ext cx="762000" cy="259080"/>
    <xdr:sp macro="" textlink="">
      <xdr:nvSpPr>
        <xdr:cNvPr id="407" name="テキスト ボックス 406"/>
        <xdr:cNvSpPr txBox="1"/>
      </xdr:nvSpPr>
      <xdr:spPr>
        <a:xfrm>
          <a:off x="14020800" y="657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27940</xdr:rowOff>
    </xdr:from>
    <xdr:to xmlns:xdr="http://schemas.openxmlformats.org/drawingml/2006/spreadsheetDrawing">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139700</xdr:rowOff>
    </xdr:from>
    <xdr:ext cx="762000" cy="259080"/>
    <xdr:sp macro="" textlink="">
      <xdr:nvSpPr>
        <xdr:cNvPr id="409" name="テキスト ボックス 408"/>
        <xdr:cNvSpPr txBox="1"/>
      </xdr:nvSpPr>
      <xdr:spPr>
        <a:xfrm>
          <a:off x="13131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1475" cy="358775"/>
    <xdr:sp macro="" textlink="">
      <xdr:nvSpPr>
        <xdr:cNvPr id="412" name="テキスト ボックス 411"/>
        <xdr:cNvSpPr txBox="1"/>
      </xdr:nvSpPr>
      <xdr:spPr>
        <a:xfrm>
          <a:off x="15324455" y="154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将来負担額よりも充当可能財源額が上回ったためマイナスとなり、数値の表示はなし。</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地方債の借入を抑制しており、借入額が償還額を下回ったことにより、地方債の現在高が減少した。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今後も公債費等の義務的経費の削減を中心とする行財政改革を推進し、財政の健全化に努める。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7" name="テキスト ボックス 426"/>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1460"/>
    <xdr:sp macro="" textlink="">
      <xdr:nvSpPr>
        <xdr:cNvPr id="439" name="将来負担の状況最小値テキスト"/>
        <xdr:cNvSpPr txBox="1"/>
      </xdr:nvSpPr>
      <xdr:spPr>
        <a:xfrm>
          <a:off x="17106900" y="4029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14</xdr:row>
      <xdr:rowOff>154940</xdr:rowOff>
    </xdr:from>
    <xdr:to xmlns:xdr="http://schemas.openxmlformats.org/drawingml/2006/spreadsheetDrawing">
      <xdr:col>68</xdr:col>
      <xdr:colOff>152400</xdr:colOff>
      <xdr:row>15</xdr:row>
      <xdr:rowOff>65405</xdr:rowOff>
    </xdr:to>
    <xdr:cxnSp macro="">
      <xdr:nvCxnSpPr>
        <xdr:cNvPr id="443" name="直線コネクタ 442"/>
        <xdr:cNvCxnSpPr/>
      </xdr:nvCxnSpPr>
      <xdr:spPr>
        <a:xfrm flipV="1">
          <a:off x="13512800" y="25552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143510</xdr:rowOff>
    </xdr:from>
    <xdr:ext cx="762000" cy="251460"/>
    <xdr:sp macro="" textlink="">
      <xdr:nvSpPr>
        <xdr:cNvPr id="444" name="将来負担の状況平均値テキスト"/>
        <xdr:cNvSpPr txBox="1"/>
      </xdr:nvSpPr>
      <xdr:spPr>
        <a:xfrm>
          <a:off x="17106900" y="23723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6" name="フローチャート: 判断 445"/>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165100</xdr:rowOff>
    </xdr:from>
    <xdr:ext cx="736600" cy="259080"/>
    <xdr:sp macro="" textlink="">
      <xdr:nvSpPr>
        <xdr:cNvPr id="447" name="テキスト ボックス 446"/>
        <xdr:cNvSpPr txBox="1"/>
      </xdr:nvSpPr>
      <xdr:spPr>
        <a:xfrm>
          <a:off x="15798800" y="2222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48" name="フローチャート: 判断 447"/>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2000" cy="250825"/>
    <xdr:sp macro="" textlink="">
      <xdr:nvSpPr>
        <xdr:cNvPr id="449" name="テキスト ボックス 448"/>
        <xdr:cNvSpPr txBox="1"/>
      </xdr:nvSpPr>
      <xdr:spPr>
        <a:xfrm>
          <a:off x="14909800" y="2258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0" name="フローチャート: 判断 449"/>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75565</xdr:rowOff>
    </xdr:from>
    <xdr:ext cx="762000" cy="250825"/>
    <xdr:sp macro="" textlink="">
      <xdr:nvSpPr>
        <xdr:cNvPr id="451" name="テキスト ボックス 450"/>
        <xdr:cNvSpPr txBox="1"/>
      </xdr:nvSpPr>
      <xdr:spPr>
        <a:xfrm>
          <a:off x="14020800" y="26473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2" name="フローチャート: 判断 451"/>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170815</xdr:rowOff>
    </xdr:from>
    <xdr:ext cx="762000" cy="258445"/>
    <xdr:sp macro="" textlink="">
      <xdr:nvSpPr>
        <xdr:cNvPr id="453" name="テキスト ボックス 452"/>
        <xdr:cNvSpPr txBox="1"/>
      </xdr:nvSpPr>
      <xdr:spPr>
        <a:xfrm>
          <a:off x="13131800" y="274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103505</xdr:rowOff>
    </xdr:from>
    <xdr:to xmlns:xdr="http://schemas.openxmlformats.org/drawingml/2006/spreadsheetDrawing">
      <xdr:col>68</xdr:col>
      <xdr:colOff>203200</xdr:colOff>
      <xdr:row>15</xdr:row>
      <xdr:rowOff>33655</xdr:rowOff>
    </xdr:to>
    <xdr:sp macro="" textlink="">
      <xdr:nvSpPr>
        <xdr:cNvPr id="459" name="楕円 458"/>
        <xdr:cNvSpPr/>
      </xdr:nvSpPr>
      <xdr:spPr>
        <a:xfrm>
          <a:off x="143510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43815</xdr:rowOff>
    </xdr:from>
    <xdr:ext cx="762000" cy="249555"/>
    <xdr:sp macro="" textlink="">
      <xdr:nvSpPr>
        <xdr:cNvPr id="460" name="テキスト ボックス 459"/>
        <xdr:cNvSpPr txBox="1"/>
      </xdr:nvSpPr>
      <xdr:spPr>
        <a:xfrm>
          <a:off x="14020800" y="22726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14605</xdr:rowOff>
    </xdr:from>
    <xdr:to xmlns:xdr="http://schemas.openxmlformats.org/drawingml/2006/spreadsheetDrawing">
      <xdr:col>64</xdr:col>
      <xdr:colOff>152400</xdr:colOff>
      <xdr:row>15</xdr:row>
      <xdr:rowOff>116205</xdr:rowOff>
    </xdr:to>
    <xdr:sp macro="" textlink="">
      <xdr:nvSpPr>
        <xdr:cNvPr id="461" name="楕円 460"/>
        <xdr:cNvSpPr/>
      </xdr:nvSpPr>
      <xdr:spPr>
        <a:xfrm>
          <a:off x="13462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126365</xdr:rowOff>
    </xdr:from>
    <xdr:ext cx="762000" cy="259080"/>
    <xdr:sp macro="" textlink="">
      <xdr:nvSpPr>
        <xdr:cNvPr id="462" name="テキスト ボックス 461"/>
        <xdr:cNvSpPr txBox="1"/>
      </xdr:nvSpPr>
      <xdr:spPr>
        <a:xfrm>
          <a:off x="13131800" y="235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57,212
56,442
577.83
34,634,257
32,024,276
2,125,763
17,269,465
25,092,065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980" cy="259080"/>
    <xdr:sp macro="" textlink="">
      <xdr:nvSpPr>
        <xdr:cNvPr id="32" name="テキスト ボックス 31"/>
        <xdr:cNvSpPr txBox="1"/>
      </xdr:nvSpPr>
      <xdr:spPr>
        <a:xfrm>
          <a:off x="69850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全国平均、埼玉県平均、類似団体平均いずれも下回っている。対前年度比では0.5%の増加となった。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定員の適正化により類似団体平均と比較し、低い比率を保っているが、その要因として消防、ごみ処理、火葬業務等を一部事務組合で行っていることが挙げられる。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8475" cy="250190"/>
    <xdr:sp macro="" textlink="">
      <xdr:nvSpPr>
        <xdr:cNvPr id="49" name="テキスト ボックス 48"/>
        <xdr:cNvSpPr txBox="1"/>
      </xdr:nvSpPr>
      <xdr:spPr>
        <a:xfrm>
          <a:off x="25400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8475" cy="250190"/>
    <xdr:sp macro="" textlink="">
      <xdr:nvSpPr>
        <xdr:cNvPr id="51" name="テキスト ボックス 50"/>
        <xdr:cNvSpPr txBox="1"/>
      </xdr:nvSpPr>
      <xdr:spPr>
        <a:xfrm>
          <a:off x="25400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8475" cy="250190"/>
    <xdr:sp macro="" textlink="">
      <xdr:nvSpPr>
        <xdr:cNvPr id="53" name="テキスト ボックス 52"/>
        <xdr:cNvSpPr txBox="1"/>
      </xdr:nvSpPr>
      <xdr:spPr>
        <a:xfrm>
          <a:off x="25400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8475" cy="250190"/>
    <xdr:sp macro="" textlink="">
      <xdr:nvSpPr>
        <xdr:cNvPr id="55" name="テキスト ボックス 54"/>
        <xdr:cNvSpPr txBox="1"/>
      </xdr:nvSpPr>
      <xdr:spPr>
        <a:xfrm>
          <a:off x="25400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8475" cy="250190"/>
    <xdr:sp macro="" textlink="">
      <xdr:nvSpPr>
        <xdr:cNvPr id="57" name="テキスト ボックス 56"/>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49530</xdr:rowOff>
    </xdr:from>
    <xdr:to xmlns:xdr="http://schemas.openxmlformats.org/drawingml/2006/spreadsheetDrawing">
      <xdr:col>24</xdr:col>
      <xdr:colOff>25400</xdr:colOff>
      <xdr:row>36</xdr:row>
      <xdr:rowOff>72390</xdr:rowOff>
    </xdr:to>
    <xdr:cxnSp macro="">
      <xdr:nvCxnSpPr>
        <xdr:cNvPr id="64" name="直線コネクタ 63"/>
        <xdr:cNvCxnSpPr/>
      </xdr:nvCxnSpPr>
      <xdr:spPr>
        <a:xfrm>
          <a:off x="3987800" y="62217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31115</xdr:rowOff>
    </xdr:from>
    <xdr:to xmlns:xdr="http://schemas.openxmlformats.org/drawingml/2006/spreadsheetDrawing">
      <xdr:col>19</xdr:col>
      <xdr:colOff>187325</xdr:colOff>
      <xdr:row>36</xdr:row>
      <xdr:rowOff>49530</xdr:rowOff>
    </xdr:to>
    <xdr:cxnSp macro="">
      <xdr:nvCxnSpPr>
        <xdr:cNvPr id="67" name="直線コネクタ 66"/>
        <xdr:cNvCxnSpPr/>
      </xdr:nvCxnSpPr>
      <xdr:spPr>
        <a:xfrm>
          <a:off x="3098800" y="62033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64135</xdr:rowOff>
    </xdr:from>
    <xdr:ext cx="727075" cy="250825"/>
    <xdr:sp macro="" textlink="">
      <xdr:nvSpPr>
        <xdr:cNvPr id="69" name="テキスト ボックス 68"/>
        <xdr:cNvSpPr txBox="1"/>
      </xdr:nvSpPr>
      <xdr:spPr>
        <a:xfrm>
          <a:off x="3606800" y="6407785"/>
          <a:ext cx="7270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3810</xdr:rowOff>
    </xdr:from>
    <xdr:to xmlns:xdr="http://schemas.openxmlformats.org/drawingml/2006/spreadsheetDrawing">
      <xdr:col>15</xdr:col>
      <xdr:colOff>98425</xdr:colOff>
      <xdr:row>36</xdr:row>
      <xdr:rowOff>31115</xdr:rowOff>
    </xdr:to>
    <xdr:cxnSp macro="">
      <xdr:nvCxnSpPr>
        <xdr:cNvPr id="70" name="直線コネクタ 69"/>
        <xdr:cNvCxnSpPr/>
      </xdr:nvCxnSpPr>
      <xdr:spPr>
        <a:xfrm>
          <a:off x="2209800" y="61760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3810</xdr:rowOff>
    </xdr:from>
    <xdr:to xmlns:xdr="http://schemas.openxmlformats.org/drawingml/2006/spreadsheetDrawing">
      <xdr:col>11</xdr:col>
      <xdr:colOff>9525</xdr:colOff>
      <xdr:row>36</xdr:row>
      <xdr:rowOff>63500</xdr:rowOff>
    </xdr:to>
    <xdr:cxnSp macro="">
      <xdr:nvCxnSpPr>
        <xdr:cNvPr id="73" name="直線コネクタ 72"/>
        <xdr:cNvCxnSpPr/>
      </xdr:nvCxnSpPr>
      <xdr:spPr>
        <a:xfrm flipV="1">
          <a:off x="1320800" y="61760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52475" cy="259080"/>
    <xdr:sp macro="" textlink="">
      <xdr:nvSpPr>
        <xdr:cNvPr id="75" name="テキスト ボックス 74"/>
        <xdr:cNvSpPr txBox="1"/>
      </xdr:nvSpPr>
      <xdr:spPr>
        <a:xfrm>
          <a:off x="1828800" y="63804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52475" cy="259080"/>
    <xdr:sp macro="" textlink="">
      <xdr:nvSpPr>
        <xdr:cNvPr id="77" name="テキスト ボックス 76"/>
        <xdr:cNvSpPr txBox="1"/>
      </xdr:nvSpPr>
      <xdr:spPr>
        <a:xfrm>
          <a:off x="939800" y="64579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2475" cy="259080"/>
    <xdr:sp macro="" textlink="">
      <xdr:nvSpPr>
        <xdr:cNvPr id="80" name="テキスト ボックス 79"/>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21590</xdr:rowOff>
    </xdr:from>
    <xdr:to xmlns:xdr="http://schemas.openxmlformats.org/drawingml/2006/spreadsheetDrawing">
      <xdr:col>24</xdr:col>
      <xdr:colOff>76200</xdr:colOff>
      <xdr:row>36</xdr:row>
      <xdr:rowOff>123190</xdr:rowOff>
    </xdr:to>
    <xdr:sp macro="" textlink="">
      <xdr:nvSpPr>
        <xdr:cNvPr id="83" name="楕円 82"/>
        <xdr:cNvSpPr/>
      </xdr:nvSpPr>
      <xdr:spPr>
        <a:xfrm>
          <a:off x="47752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38100</xdr:rowOff>
    </xdr:from>
    <xdr:ext cx="762000" cy="259080"/>
    <xdr:sp macro="" textlink="">
      <xdr:nvSpPr>
        <xdr:cNvPr id="84" name="人件費該当値テキスト"/>
        <xdr:cNvSpPr txBox="1"/>
      </xdr:nvSpPr>
      <xdr:spPr>
        <a:xfrm>
          <a:off x="491490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170180</xdr:rowOff>
    </xdr:from>
    <xdr:to xmlns:xdr="http://schemas.openxmlformats.org/drawingml/2006/spreadsheetDrawing">
      <xdr:col>20</xdr:col>
      <xdr:colOff>38100</xdr:colOff>
      <xdr:row>36</xdr:row>
      <xdr:rowOff>100330</xdr:rowOff>
    </xdr:to>
    <xdr:sp macro="" textlink="">
      <xdr:nvSpPr>
        <xdr:cNvPr id="85" name="楕円 84"/>
        <xdr:cNvSpPr/>
      </xdr:nvSpPr>
      <xdr:spPr>
        <a:xfrm>
          <a:off x="3937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110490</xdr:rowOff>
    </xdr:from>
    <xdr:ext cx="727075" cy="250190"/>
    <xdr:sp macro="" textlink="">
      <xdr:nvSpPr>
        <xdr:cNvPr id="86" name="テキスト ボックス 85"/>
        <xdr:cNvSpPr txBox="1"/>
      </xdr:nvSpPr>
      <xdr:spPr>
        <a:xfrm>
          <a:off x="3606800" y="5939790"/>
          <a:ext cx="7270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151765</xdr:rowOff>
    </xdr:from>
    <xdr:to xmlns:xdr="http://schemas.openxmlformats.org/drawingml/2006/spreadsheetDrawing">
      <xdr:col>15</xdr:col>
      <xdr:colOff>149225</xdr:colOff>
      <xdr:row>36</xdr:row>
      <xdr:rowOff>81915</xdr:rowOff>
    </xdr:to>
    <xdr:sp macro="" textlink="">
      <xdr:nvSpPr>
        <xdr:cNvPr id="87" name="楕円 86"/>
        <xdr:cNvSpPr/>
      </xdr:nvSpPr>
      <xdr:spPr>
        <a:xfrm>
          <a:off x="3048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92075</xdr:rowOff>
    </xdr:from>
    <xdr:ext cx="762000" cy="259080"/>
    <xdr:sp macro="" textlink="">
      <xdr:nvSpPr>
        <xdr:cNvPr id="88" name="テキスト ボックス 87"/>
        <xdr:cNvSpPr txBox="1"/>
      </xdr:nvSpPr>
      <xdr:spPr>
        <a:xfrm>
          <a:off x="2717800" y="592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124460</xdr:rowOff>
    </xdr:from>
    <xdr:to xmlns:xdr="http://schemas.openxmlformats.org/drawingml/2006/spreadsheetDrawing">
      <xdr:col>11</xdr:col>
      <xdr:colOff>60325</xdr:colOff>
      <xdr:row>36</xdr:row>
      <xdr:rowOff>54610</xdr:rowOff>
    </xdr:to>
    <xdr:sp macro="" textlink="">
      <xdr:nvSpPr>
        <xdr:cNvPr id="89" name="楕円 88"/>
        <xdr:cNvSpPr/>
      </xdr:nvSpPr>
      <xdr:spPr>
        <a:xfrm>
          <a:off x="2159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64770</xdr:rowOff>
    </xdr:from>
    <xdr:ext cx="752475" cy="250190"/>
    <xdr:sp macro="" textlink="">
      <xdr:nvSpPr>
        <xdr:cNvPr id="90" name="テキスト ボックス 89"/>
        <xdr:cNvSpPr txBox="1"/>
      </xdr:nvSpPr>
      <xdr:spPr>
        <a:xfrm>
          <a:off x="1828800" y="589407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12065</xdr:rowOff>
    </xdr:from>
    <xdr:to xmlns:xdr="http://schemas.openxmlformats.org/drawingml/2006/spreadsheetDrawing">
      <xdr:col>6</xdr:col>
      <xdr:colOff>171450</xdr:colOff>
      <xdr:row>36</xdr:row>
      <xdr:rowOff>113665</xdr:rowOff>
    </xdr:to>
    <xdr:sp macro="" textlink="">
      <xdr:nvSpPr>
        <xdr:cNvPr id="91" name="楕円 90"/>
        <xdr:cNvSpPr/>
      </xdr:nvSpPr>
      <xdr:spPr>
        <a:xfrm>
          <a:off x="1270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123825</xdr:rowOff>
    </xdr:from>
    <xdr:ext cx="752475" cy="249555"/>
    <xdr:sp macro="" textlink="">
      <xdr:nvSpPr>
        <xdr:cNvPr id="92" name="テキスト ボックス 91"/>
        <xdr:cNvSpPr txBox="1"/>
      </xdr:nvSpPr>
      <xdr:spPr>
        <a:xfrm>
          <a:off x="939800" y="595312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全国平均、埼玉県平均、類似団体平均いずれも下回っている。対前年度比では1.2%の減少となっている。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消防、ごみ処理、火葬業務等を一部事務組合で行っているため、低い傾向にある。今後も、民間委託や指定管理者制度などの推進により、経費の削減に努める。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925" cy="225425"/>
    <xdr:sp macro="" textlink="">
      <xdr:nvSpPr>
        <xdr:cNvPr id="104" name="テキスト ボックス 103"/>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8475" cy="250190"/>
    <xdr:sp macro="" textlink="">
      <xdr:nvSpPr>
        <xdr:cNvPr id="106" name="テキスト ボックス 105"/>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8475" cy="259080"/>
    <xdr:sp macro="" textlink="">
      <xdr:nvSpPr>
        <xdr:cNvPr id="108" name="テキスト ボックス 107"/>
        <xdr:cNvSpPr txBox="1"/>
      </xdr:nvSpPr>
      <xdr:spPr>
        <a:xfrm>
          <a:off x="11938000" y="3604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8475" cy="259080"/>
    <xdr:sp macro="" textlink="">
      <xdr:nvSpPr>
        <xdr:cNvPr id="110" name="テキスト ボックス 109"/>
        <xdr:cNvSpPr txBox="1"/>
      </xdr:nvSpPr>
      <xdr:spPr>
        <a:xfrm>
          <a:off x="11938000" y="322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8475" cy="250190"/>
    <xdr:sp macro="" textlink="">
      <xdr:nvSpPr>
        <xdr:cNvPr id="112" name="テキスト ボックス 111"/>
        <xdr:cNvSpPr txBox="1"/>
      </xdr:nvSpPr>
      <xdr:spPr>
        <a:xfrm>
          <a:off x="11938000" y="284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8475" cy="259080"/>
    <xdr:sp macro="" textlink="">
      <xdr:nvSpPr>
        <xdr:cNvPr id="114" name="テキスト ボックス 113"/>
        <xdr:cNvSpPr txBox="1"/>
      </xdr:nvSpPr>
      <xdr:spPr>
        <a:xfrm>
          <a:off x="11938000" y="246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8475" cy="259080"/>
    <xdr:sp macro="" textlink="">
      <xdr:nvSpPr>
        <xdr:cNvPr id="116" name="テキスト ボックス 115"/>
        <xdr:cNvSpPr txBox="1"/>
      </xdr:nvSpPr>
      <xdr:spPr>
        <a:xfrm>
          <a:off x="11938000" y="208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8475" cy="250190"/>
    <xdr:sp macro="" textlink="">
      <xdr:nvSpPr>
        <xdr:cNvPr id="118" name="テキスト ボックス 117"/>
        <xdr:cNvSpPr txBox="1"/>
      </xdr:nvSpPr>
      <xdr:spPr>
        <a:xfrm>
          <a:off x="1193800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157480</xdr:rowOff>
    </xdr:from>
    <xdr:to xmlns:xdr="http://schemas.openxmlformats.org/drawingml/2006/spreadsheetDrawing">
      <xdr:col>82</xdr:col>
      <xdr:colOff>107950</xdr:colOff>
      <xdr:row>15</xdr:row>
      <xdr:rowOff>77470</xdr:rowOff>
    </xdr:to>
    <xdr:cxnSp macro="">
      <xdr:nvCxnSpPr>
        <xdr:cNvPr id="125" name="直線コネクタ 124"/>
        <xdr:cNvCxnSpPr/>
      </xdr:nvCxnSpPr>
      <xdr:spPr>
        <a:xfrm flipV="1">
          <a:off x="15671800" y="25577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88900</xdr:rowOff>
    </xdr:from>
    <xdr:to xmlns:xdr="http://schemas.openxmlformats.org/drawingml/2006/spreadsheetDrawing">
      <xdr:col>78</xdr:col>
      <xdr:colOff>69850</xdr:colOff>
      <xdr:row>15</xdr:row>
      <xdr:rowOff>77470</xdr:rowOff>
    </xdr:to>
    <xdr:cxnSp macro="">
      <xdr:nvCxnSpPr>
        <xdr:cNvPr id="128" name="直線コネクタ 127"/>
        <xdr:cNvCxnSpPr/>
      </xdr:nvCxnSpPr>
      <xdr:spPr>
        <a:xfrm>
          <a:off x="14782800" y="24892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166370</xdr:rowOff>
    </xdr:from>
    <xdr:ext cx="736600" cy="251460"/>
    <xdr:sp macro="" textlink="">
      <xdr:nvSpPr>
        <xdr:cNvPr id="130" name="テキスト ボックス 129"/>
        <xdr:cNvSpPr txBox="1"/>
      </xdr:nvSpPr>
      <xdr:spPr>
        <a:xfrm>
          <a:off x="15290800" y="27381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35560</xdr:rowOff>
    </xdr:from>
    <xdr:to xmlns:xdr="http://schemas.openxmlformats.org/drawingml/2006/spreadsheetDrawing">
      <xdr:col>73</xdr:col>
      <xdr:colOff>180975</xdr:colOff>
      <xdr:row>14</xdr:row>
      <xdr:rowOff>88900</xdr:rowOff>
    </xdr:to>
    <xdr:cxnSp macro="">
      <xdr:nvCxnSpPr>
        <xdr:cNvPr id="131" name="直線コネクタ 130"/>
        <xdr:cNvCxnSpPr/>
      </xdr:nvCxnSpPr>
      <xdr:spPr>
        <a:xfrm>
          <a:off x="13893800" y="24358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128270</xdr:rowOff>
    </xdr:from>
    <xdr:ext cx="762000" cy="259080"/>
    <xdr:sp macro="" textlink="">
      <xdr:nvSpPr>
        <xdr:cNvPr id="133" name="テキスト ボックス 132"/>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35560</xdr:rowOff>
    </xdr:from>
    <xdr:to xmlns:xdr="http://schemas.openxmlformats.org/drawingml/2006/spreadsheetDrawing">
      <xdr:col>69</xdr:col>
      <xdr:colOff>92075</xdr:colOff>
      <xdr:row>14</xdr:row>
      <xdr:rowOff>73660</xdr:rowOff>
    </xdr:to>
    <xdr:cxnSp macro="">
      <xdr:nvCxnSpPr>
        <xdr:cNvPr id="134" name="直線コネクタ 133"/>
        <xdr:cNvCxnSpPr/>
      </xdr:nvCxnSpPr>
      <xdr:spPr>
        <a:xfrm flipV="1">
          <a:off x="13004800" y="24358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29210</xdr:rowOff>
    </xdr:from>
    <xdr:ext cx="752475" cy="251460"/>
    <xdr:sp macro="" textlink="">
      <xdr:nvSpPr>
        <xdr:cNvPr id="136" name="テキスト ボックス 135"/>
        <xdr:cNvSpPr txBox="1"/>
      </xdr:nvSpPr>
      <xdr:spPr>
        <a:xfrm>
          <a:off x="13512800" y="260096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113030</xdr:rowOff>
    </xdr:from>
    <xdr:ext cx="762000" cy="259080"/>
    <xdr:sp macro="" textlink="">
      <xdr:nvSpPr>
        <xdr:cNvPr id="138" name="テキスト ボックス 137"/>
        <xdr:cNvSpPr txBox="1"/>
      </xdr:nvSpPr>
      <xdr:spPr>
        <a:xfrm>
          <a:off x="1262380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2475" cy="259080"/>
    <xdr:sp macro="" textlink="">
      <xdr:nvSpPr>
        <xdr:cNvPr id="140" name="テキスト ボックス 139"/>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2475" cy="259080"/>
    <xdr:sp macro="" textlink="">
      <xdr:nvSpPr>
        <xdr:cNvPr id="141" name="テキスト ボックス 140"/>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2475" cy="259080"/>
    <xdr:sp macro="" textlink="">
      <xdr:nvSpPr>
        <xdr:cNvPr id="143" name="テキスト ボックス 142"/>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106680</xdr:rowOff>
    </xdr:from>
    <xdr:to xmlns:xdr="http://schemas.openxmlformats.org/drawingml/2006/spreadsheetDrawing">
      <xdr:col>82</xdr:col>
      <xdr:colOff>158750</xdr:colOff>
      <xdr:row>15</xdr:row>
      <xdr:rowOff>36830</xdr:rowOff>
    </xdr:to>
    <xdr:sp macro="" textlink="">
      <xdr:nvSpPr>
        <xdr:cNvPr id="144" name="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123190</xdr:rowOff>
    </xdr:from>
    <xdr:ext cx="762000" cy="249555"/>
    <xdr:sp macro="" textlink="">
      <xdr:nvSpPr>
        <xdr:cNvPr id="145" name="物件費該当値テキスト"/>
        <xdr:cNvSpPr txBox="1"/>
      </xdr:nvSpPr>
      <xdr:spPr>
        <a:xfrm>
          <a:off x="16598900" y="23520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26670</xdr:rowOff>
    </xdr:from>
    <xdr:to xmlns:xdr="http://schemas.openxmlformats.org/drawingml/2006/spreadsheetDrawing">
      <xdr:col>78</xdr:col>
      <xdr:colOff>120650</xdr:colOff>
      <xdr:row>15</xdr:row>
      <xdr:rowOff>128270</xdr:rowOff>
    </xdr:to>
    <xdr:sp macro="" textlink="">
      <xdr:nvSpPr>
        <xdr:cNvPr id="146" name="楕円 145"/>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138430</xdr:rowOff>
    </xdr:from>
    <xdr:ext cx="736600" cy="259080"/>
    <xdr:sp macro="" textlink="">
      <xdr:nvSpPr>
        <xdr:cNvPr id="147" name="テキスト ボックス 146"/>
        <xdr:cNvSpPr txBox="1"/>
      </xdr:nvSpPr>
      <xdr:spPr>
        <a:xfrm>
          <a:off x="15290800" y="2367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38100</xdr:rowOff>
    </xdr:from>
    <xdr:to xmlns:xdr="http://schemas.openxmlformats.org/drawingml/2006/spreadsheetDrawing">
      <xdr:col>74</xdr:col>
      <xdr:colOff>31750</xdr:colOff>
      <xdr:row>14</xdr:row>
      <xdr:rowOff>139700</xdr:rowOff>
    </xdr:to>
    <xdr:sp macro="" textlink="">
      <xdr:nvSpPr>
        <xdr:cNvPr id="148" name="楕円 147"/>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149860</xdr:rowOff>
    </xdr:from>
    <xdr:ext cx="762000" cy="259080"/>
    <xdr:sp macro="" textlink="">
      <xdr:nvSpPr>
        <xdr:cNvPr id="149" name="テキスト ボックス 148"/>
        <xdr:cNvSpPr txBox="1"/>
      </xdr:nvSpPr>
      <xdr:spPr>
        <a:xfrm>
          <a:off x="14401800"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156210</xdr:rowOff>
    </xdr:from>
    <xdr:to xmlns:xdr="http://schemas.openxmlformats.org/drawingml/2006/spreadsheetDrawing">
      <xdr:col>69</xdr:col>
      <xdr:colOff>142875</xdr:colOff>
      <xdr:row>14</xdr:row>
      <xdr:rowOff>86360</xdr:rowOff>
    </xdr:to>
    <xdr:sp macro="" textlink="">
      <xdr:nvSpPr>
        <xdr:cNvPr id="150" name="楕円 149"/>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96520</xdr:rowOff>
    </xdr:from>
    <xdr:ext cx="752475" cy="259080"/>
    <xdr:sp macro="" textlink="">
      <xdr:nvSpPr>
        <xdr:cNvPr id="151" name="テキスト ボックス 150"/>
        <xdr:cNvSpPr txBox="1"/>
      </xdr:nvSpPr>
      <xdr:spPr>
        <a:xfrm>
          <a:off x="13512800" y="21539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22860</xdr:rowOff>
    </xdr:from>
    <xdr:to xmlns:xdr="http://schemas.openxmlformats.org/drawingml/2006/spreadsheetDrawing">
      <xdr:col>65</xdr:col>
      <xdr:colOff>53975</xdr:colOff>
      <xdr:row>14</xdr:row>
      <xdr:rowOff>124460</xdr:rowOff>
    </xdr:to>
    <xdr:sp macro="" textlink="">
      <xdr:nvSpPr>
        <xdr:cNvPr id="152" name="楕円 151"/>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134620</xdr:rowOff>
    </xdr:from>
    <xdr:ext cx="762000" cy="249555"/>
    <xdr:sp macro="" textlink="">
      <xdr:nvSpPr>
        <xdr:cNvPr id="153" name="テキスト ボックス 152"/>
        <xdr:cNvSpPr txBox="1"/>
      </xdr:nvSpPr>
      <xdr:spPr>
        <a:xfrm>
          <a:off x="12623800" y="21920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定額減税調整給付金、物価高騰対応給付金の影響で増加している。</a:t>
          </a:r>
          <a:r>
            <a:rPr kumimoji="1" lang="ja-JP" altLang="en-US" sz="1300">
              <a:latin typeface="ＭＳ Ｐゴシック"/>
              <a:ea typeface="ＭＳ Ｐゴシック"/>
            </a:rPr>
            <a:t>扶助費支給の資格審査等の適正化や単独事業の見直しにより、改善を図っていく。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8925" cy="225425"/>
    <xdr:sp macro="" textlink="">
      <xdr:nvSpPr>
        <xdr:cNvPr id="165" name="テキスト ボックス 164"/>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8475" cy="250190"/>
    <xdr:sp macro="" textlink="">
      <xdr:nvSpPr>
        <xdr:cNvPr id="167" name="テキスト ボックス 166"/>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8475" cy="259080"/>
    <xdr:sp macro="" textlink="">
      <xdr:nvSpPr>
        <xdr:cNvPr id="169" name="テキスト ボックス 168"/>
        <xdr:cNvSpPr txBox="1"/>
      </xdr:nvSpPr>
      <xdr:spPr>
        <a:xfrm>
          <a:off x="254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8475" cy="251460"/>
    <xdr:sp macro="" textlink="">
      <xdr:nvSpPr>
        <xdr:cNvPr id="171" name="テキスト ボックス 170"/>
        <xdr:cNvSpPr txBox="1"/>
      </xdr:nvSpPr>
      <xdr:spPr>
        <a:xfrm>
          <a:off x="254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8475" cy="258445"/>
    <xdr:sp macro="" textlink="">
      <xdr:nvSpPr>
        <xdr:cNvPr id="173" name="テキスト ボックス 172"/>
        <xdr:cNvSpPr txBox="1"/>
      </xdr:nvSpPr>
      <xdr:spPr>
        <a:xfrm>
          <a:off x="254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8475" cy="259080"/>
    <xdr:sp macro="" textlink="">
      <xdr:nvSpPr>
        <xdr:cNvPr id="175" name="テキスト ボックス 174"/>
        <xdr:cNvSpPr txBox="1"/>
      </xdr:nvSpPr>
      <xdr:spPr>
        <a:xfrm>
          <a:off x="254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8475" cy="249555"/>
    <xdr:sp macro="" textlink="">
      <xdr:nvSpPr>
        <xdr:cNvPr id="177" name="テキスト ボックス 176"/>
        <xdr:cNvSpPr txBox="1"/>
      </xdr:nvSpPr>
      <xdr:spPr>
        <a:xfrm>
          <a:off x="254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8475" cy="259080"/>
    <xdr:sp macro="" textlink="">
      <xdr:nvSpPr>
        <xdr:cNvPr id="179" name="テキスト ボックス 178"/>
        <xdr:cNvSpPr txBox="1"/>
      </xdr:nvSpPr>
      <xdr:spPr>
        <a:xfrm>
          <a:off x="254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8475" cy="250190"/>
    <xdr:sp macro="" textlink="">
      <xdr:nvSpPr>
        <xdr:cNvPr id="181" name="テキスト ボックス 180"/>
        <xdr:cNvSpPr txBox="1"/>
      </xdr:nvSpPr>
      <xdr:spPr>
        <a:xfrm>
          <a:off x="254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0190"/>
    <xdr:sp macro="" textlink="">
      <xdr:nvSpPr>
        <xdr:cNvPr id="184" name="扶助費最小値テキスト"/>
        <xdr:cNvSpPr txBox="1"/>
      </xdr:nvSpPr>
      <xdr:spPr>
        <a:xfrm>
          <a:off x="4914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1460"/>
    <xdr:sp macro="" textlink="">
      <xdr:nvSpPr>
        <xdr:cNvPr id="186" name="扶助費最大値テキスト"/>
        <xdr:cNvSpPr txBox="1"/>
      </xdr:nvSpPr>
      <xdr:spPr>
        <a:xfrm>
          <a:off x="4914900" y="8704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53340</xdr:rowOff>
    </xdr:from>
    <xdr:to xmlns:xdr="http://schemas.openxmlformats.org/drawingml/2006/spreadsheetDrawing">
      <xdr:col>24</xdr:col>
      <xdr:colOff>25400</xdr:colOff>
      <xdr:row>55</xdr:row>
      <xdr:rowOff>118745</xdr:rowOff>
    </xdr:to>
    <xdr:cxnSp macro="">
      <xdr:nvCxnSpPr>
        <xdr:cNvPr id="188" name="直線コネクタ 187"/>
        <xdr:cNvCxnSpPr/>
      </xdr:nvCxnSpPr>
      <xdr:spPr>
        <a:xfrm>
          <a:off x="3987800" y="94830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73025</xdr:rowOff>
    </xdr:from>
    <xdr:ext cx="762000" cy="259080"/>
    <xdr:sp macro="" textlink="">
      <xdr:nvSpPr>
        <xdr:cNvPr id="189" name="扶助費平均値テキスト"/>
        <xdr:cNvSpPr txBox="1"/>
      </xdr:nvSpPr>
      <xdr:spPr>
        <a:xfrm>
          <a:off x="4914900" y="950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20955</xdr:rowOff>
    </xdr:from>
    <xdr:to xmlns:xdr="http://schemas.openxmlformats.org/drawingml/2006/spreadsheetDrawing">
      <xdr:col>19</xdr:col>
      <xdr:colOff>187325</xdr:colOff>
      <xdr:row>55</xdr:row>
      <xdr:rowOff>53340</xdr:rowOff>
    </xdr:to>
    <xdr:cxnSp macro="">
      <xdr:nvCxnSpPr>
        <xdr:cNvPr id="191" name="直線コネクタ 190"/>
        <xdr:cNvCxnSpPr/>
      </xdr:nvCxnSpPr>
      <xdr:spPr>
        <a:xfrm>
          <a:off x="3098800" y="94507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121920</xdr:rowOff>
    </xdr:from>
    <xdr:ext cx="727075" cy="250190"/>
    <xdr:sp macro="" textlink="">
      <xdr:nvSpPr>
        <xdr:cNvPr id="193" name="テキスト ボックス 192"/>
        <xdr:cNvSpPr txBox="1"/>
      </xdr:nvSpPr>
      <xdr:spPr>
        <a:xfrm>
          <a:off x="3606800" y="9551670"/>
          <a:ext cx="7270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167640</xdr:rowOff>
    </xdr:from>
    <xdr:to xmlns:xdr="http://schemas.openxmlformats.org/drawingml/2006/spreadsheetDrawing">
      <xdr:col>15</xdr:col>
      <xdr:colOff>98425</xdr:colOff>
      <xdr:row>55</xdr:row>
      <xdr:rowOff>20955</xdr:rowOff>
    </xdr:to>
    <xdr:cxnSp macro="">
      <xdr:nvCxnSpPr>
        <xdr:cNvPr id="194" name="直線コネクタ 193"/>
        <xdr:cNvCxnSpPr/>
      </xdr:nvCxnSpPr>
      <xdr:spPr>
        <a:xfrm>
          <a:off x="2209800" y="92544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33020</xdr:rowOff>
    </xdr:from>
    <xdr:ext cx="762000" cy="259080"/>
    <xdr:sp macro="" textlink="">
      <xdr:nvSpPr>
        <xdr:cNvPr id="196" name="テキスト ボックス 195"/>
        <xdr:cNvSpPr txBox="1"/>
      </xdr:nvSpPr>
      <xdr:spPr>
        <a:xfrm>
          <a:off x="2717800"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167640</xdr:rowOff>
    </xdr:from>
    <xdr:to xmlns:xdr="http://schemas.openxmlformats.org/drawingml/2006/spreadsheetDrawing">
      <xdr:col>11</xdr:col>
      <xdr:colOff>9525</xdr:colOff>
      <xdr:row>55</xdr:row>
      <xdr:rowOff>86360</xdr:rowOff>
    </xdr:to>
    <xdr:cxnSp macro="">
      <xdr:nvCxnSpPr>
        <xdr:cNvPr id="197" name="直線コネクタ 196"/>
        <xdr:cNvCxnSpPr/>
      </xdr:nvCxnSpPr>
      <xdr:spPr>
        <a:xfrm flipV="1">
          <a:off x="1320800" y="9254490"/>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97790</xdr:rowOff>
    </xdr:from>
    <xdr:ext cx="752475" cy="251460"/>
    <xdr:sp macro="" textlink="">
      <xdr:nvSpPr>
        <xdr:cNvPr id="199" name="テキスト ボックス 198"/>
        <xdr:cNvSpPr txBox="1"/>
      </xdr:nvSpPr>
      <xdr:spPr>
        <a:xfrm>
          <a:off x="1828800" y="935609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52475" cy="259080"/>
    <xdr:sp macro="" textlink="">
      <xdr:nvSpPr>
        <xdr:cNvPr id="201" name="テキスト ボックス 200"/>
        <xdr:cNvSpPr txBox="1"/>
      </xdr:nvSpPr>
      <xdr:spPr>
        <a:xfrm>
          <a:off x="939800" y="91357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2475" cy="259080"/>
    <xdr:sp macro="" textlink="">
      <xdr:nvSpPr>
        <xdr:cNvPr id="204" name="テキスト ボックス 203"/>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67945</xdr:rowOff>
    </xdr:from>
    <xdr:to xmlns:xdr="http://schemas.openxmlformats.org/drawingml/2006/spreadsheetDrawing">
      <xdr:col>24</xdr:col>
      <xdr:colOff>76200</xdr:colOff>
      <xdr:row>55</xdr:row>
      <xdr:rowOff>169545</xdr:rowOff>
    </xdr:to>
    <xdr:sp macro="" textlink="">
      <xdr:nvSpPr>
        <xdr:cNvPr id="207" name="楕円 206"/>
        <xdr:cNvSpPr/>
      </xdr:nvSpPr>
      <xdr:spPr>
        <a:xfrm>
          <a:off x="47752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84455</xdr:rowOff>
    </xdr:from>
    <xdr:ext cx="762000" cy="259080"/>
    <xdr:sp macro="" textlink="">
      <xdr:nvSpPr>
        <xdr:cNvPr id="208" name="扶助費該当値テキスト"/>
        <xdr:cNvSpPr txBox="1"/>
      </xdr:nvSpPr>
      <xdr:spPr>
        <a:xfrm>
          <a:off x="4914900" y="9342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209" name="楕円 208"/>
        <xdr:cNvSpPr/>
      </xdr:nvSpPr>
      <xdr:spPr>
        <a:xfrm>
          <a:off x="3937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114300</xdr:rowOff>
    </xdr:from>
    <xdr:ext cx="727075" cy="259080"/>
    <xdr:sp macro="" textlink="">
      <xdr:nvSpPr>
        <xdr:cNvPr id="210" name="テキスト ボックス 209"/>
        <xdr:cNvSpPr txBox="1"/>
      </xdr:nvSpPr>
      <xdr:spPr>
        <a:xfrm>
          <a:off x="3606800" y="920115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141605</xdr:rowOff>
    </xdr:from>
    <xdr:to xmlns:xdr="http://schemas.openxmlformats.org/drawingml/2006/spreadsheetDrawing">
      <xdr:col>15</xdr:col>
      <xdr:colOff>149225</xdr:colOff>
      <xdr:row>55</xdr:row>
      <xdr:rowOff>71755</xdr:rowOff>
    </xdr:to>
    <xdr:sp macro="" textlink="">
      <xdr:nvSpPr>
        <xdr:cNvPr id="211" name="楕円 210"/>
        <xdr:cNvSpPr/>
      </xdr:nvSpPr>
      <xdr:spPr>
        <a:xfrm>
          <a:off x="3048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56515</xdr:rowOff>
    </xdr:from>
    <xdr:ext cx="762000" cy="258445"/>
    <xdr:sp macro="" textlink="">
      <xdr:nvSpPr>
        <xdr:cNvPr id="212" name="テキスト ボックス 211"/>
        <xdr:cNvSpPr txBox="1"/>
      </xdr:nvSpPr>
      <xdr:spPr>
        <a:xfrm>
          <a:off x="271780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3" name="楕円 212"/>
        <xdr:cNvSpPr/>
      </xdr:nvSpPr>
      <xdr:spPr>
        <a:xfrm>
          <a:off x="2159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52475" cy="259080"/>
    <xdr:sp macro="" textlink="">
      <xdr:nvSpPr>
        <xdr:cNvPr id="214" name="テキスト ボックス 213"/>
        <xdr:cNvSpPr txBox="1"/>
      </xdr:nvSpPr>
      <xdr:spPr>
        <a:xfrm>
          <a:off x="1828800" y="89725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35560</xdr:rowOff>
    </xdr:from>
    <xdr:to xmlns:xdr="http://schemas.openxmlformats.org/drawingml/2006/spreadsheetDrawing">
      <xdr:col>6</xdr:col>
      <xdr:colOff>171450</xdr:colOff>
      <xdr:row>55</xdr:row>
      <xdr:rowOff>137160</xdr:rowOff>
    </xdr:to>
    <xdr:sp macro="" textlink="">
      <xdr:nvSpPr>
        <xdr:cNvPr id="215" name="楕円 214"/>
        <xdr:cNvSpPr/>
      </xdr:nvSpPr>
      <xdr:spPr>
        <a:xfrm>
          <a:off x="1270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121920</xdr:rowOff>
    </xdr:from>
    <xdr:ext cx="752475" cy="250190"/>
    <xdr:sp macro="" textlink="">
      <xdr:nvSpPr>
        <xdr:cNvPr id="216" name="テキスト ボックス 215"/>
        <xdr:cNvSpPr txBox="1"/>
      </xdr:nvSpPr>
      <xdr:spPr>
        <a:xfrm>
          <a:off x="939800" y="955167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全国平均とは同水準であるが、埼玉県平均、類似団体平均はともに上回っている。対前年度比では0.4%の増加となった。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内訳をみると維持補修費 0.8%、繰出金 11.6%となっている。繰出金のうち主なものは、国民健康保険、後期高齢者医療、介護保険等となっており、今後も増加傾向にある。料金収入等の適正徴収などにより、普通会計の負担を減らすよう努める。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925" cy="225425"/>
    <xdr:sp macro="" textlink="">
      <xdr:nvSpPr>
        <xdr:cNvPr id="228" name="テキスト ボックス 227"/>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8475" cy="250190"/>
    <xdr:sp macro="" textlink="">
      <xdr:nvSpPr>
        <xdr:cNvPr id="230" name="テキスト ボックス 229"/>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8475" cy="259080"/>
    <xdr:sp macro="" textlink="">
      <xdr:nvSpPr>
        <xdr:cNvPr id="232" name="テキスト ボックス 231"/>
        <xdr:cNvSpPr txBox="1"/>
      </xdr:nvSpPr>
      <xdr:spPr>
        <a:xfrm>
          <a:off x="11938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8475" cy="251460"/>
    <xdr:sp macro="" textlink="">
      <xdr:nvSpPr>
        <xdr:cNvPr id="234" name="テキスト ボックス 233"/>
        <xdr:cNvSpPr txBox="1"/>
      </xdr:nvSpPr>
      <xdr:spPr>
        <a:xfrm>
          <a:off x="11938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8475" cy="258445"/>
    <xdr:sp macro="" textlink="">
      <xdr:nvSpPr>
        <xdr:cNvPr id="236" name="テキスト ボックス 235"/>
        <xdr:cNvSpPr txBox="1"/>
      </xdr:nvSpPr>
      <xdr:spPr>
        <a:xfrm>
          <a:off x="11938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8475" cy="259080"/>
    <xdr:sp macro="" textlink="">
      <xdr:nvSpPr>
        <xdr:cNvPr id="238" name="テキスト ボックス 237"/>
        <xdr:cNvSpPr txBox="1"/>
      </xdr:nvSpPr>
      <xdr:spPr>
        <a:xfrm>
          <a:off x="11938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8475" cy="249555"/>
    <xdr:sp macro="" textlink="">
      <xdr:nvSpPr>
        <xdr:cNvPr id="240" name="テキスト ボックス 239"/>
        <xdr:cNvSpPr txBox="1"/>
      </xdr:nvSpPr>
      <xdr:spPr>
        <a:xfrm>
          <a:off x="11938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8475" cy="259080"/>
    <xdr:sp macro="" textlink="">
      <xdr:nvSpPr>
        <xdr:cNvPr id="242" name="テキスト ボックス 241"/>
        <xdr:cNvSpPr txBox="1"/>
      </xdr:nvSpPr>
      <xdr:spPr>
        <a:xfrm>
          <a:off x="11938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8475" cy="250190"/>
    <xdr:sp macro="" textlink="">
      <xdr:nvSpPr>
        <xdr:cNvPr id="244" name="テキスト ボックス 243"/>
        <xdr:cNvSpPr txBox="1"/>
      </xdr:nvSpPr>
      <xdr:spPr>
        <a:xfrm>
          <a:off x="11938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49555"/>
    <xdr:sp macro="" textlink="">
      <xdr:nvSpPr>
        <xdr:cNvPr id="247" name="その他最小値テキスト"/>
        <xdr:cNvSpPr txBox="1"/>
      </xdr:nvSpPr>
      <xdr:spPr>
        <a:xfrm>
          <a:off x="16598900" y="104679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0825"/>
    <xdr:sp macro="" textlink="">
      <xdr:nvSpPr>
        <xdr:cNvPr id="249" name="その他最大値テキスト"/>
        <xdr:cNvSpPr txBox="1"/>
      </xdr:nvSpPr>
      <xdr:spPr>
        <a:xfrm>
          <a:off x="16598900" y="8910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72390</xdr:rowOff>
    </xdr:from>
    <xdr:to xmlns:xdr="http://schemas.openxmlformats.org/drawingml/2006/spreadsheetDrawing">
      <xdr:col>82</xdr:col>
      <xdr:colOff>107950</xdr:colOff>
      <xdr:row>58</xdr:row>
      <xdr:rowOff>116205</xdr:rowOff>
    </xdr:to>
    <xdr:cxnSp macro="">
      <xdr:nvCxnSpPr>
        <xdr:cNvPr id="251" name="直線コネクタ 250"/>
        <xdr:cNvCxnSpPr/>
      </xdr:nvCxnSpPr>
      <xdr:spPr>
        <a:xfrm>
          <a:off x="15671800" y="100164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27305</xdr:rowOff>
    </xdr:from>
    <xdr:ext cx="762000" cy="259080"/>
    <xdr:sp macro="" textlink="">
      <xdr:nvSpPr>
        <xdr:cNvPr id="252" name="その他平均値テキスト"/>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40640</xdr:rowOff>
    </xdr:from>
    <xdr:to xmlns:xdr="http://schemas.openxmlformats.org/drawingml/2006/spreadsheetDrawing">
      <xdr:col>78</xdr:col>
      <xdr:colOff>69850</xdr:colOff>
      <xdr:row>58</xdr:row>
      <xdr:rowOff>72390</xdr:rowOff>
    </xdr:to>
    <xdr:cxnSp macro="">
      <xdr:nvCxnSpPr>
        <xdr:cNvPr id="254" name="直線コネクタ 253"/>
        <xdr:cNvCxnSpPr/>
      </xdr:nvCxnSpPr>
      <xdr:spPr>
        <a:xfrm>
          <a:off x="14782800" y="99847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118745</xdr:rowOff>
    </xdr:from>
    <xdr:ext cx="736600" cy="259080"/>
    <xdr:sp macro="" textlink="">
      <xdr:nvSpPr>
        <xdr:cNvPr id="256" name="テキスト ボックス 255"/>
        <xdr:cNvSpPr txBox="1"/>
      </xdr:nvSpPr>
      <xdr:spPr>
        <a:xfrm>
          <a:off x="15290800" y="10062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156845</xdr:rowOff>
    </xdr:from>
    <xdr:to xmlns:xdr="http://schemas.openxmlformats.org/drawingml/2006/spreadsheetDrawing">
      <xdr:col>73</xdr:col>
      <xdr:colOff>180975</xdr:colOff>
      <xdr:row>58</xdr:row>
      <xdr:rowOff>40640</xdr:rowOff>
    </xdr:to>
    <xdr:cxnSp macro="">
      <xdr:nvCxnSpPr>
        <xdr:cNvPr id="257" name="直線コネクタ 256"/>
        <xdr:cNvCxnSpPr/>
      </xdr:nvCxnSpPr>
      <xdr:spPr>
        <a:xfrm>
          <a:off x="13893800" y="99294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118745</xdr:rowOff>
    </xdr:from>
    <xdr:ext cx="762000" cy="259080"/>
    <xdr:sp macro="" textlink="">
      <xdr:nvSpPr>
        <xdr:cNvPr id="259" name="テキスト ボックス 258"/>
        <xdr:cNvSpPr txBox="1"/>
      </xdr:nvSpPr>
      <xdr:spPr>
        <a:xfrm>
          <a:off x="14401800" y="1006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156845</xdr:rowOff>
    </xdr:from>
    <xdr:to xmlns:xdr="http://schemas.openxmlformats.org/drawingml/2006/spreadsheetDrawing">
      <xdr:col>69</xdr:col>
      <xdr:colOff>92075</xdr:colOff>
      <xdr:row>58</xdr:row>
      <xdr:rowOff>18415</xdr:rowOff>
    </xdr:to>
    <xdr:cxnSp macro="">
      <xdr:nvCxnSpPr>
        <xdr:cNvPr id="260" name="直線コネクタ 259"/>
        <xdr:cNvCxnSpPr/>
      </xdr:nvCxnSpPr>
      <xdr:spPr>
        <a:xfrm flipV="1">
          <a:off x="13004800" y="9929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52475" cy="250190"/>
    <xdr:sp macro="" textlink="">
      <xdr:nvSpPr>
        <xdr:cNvPr id="262" name="テキスト ボックス 261"/>
        <xdr:cNvSpPr txBox="1"/>
      </xdr:nvSpPr>
      <xdr:spPr>
        <a:xfrm>
          <a:off x="13512800" y="1000887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97790</xdr:rowOff>
    </xdr:from>
    <xdr:ext cx="762000" cy="251460"/>
    <xdr:sp macro="" textlink="">
      <xdr:nvSpPr>
        <xdr:cNvPr id="264" name="テキスト ボックス 263"/>
        <xdr:cNvSpPr txBox="1"/>
      </xdr:nvSpPr>
      <xdr:spPr>
        <a:xfrm>
          <a:off x="12623800" y="10041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2475" cy="259080"/>
    <xdr:sp macro="" textlink="">
      <xdr:nvSpPr>
        <xdr:cNvPr id="266" name="テキスト ボックス 265"/>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2475" cy="259080"/>
    <xdr:sp macro="" textlink="">
      <xdr:nvSpPr>
        <xdr:cNvPr id="267" name="テキスト ボックス 266"/>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2475" cy="259080"/>
    <xdr:sp macro="" textlink="">
      <xdr:nvSpPr>
        <xdr:cNvPr id="269" name="テキスト ボックス 268"/>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65405</xdr:rowOff>
    </xdr:from>
    <xdr:to xmlns:xdr="http://schemas.openxmlformats.org/drawingml/2006/spreadsheetDrawing">
      <xdr:col>82</xdr:col>
      <xdr:colOff>158750</xdr:colOff>
      <xdr:row>58</xdr:row>
      <xdr:rowOff>167005</xdr:rowOff>
    </xdr:to>
    <xdr:sp macro="" textlink="">
      <xdr:nvSpPr>
        <xdr:cNvPr id="270" name="楕円 269"/>
        <xdr:cNvSpPr/>
      </xdr:nvSpPr>
      <xdr:spPr>
        <a:xfrm>
          <a:off x="164592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37465</xdr:rowOff>
    </xdr:from>
    <xdr:ext cx="762000" cy="259080"/>
    <xdr:sp macro="" textlink="">
      <xdr:nvSpPr>
        <xdr:cNvPr id="271" name="その他該当値テキスト"/>
        <xdr:cNvSpPr txBox="1"/>
      </xdr:nvSpPr>
      <xdr:spPr>
        <a:xfrm>
          <a:off x="16598900" y="9981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21590</xdr:rowOff>
    </xdr:from>
    <xdr:to xmlns:xdr="http://schemas.openxmlformats.org/drawingml/2006/spreadsheetDrawing">
      <xdr:col>78</xdr:col>
      <xdr:colOff>120650</xdr:colOff>
      <xdr:row>58</xdr:row>
      <xdr:rowOff>123190</xdr:rowOff>
    </xdr:to>
    <xdr:sp macro="" textlink="">
      <xdr:nvSpPr>
        <xdr:cNvPr id="272" name="楕円 271"/>
        <xdr:cNvSpPr/>
      </xdr:nvSpPr>
      <xdr:spPr>
        <a:xfrm>
          <a:off x="15621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133350</xdr:rowOff>
    </xdr:from>
    <xdr:ext cx="736600" cy="250190"/>
    <xdr:sp macro="" textlink="">
      <xdr:nvSpPr>
        <xdr:cNvPr id="273" name="テキスト ボックス 272"/>
        <xdr:cNvSpPr txBox="1"/>
      </xdr:nvSpPr>
      <xdr:spPr>
        <a:xfrm>
          <a:off x="15290800" y="97345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160655</xdr:rowOff>
    </xdr:from>
    <xdr:to xmlns:xdr="http://schemas.openxmlformats.org/drawingml/2006/spreadsheetDrawing">
      <xdr:col>74</xdr:col>
      <xdr:colOff>31750</xdr:colOff>
      <xdr:row>58</xdr:row>
      <xdr:rowOff>90805</xdr:rowOff>
    </xdr:to>
    <xdr:sp macro="" textlink="">
      <xdr:nvSpPr>
        <xdr:cNvPr id="274" name="楕円 273"/>
        <xdr:cNvSpPr/>
      </xdr:nvSpPr>
      <xdr:spPr>
        <a:xfrm>
          <a:off x="147320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100965</xdr:rowOff>
    </xdr:from>
    <xdr:ext cx="762000" cy="249555"/>
    <xdr:sp macro="" textlink="">
      <xdr:nvSpPr>
        <xdr:cNvPr id="275" name="テキスト ボックス 274"/>
        <xdr:cNvSpPr txBox="1"/>
      </xdr:nvSpPr>
      <xdr:spPr>
        <a:xfrm>
          <a:off x="14401800" y="970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106045</xdr:rowOff>
    </xdr:from>
    <xdr:to xmlns:xdr="http://schemas.openxmlformats.org/drawingml/2006/spreadsheetDrawing">
      <xdr:col>69</xdr:col>
      <xdr:colOff>142875</xdr:colOff>
      <xdr:row>58</xdr:row>
      <xdr:rowOff>36195</xdr:rowOff>
    </xdr:to>
    <xdr:sp macro="" textlink="">
      <xdr:nvSpPr>
        <xdr:cNvPr id="276" name="楕円 275"/>
        <xdr:cNvSpPr/>
      </xdr:nvSpPr>
      <xdr:spPr>
        <a:xfrm>
          <a:off x="13843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46355</xdr:rowOff>
    </xdr:from>
    <xdr:ext cx="752475" cy="259080"/>
    <xdr:sp macro="" textlink="">
      <xdr:nvSpPr>
        <xdr:cNvPr id="277" name="テキスト ボックス 276"/>
        <xdr:cNvSpPr txBox="1"/>
      </xdr:nvSpPr>
      <xdr:spPr>
        <a:xfrm>
          <a:off x="13512800" y="96475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139065</xdr:rowOff>
    </xdr:from>
    <xdr:to xmlns:xdr="http://schemas.openxmlformats.org/drawingml/2006/spreadsheetDrawing">
      <xdr:col>65</xdr:col>
      <xdr:colOff>53975</xdr:colOff>
      <xdr:row>58</xdr:row>
      <xdr:rowOff>69215</xdr:rowOff>
    </xdr:to>
    <xdr:sp macro="" textlink="">
      <xdr:nvSpPr>
        <xdr:cNvPr id="278" name="楕円 277"/>
        <xdr:cNvSpPr/>
      </xdr:nvSpPr>
      <xdr:spPr>
        <a:xfrm>
          <a:off x="12954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79375</xdr:rowOff>
    </xdr:from>
    <xdr:ext cx="762000" cy="258445"/>
    <xdr:sp macro="" textlink="">
      <xdr:nvSpPr>
        <xdr:cNvPr id="279" name="テキスト ボックス 278"/>
        <xdr:cNvSpPr txBox="1"/>
      </xdr:nvSpPr>
      <xdr:spPr>
        <a:xfrm>
          <a:off x="12623800" y="968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全国平均、埼玉県平均、類似団体平均いずれも上回っている。対前年度比では1.1%の増加となっ</a:t>
          </a:r>
          <a:r>
            <a:rPr kumimoji="1" lang="ja-JP" altLang="en-US" sz="1300">
              <a:latin typeface="ＭＳ Ｐゴシック"/>
              <a:ea typeface="ＭＳ Ｐゴシック"/>
            </a:rPr>
            <a:t>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補助費等は前年度から微増しているが、臨時財政対策債が減少したことにより、分母が減少し、経常収支比率が増加した。消防、ごみ処理、火葬業務等を一部事務組合で行っているため、補助費が高い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8925" cy="225425"/>
    <xdr:sp macro="" textlink="">
      <xdr:nvSpPr>
        <xdr:cNvPr id="291" name="テキスト ボックス 290"/>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8475" cy="250190"/>
    <xdr:sp macro="" textlink="">
      <xdr:nvSpPr>
        <xdr:cNvPr id="293" name="テキスト ボックス 292"/>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8475" cy="250190"/>
    <xdr:sp macro="" textlink="">
      <xdr:nvSpPr>
        <xdr:cNvPr id="295" name="テキスト ボックス 294"/>
        <xdr:cNvSpPr txBox="1"/>
      </xdr:nvSpPr>
      <xdr:spPr>
        <a:xfrm>
          <a:off x="1193800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8475" cy="250190"/>
    <xdr:sp macro="" textlink="">
      <xdr:nvSpPr>
        <xdr:cNvPr id="297" name="テキスト ボックス 296"/>
        <xdr:cNvSpPr txBox="1"/>
      </xdr:nvSpPr>
      <xdr:spPr>
        <a:xfrm>
          <a:off x="1193800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8475" cy="250190"/>
    <xdr:sp macro="" textlink="">
      <xdr:nvSpPr>
        <xdr:cNvPr id="299" name="テキスト ボックス 298"/>
        <xdr:cNvSpPr txBox="1"/>
      </xdr:nvSpPr>
      <xdr:spPr>
        <a:xfrm>
          <a:off x="1193800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8475" cy="250190"/>
    <xdr:sp macro="" textlink="">
      <xdr:nvSpPr>
        <xdr:cNvPr id="301" name="テキスト ボックス 300"/>
        <xdr:cNvSpPr txBox="1"/>
      </xdr:nvSpPr>
      <xdr:spPr>
        <a:xfrm>
          <a:off x="1193800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0190"/>
    <xdr:sp macro="" textlink="">
      <xdr:nvSpPr>
        <xdr:cNvPr id="305" name="補助費等最小値テキスト"/>
        <xdr:cNvSpPr txBox="1"/>
      </xdr:nvSpPr>
      <xdr:spPr>
        <a:xfrm>
          <a:off x="16598900" y="6819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78740</xdr:rowOff>
    </xdr:from>
    <xdr:to xmlns:xdr="http://schemas.openxmlformats.org/drawingml/2006/spreadsheetDrawing">
      <xdr:col>82</xdr:col>
      <xdr:colOff>107950</xdr:colOff>
      <xdr:row>37</xdr:row>
      <xdr:rowOff>129540</xdr:rowOff>
    </xdr:to>
    <xdr:cxnSp macro="">
      <xdr:nvCxnSpPr>
        <xdr:cNvPr id="309" name="直線コネクタ 308"/>
        <xdr:cNvCxnSpPr/>
      </xdr:nvCxnSpPr>
      <xdr:spPr>
        <a:xfrm>
          <a:off x="15671800" y="642239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120650</xdr:rowOff>
    </xdr:from>
    <xdr:ext cx="762000" cy="251460"/>
    <xdr:sp macro="" textlink="">
      <xdr:nvSpPr>
        <xdr:cNvPr id="310" name="補助費等平均値テキスト"/>
        <xdr:cNvSpPr txBox="1"/>
      </xdr:nvSpPr>
      <xdr:spPr>
        <a:xfrm>
          <a:off x="16598900" y="61214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29210</xdr:rowOff>
    </xdr:from>
    <xdr:to xmlns:xdr="http://schemas.openxmlformats.org/drawingml/2006/spreadsheetDrawing">
      <xdr:col>78</xdr:col>
      <xdr:colOff>69850</xdr:colOff>
      <xdr:row>37</xdr:row>
      <xdr:rowOff>78740</xdr:rowOff>
    </xdr:to>
    <xdr:cxnSp macro="">
      <xdr:nvCxnSpPr>
        <xdr:cNvPr id="312" name="直線コネクタ 311"/>
        <xdr:cNvCxnSpPr/>
      </xdr:nvCxnSpPr>
      <xdr:spPr>
        <a:xfrm>
          <a:off x="14782800" y="63728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49555"/>
    <xdr:sp macro="" textlink="">
      <xdr:nvSpPr>
        <xdr:cNvPr id="314" name="テキスト ボックス 313"/>
        <xdr:cNvSpPr txBox="1"/>
      </xdr:nvSpPr>
      <xdr:spPr>
        <a:xfrm>
          <a:off x="15290800" y="60445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24130</xdr:rowOff>
    </xdr:from>
    <xdr:to xmlns:xdr="http://schemas.openxmlformats.org/drawingml/2006/spreadsheetDrawing">
      <xdr:col>73</xdr:col>
      <xdr:colOff>180975</xdr:colOff>
      <xdr:row>37</xdr:row>
      <xdr:rowOff>29210</xdr:rowOff>
    </xdr:to>
    <xdr:cxnSp macro="">
      <xdr:nvCxnSpPr>
        <xdr:cNvPr id="315" name="直線コネクタ 314"/>
        <xdr:cNvCxnSpPr/>
      </xdr:nvCxnSpPr>
      <xdr:spPr>
        <a:xfrm>
          <a:off x="13893800" y="63677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34925</xdr:rowOff>
    </xdr:from>
    <xdr:ext cx="762000" cy="259080"/>
    <xdr:sp macro="" textlink="">
      <xdr:nvSpPr>
        <xdr:cNvPr id="317" name="テキスト ボックス 316"/>
        <xdr:cNvSpPr txBox="1"/>
      </xdr:nvSpPr>
      <xdr:spPr>
        <a:xfrm>
          <a:off x="14401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24130</xdr:rowOff>
    </xdr:from>
    <xdr:to xmlns:xdr="http://schemas.openxmlformats.org/drawingml/2006/spreadsheetDrawing">
      <xdr:col>69</xdr:col>
      <xdr:colOff>92075</xdr:colOff>
      <xdr:row>37</xdr:row>
      <xdr:rowOff>33020</xdr:rowOff>
    </xdr:to>
    <xdr:cxnSp macro="">
      <xdr:nvCxnSpPr>
        <xdr:cNvPr id="318" name="直線コネクタ 317"/>
        <xdr:cNvCxnSpPr/>
      </xdr:nvCxnSpPr>
      <xdr:spPr>
        <a:xfrm flipV="1">
          <a:off x="13004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52475" cy="259080"/>
    <xdr:sp macro="" textlink="">
      <xdr:nvSpPr>
        <xdr:cNvPr id="320" name="テキスト ボックス 319"/>
        <xdr:cNvSpPr txBox="1"/>
      </xdr:nvSpPr>
      <xdr:spPr>
        <a:xfrm>
          <a:off x="13512800" y="60172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48260</xdr:rowOff>
    </xdr:from>
    <xdr:ext cx="762000" cy="259080"/>
    <xdr:sp macro="" textlink="">
      <xdr:nvSpPr>
        <xdr:cNvPr id="322" name="テキスト ボックス 321"/>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2475" cy="259080"/>
    <xdr:sp macro="" textlink="">
      <xdr:nvSpPr>
        <xdr:cNvPr id="324" name="テキスト ボックス 323"/>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2475" cy="259080"/>
    <xdr:sp macro="" textlink="">
      <xdr:nvSpPr>
        <xdr:cNvPr id="325" name="テキスト ボックス 324"/>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2475" cy="259080"/>
    <xdr:sp macro="" textlink="">
      <xdr:nvSpPr>
        <xdr:cNvPr id="327" name="テキスト ボックス 326"/>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78740</xdr:rowOff>
    </xdr:from>
    <xdr:to xmlns:xdr="http://schemas.openxmlformats.org/drawingml/2006/spreadsheetDrawing">
      <xdr:col>82</xdr:col>
      <xdr:colOff>158750</xdr:colOff>
      <xdr:row>38</xdr:row>
      <xdr:rowOff>8890</xdr:rowOff>
    </xdr:to>
    <xdr:sp macro="" textlink="">
      <xdr:nvSpPr>
        <xdr:cNvPr id="328" name="楕円 327"/>
        <xdr:cNvSpPr/>
      </xdr:nvSpPr>
      <xdr:spPr>
        <a:xfrm>
          <a:off x="164592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50800</xdr:rowOff>
    </xdr:from>
    <xdr:ext cx="762000" cy="259080"/>
    <xdr:sp macro="" textlink="">
      <xdr:nvSpPr>
        <xdr:cNvPr id="329" name="補助費等該当値テキスト"/>
        <xdr:cNvSpPr txBox="1"/>
      </xdr:nvSpPr>
      <xdr:spPr>
        <a:xfrm>
          <a:off x="165989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27940</xdr:rowOff>
    </xdr:from>
    <xdr:to xmlns:xdr="http://schemas.openxmlformats.org/drawingml/2006/spreadsheetDrawing">
      <xdr:col>78</xdr:col>
      <xdr:colOff>120650</xdr:colOff>
      <xdr:row>37</xdr:row>
      <xdr:rowOff>129540</xdr:rowOff>
    </xdr:to>
    <xdr:sp macro="" textlink="">
      <xdr:nvSpPr>
        <xdr:cNvPr id="330" name="楕円 329"/>
        <xdr:cNvSpPr/>
      </xdr:nvSpPr>
      <xdr:spPr>
        <a:xfrm>
          <a:off x="15621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114300</xdr:rowOff>
    </xdr:from>
    <xdr:ext cx="736600" cy="259080"/>
    <xdr:sp macro="" textlink="">
      <xdr:nvSpPr>
        <xdr:cNvPr id="331" name="テキスト ボックス 330"/>
        <xdr:cNvSpPr txBox="1"/>
      </xdr:nvSpPr>
      <xdr:spPr>
        <a:xfrm>
          <a:off x="15290800" y="6457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149225</xdr:rowOff>
    </xdr:from>
    <xdr:to xmlns:xdr="http://schemas.openxmlformats.org/drawingml/2006/spreadsheetDrawing">
      <xdr:col>74</xdr:col>
      <xdr:colOff>31750</xdr:colOff>
      <xdr:row>37</xdr:row>
      <xdr:rowOff>79375</xdr:rowOff>
    </xdr:to>
    <xdr:sp macro="" textlink="">
      <xdr:nvSpPr>
        <xdr:cNvPr id="332" name="楕円 331"/>
        <xdr:cNvSpPr/>
      </xdr:nvSpPr>
      <xdr:spPr>
        <a:xfrm>
          <a:off x="14732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64135</xdr:rowOff>
    </xdr:from>
    <xdr:ext cx="762000" cy="250825"/>
    <xdr:sp macro="" textlink="">
      <xdr:nvSpPr>
        <xdr:cNvPr id="333" name="テキスト ボックス 332"/>
        <xdr:cNvSpPr txBox="1"/>
      </xdr:nvSpPr>
      <xdr:spPr>
        <a:xfrm>
          <a:off x="14401800" y="64077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34" name="楕円 333"/>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52475" cy="259080"/>
    <xdr:sp macro="" textlink="">
      <xdr:nvSpPr>
        <xdr:cNvPr id="335" name="テキスト ボックス 334"/>
        <xdr:cNvSpPr txBox="1"/>
      </xdr:nvSpPr>
      <xdr:spPr>
        <a:xfrm>
          <a:off x="13512800" y="64033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153670</xdr:rowOff>
    </xdr:from>
    <xdr:to xmlns:xdr="http://schemas.openxmlformats.org/drawingml/2006/spreadsheetDrawing">
      <xdr:col>65</xdr:col>
      <xdr:colOff>53975</xdr:colOff>
      <xdr:row>37</xdr:row>
      <xdr:rowOff>83820</xdr:rowOff>
    </xdr:to>
    <xdr:sp macro="" textlink="">
      <xdr:nvSpPr>
        <xdr:cNvPr id="336" name="楕円 335"/>
        <xdr:cNvSpPr/>
      </xdr:nvSpPr>
      <xdr:spPr>
        <a:xfrm>
          <a:off x="12954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68580</xdr:rowOff>
    </xdr:from>
    <xdr:ext cx="762000" cy="259080"/>
    <xdr:sp macro="" textlink="">
      <xdr:nvSpPr>
        <xdr:cNvPr id="337" name="テキスト ボックス 336"/>
        <xdr:cNvSpPr txBox="1"/>
      </xdr:nvSpPr>
      <xdr:spPr>
        <a:xfrm>
          <a:off x="12623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全国平均、埼玉県、類似団体平均いずれも下回っている。対前年度比では0.8%の減少となった。</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a:p>
          <a:r>
            <a:rPr kumimoji="1" lang="ja-JP" altLang="en-US" sz="1200">
              <a:latin typeface="ＭＳ Ｐゴシック"/>
              <a:ea typeface="ＭＳ Ｐゴシック"/>
            </a:rPr>
            <a:t>　公債費の支出が大きく見えるが、地方交付税に算入されている割合も高く、実質的な負担は相対的に大きくない。</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今後も、臨時財政対策債や合併特例債の償還費が増加傾向にある。償還期間、据置期間の見直しにより、市債残高の抑制を図っていく。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8925" cy="225425"/>
    <xdr:sp macro="" textlink="">
      <xdr:nvSpPr>
        <xdr:cNvPr id="349" name="テキスト ボックス 348"/>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8475" cy="250190"/>
    <xdr:sp macro="" textlink="">
      <xdr:nvSpPr>
        <xdr:cNvPr id="351" name="テキスト ボックス 350"/>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8475" cy="250190"/>
    <xdr:sp macro="" textlink="">
      <xdr:nvSpPr>
        <xdr:cNvPr id="353" name="テキスト ボックス 352"/>
        <xdr:cNvSpPr txBox="1"/>
      </xdr:nvSpPr>
      <xdr:spPr>
        <a:xfrm>
          <a:off x="254000" y="13815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8475" cy="250190"/>
    <xdr:sp macro="" textlink="">
      <xdr:nvSpPr>
        <xdr:cNvPr id="355" name="テキスト ボックス 354"/>
        <xdr:cNvSpPr txBox="1"/>
      </xdr:nvSpPr>
      <xdr:spPr>
        <a:xfrm>
          <a:off x="254000" y="13357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8475" cy="250190"/>
    <xdr:sp macro="" textlink="">
      <xdr:nvSpPr>
        <xdr:cNvPr id="357" name="テキスト ボックス 356"/>
        <xdr:cNvSpPr txBox="1"/>
      </xdr:nvSpPr>
      <xdr:spPr>
        <a:xfrm>
          <a:off x="254000" y="12900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8475" cy="250190"/>
    <xdr:sp macro="" textlink="">
      <xdr:nvSpPr>
        <xdr:cNvPr id="359" name="テキスト ボックス 358"/>
        <xdr:cNvSpPr txBox="1"/>
      </xdr:nvSpPr>
      <xdr:spPr>
        <a:xfrm>
          <a:off x="254000" y="12443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5"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149860</xdr:rowOff>
    </xdr:from>
    <xdr:to xmlns:xdr="http://schemas.openxmlformats.org/drawingml/2006/spreadsheetDrawing">
      <xdr:col>24</xdr:col>
      <xdr:colOff>25400</xdr:colOff>
      <xdr:row>77</xdr:row>
      <xdr:rowOff>15240</xdr:rowOff>
    </xdr:to>
    <xdr:cxnSp macro="">
      <xdr:nvCxnSpPr>
        <xdr:cNvPr id="367" name="直線コネクタ 366"/>
        <xdr:cNvCxnSpPr/>
      </xdr:nvCxnSpPr>
      <xdr:spPr>
        <a:xfrm flipV="1">
          <a:off x="3987800" y="131800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144145</xdr:rowOff>
    </xdr:from>
    <xdr:ext cx="762000" cy="250825"/>
    <xdr:sp macro="" textlink="">
      <xdr:nvSpPr>
        <xdr:cNvPr id="368" name="公債費平均値テキスト"/>
        <xdr:cNvSpPr txBox="1"/>
      </xdr:nvSpPr>
      <xdr:spPr>
        <a:xfrm>
          <a:off x="4914900" y="131743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15240</xdr:rowOff>
    </xdr:from>
    <xdr:to xmlns:xdr="http://schemas.openxmlformats.org/drawingml/2006/spreadsheetDrawing">
      <xdr:col>19</xdr:col>
      <xdr:colOff>187325</xdr:colOff>
      <xdr:row>77</xdr:row>
      <xdr:rowOff>55880</xdr:rowOff>
    </xdr:to>
    <xdr:cxnSp macro="">
      <xdr:nvCxnSpPr>
        <xdr:cNvPr id="370" name="直線コネクタ 369"/>
        <xdr:cNvCxnSpPr/>
      </xdr:nvCxnSpPr>
      <xdr:spPr>
        <a:xfrm flipV="1">
          <a:off x="3098800" y="132168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27075" cy="250825"/>
    <xdr:sp macro="" textlink="">
      <xdr:nvSpPr>
        <xdr:cNvPr id="372" name="テキスト ボックス 371"/>
        <xdr:cNvSpPr txBox="1"/>
      </xdr:nvSpPr>
      <xdr:spPr>
        <a:xfrm>
          <a:off x="3606800" y="13334365"/>
          <a:ext cx="7270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55880</xdr:rowOff>
    </xdr:from>
    <xdr:to xmlns:xdr="http://schemas.openxmlformats.org/drawingml/2006/spreadsheetDrawing">
      <xdr:col>15</xdr:col>
      <xdr:colOff>98425</xdr:colOff>
      <xdr:row>77</xdr:row>
      <xdr:rowOff>83820</xdr:rowOff>
    </xdr:to>
    <xdr:cxnSp macro="">
      <xdr:nvCxnSpPr>
        <xdr:cNvPr id="373" name="直線コネクタ 372"/>
        <xdr:cNvCxnSpPr/>
      </xdr:nvCxnSpPr>
      <xdr:spPr>
        <a:xfrm flipV="1">
          <a:off x="2209800" y="13257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0825"/>
    <xdr:sp macro="" textlink="">
      <xdr:nvSpPr>
        <xdr:cNvPr id="375" name="テキスト ボックス 374"/>
        <xdr:cNvSpPr txBox="1"/>
      </xdr:nvSpPr>
      <xdr:spPr>
        <a:xfrm>
          <a:off x="2717800"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83820</xdr:rowOff>
    </xdr:from>
    <xdr:to xmlns:xdr="http://schemas.openxmlformats.org/drawingml/2006/spreadsheetDrawing">
      <xdr:col>11</xdr:col>
      <xdr:colOff>9525</xdr:colOff>
      <xdr:row>77</xdr:row>
      <xdr:rowOff>143510</xdr:rowOff>
    </xdr:to>
    <xdr:cxnSp macro="">
      <xdr:nvCxnSpPr>
        <xdr:cNvPr id="376" name="直線コネクタ 375"/>
        <xdr:cNvCxnSpPr/>
      </xdr:nvCxnSpPr>
      <xdr:spPr>
        <a:xfrm flipV="1">
          <a:off x="1320800" y="132854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52475" cy="250190"/>
    <xdr:sp macro="" textlink="">
      <xdr:nvSpPr>
        <xdr:cNvPr id="378" name="テキスト ボックス 377"/>
        <xdr:cNvSpPr txBox="1"/>
      </xdr:nvSpPr>
      <xdr:spPr>
        <a:xfrm>
          <a:off x="1828800" y="1300353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2475" cy="259080"/>
    <xdr:sp macro="" textlink="">
      <xdr:nvSpPr>
        <xdr:cNvPr id="380" name="テキスト ボックス 379"/>
        <xdr:cNvSpPr txBox="1"/>
      </xdr:nvSpPr>
      <xdr:spPr>
        <a:xfrm>
          <a:off x="939800" y="1300797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2475" cy="259080"/>
    <xdr:sp macro="" textlink="">
      <xdr:nvSpPr>
        <xdr:cNvPr id="383" name="テキスト ボックス 382"/>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99060</xdr:rowOff>
    </xdr:from>
    <xdr:to xmlns:xdr="http://schemas.openxmlformats.org/drawingml/2006/spreadsheetDrawing">
      <xdr:col>24</xdr:col>
      <xdr:colOff>76200</xdr:colOff>
      <xdr:row>77</xdr:row>
      <xdr:rowOff>29210</xdr:rowOff>
    </xdr:to>
    <xdr:sp macro="" textlink="">
      <xdr:nvSpPr>
        <xdr:cNvPr id="386" name="楕円 385"/>
        <xdr:cNvSpPr/>
      </xdr:nvSpPr>
      <xdr:spPr>
        <a:xfrm>
          <a:off x="47752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115570</xdr:rowOff>
    </xdr:from>
    <xdr:ext cx="762000" cy="259080"/>
    <xdr:sp macro="" textlink="">
      <xdr:nvSpPr>
        <xdr:cNvPr id="387" name="公債費該当値テキスト"/>
        <xdr:cNvSpPr txBox="1"/>
      </xdr:nvSpPr>
      <xdr:spPr>
        <a:xfrm>
          <a:off x="4914900" y="1297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135890</xdr:rowOff>
    </xdr:from>
    <xdr:to xmlns:xdr="http://schemas.openxmlformats.org/drawingml/2006/spreadsheetDrawing">
      <xdr:col>20</xdr:col>
      <xdr:colOff>38100</xdr:colOff>
      <xdr:row>77</xdr:row>
      <xdr:rowOff>66040</xdr:rowOff>
    </xdr:to>
    <xdr:sp macro="" textlink="">
      <xdr:nvSpPr>
        <xdr:cNvPr id="388" name="楕円 387"/>
        <xdr:cNvSpPr/>
      </xdr:nvSpPr>
      <xdr:spPr>
        <a:xfrm>
          <a:off x="39370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76200</xdr:rowOff>
    </xdr:from>
    <xdr:ext cx="727075" cy="250190"/>
    <xdr:sp macro="" textlink="">
      <xdr:nvSpPr>
        <xdr:cNvPr id="389" name="テキスト ボックス 388"/>
        <xdr:cNvSpPr txBox="1"/>
      </xdr:nvSpPr>
      <xdr:spPr>
        <a:xfrm>
          <a:off x="3606800" y="12934950"/>
          <a:ext cx="7270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5080</xdr:rowOff>
    </xdr:from>
    <xdr:to xmlns:xdr="http://schemas.openxmlformats.org/drawingml/2006/spreadsheetDrawing">
      <xdr:col>15</xdr:col>
      <xdr:colOff>149225</xdr:colOff>
      <xdr:row>77</xdr:row>
      <xdr:rowOff>106680</xdr:rowOff>
    </xdr:to>
    <xdr:sp macro="" textlink="">
      <xdr:nvSpPr>
        <xdr:cNvPr id="390" name="楕円 389"/>
        <xdr:cNvSpPr/>
      </xdr:nvSpPr>
      <xdr:spPr>
        <a:xfrm>
          <a:off x="3048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116840</xdr:rowOff>
    </xdr:from>
    <xdr:ext cx="762000" cy="259080"/>
    <xdr:sp macro="" textlink="">
      <xdr:nvSpPr>
        <xdr:cNvPr id="391" name="テキスト ボックス 390"/>
        <xdr:cNvSpPr txBox="1"/>
      </xdr:nvSpPr>
      <xdr:spPr>
        <a:xfrm>
          <a:off x="2717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92" name="楕円 391"/>
        <xdr:cNvSpPr/>
      </xdr:nvSpPr>
      <xdr:spPr>
        <a:xfrm>
          <a:off x="2159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52475" cy="259080"/>
    <xdr:sp macro="" textlink="">
      <xdr:nvSpPr>
        <xdr:cNvPr id="393" name="テキスト ボックス 392"/>
        <xdr:cNvSpPr txBox="1"/>
      </xdr:nvSpPr>
      <xdr:spPr>
        <a:xfrm>
          <a:off x="1828800" y="1332103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92075</xdr:rowOff>
    </xdr:from>
    <xdr:to xmlns:xdr="http://schemas.openxmlformats.org/drawingml/2006/spreadsheetDrawing">
      <xdr:col>6</xdr:col>
      <xdr:colOff>171450</xdr:colOff>
      <xdr:row>78</xdr:row>
      <xdr:rowOff>22225</xdr:rowOff>
    </xdr:to>
    <xdr:sp macro="" textlink="">
      <xdr:nvSpPr>
        <xdr:cNvPr id="394" name="楕円 393"/>
        <xdr:cNvSpPr/>
      </xdr:nvSpPr>
      <xdr:spPr>
        <a:xfrm>
          <a:off x="1270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6985</xdr:rowOff>
    </xdr:from>
    <xdr:ext cx="752475" cy="250825"/>
    <xdr:sp macro="" textlink="">
      <xdr:nvSpPr>
        <xdr:cNvPr id="395" name="テキスト ボックス 394"/>
        <xdr:cNvSpPr txBox="1"/>
      </xdr:nvSpPr>
      <xdr:spPr>
        <a:xfrm>
          <a:off x="939800" y="1338008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全国平均、埼玉県平均、類似団体平均はいずれも下回っている。対前年度比では1.2%の増加となった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8925" cy="225425"/>
    <xdr:sp macro="" textlink="">
      <xdr:nvSpPr>
        <xdr:cNvPr id="407" name="テキスト ボックス 406"/>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8475" cy="250190"/>
    <xdr:sp macro="" textlink="">
      <xdr:nvSpPr>
        <xdr:cNvPr id="409" name="テキスト ボックス 408"/>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0" name="直線コネクタ 409"/>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498475" cy="250190"/>
    <xdr:sp macro="" textlink="">
      <xdr:nvSpPr>
        <xdr:cNvPr id="411" name="テキスト ボックス 410"/>
        <xdr:cNvSpPr txBox="1"/>
      </xdr:nvSpPr>
      <xdr:spPr>
        <a:xfrm>
          <a:off x="11938000" y="13700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8475" cy="250190"/>
    <xdr:sp macro="" textlink="">
      <xdr:nvSpPr>
        <xdr:cNvPr id="413" name="テキスト ボックス 412"/>
        <xdr:cNvSpPr txBox="1"/>
      </xdr:nvSpPr>
      <xdr:spPr>
        <a:xfrm>
          <a:off x="11938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4" name="直線コネクタ 413"/>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498475" cy="250190"/>
    <xdr:sp macro="" textlink="">
      <xdr:nvSpPr>
        <xdr:cNvPr id="415" name="テキスト ボックス 414"/>
        <xdr:cNvSpPr txBox="1"/>
      </xdr:nvSpPr>
      <xdr:spPr>
        <a:xfrm>
          <a:off x="11938000" y="12557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8475" cy="250190"/>
    <xdr:sp macro="" textlink="">
      <xdr:nvSpPr>
        <xdr:cNvPr id="417" name="テキスト ボックス 416"/>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24130</xdr:rowOff>
    </xdr:from>
    <xdr:to xmlns:xdr="http://schemas.openxmlformats.org/drawingml/2006/spreadsheetDrawing">
      <xdr:col>82</xdr:col>
      <xdr:colOff>107950</xdr:colOff>
      <xdr:row>80</xdr:row>
      <xdr:rowOff>58420</xdr:rowOff>
    </xdr:to>
    <xdr:cxnSp macro="">
      <xdr:nvCxnSpPr>
        <xdr:cNvPr id="419" name="直線コネクタ 418"/>
        <xdr:cNvCxnSpPr/>
      </xdr:nvCxnSpPr>
      <xdr:spPr>
        <a:xfrm flipV="1">
          <a:off x="16510000" y="12711430"/>
          <a:ext cx="0" cy="1062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30480</xdr:rowOff>
    </xdr:from>
    <xdr:ext cx="762000" cy="250190"/>
    <xdr:sp macro="" textlink="">
      <xdr:nvSpPr>
        <xdr:cNvPr id="420" name="公債費以外最小値テキスト"/>
        <xdr:cNvSpPr txBox="1"/>
      </xdr:nvSpPr>
      <xdr:spPr>
        <a:xfrm>
          <a:off x="16598900" y="13746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58420</xdr:rowOff>
    </xdr:from>
    <xdr:to xmlns:xdr="http://schemas.openxmlformats.org/drawingml/2006/spreadsheetDrawing">
      <xdr:col>82</xdr:col>
      <xdr:colOff>196850</xdr:colOff>
      <xdr:row>80</xdr:row>
      <xdr:rowOff>58420</xdr:rowOff>
    </xdr:to>
    <xdr:cxnSp macro="">
      <xdr:nvCxnSpPr>
        <xdr:cNvPr id="421" name="直線コネクタ 420"/>
        <xdr:cNvCxnSpPr/>
      </xdr:nvCxnSpPr>
      <xdr:spPr>
        <a:xfrm>
          <a:off x="16421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110490</xdr:rowOff>
    </xdr:from>
    <xdr:ext cx="762000" cy="250190"/>
    <xdr:sp macro="" textlink="">
      <xdr:nvSpPr>
        <xdr:cNvPr id="422" name="公債費以外最大値テキスト"/>
        <xdr:cNvSpPr txBox="1"/>
      </xdr:nvSpPr>
      <xdr:spPr>
        <a:xfrm>
          <a:off x="16598900" y="124548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24130</xdr:rowOff>
    </xdr:from>
    <xdr:to xmlns:xdr="http://schemas.openxmlformats.org/drawingml/2006/spreadsheetDrawing">
      <xdr:col>82</xdr:col>
      <xdr:colOff>196850</xdr:colOff>
      <xdr:row>74</xdr:row>
      <xdr:rowOff>24130</xdr:rowOff>
    </xdr:to>
    <xdr:cxnSp macro="">
      <xdr:nvCxnSpPr>
        <xdr:cNvPr id="423" name="直線コネクタ 422"/>
        <xdr:cNvCxnSpPr/>
      </xdr:nvCxnSpPr>
      <xdr:spPr>
        <a:xfrm>
          <a:off x="16421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98425</xdr:rowOff>
    </xdr:from>
    <xdr:to xmlns:xdr="http://schemas.openxmlformats.org/drawingml/2006/spreadsheetDrawing">
      <xdr:col>82</xdr:col>
      <xdr:colOff>107950</xdr:colOff>
      <xdr:row>75</xdr:row>
      <xdr:rowOff>167005</xdr:rowOff>
    </xdr:to>
    <xdr:cxnSp macro="">
      <xdr:nvCxnSpPr>
        <xdr:cNvPr id="424" name="直線コネクタ 423"/>
        <xdr:cNvCxnSpPr/>
      </xdr:nvCxnSpPr>
      <xdr:spPr>
        <a:xfrm>
          <a:off x="15671800" y="1295717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59690</xdr:rowOff>
    </xdr:from>
    <xdr:ext cx="762000" cy="259080"/>
    <xdr:sp macro="" textlink="">
      <xdr:nvSpPr>
        <xdr:cNvPr id="425" name="公債費以外平均値テキスト"/>
        <xdr:cNvSpPr txBox="1"/>
      </xdr:nvSpPr>
      <xdr:spPr>
        <a:xfrm>
          <a:off x="16598900" y="1308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87630</xdr:rowOff>
    </xdr:from>
    <xdr:to xmlns:xdr="http://schemas.openxmlformats.org/drawingml/2006/spreadsheetDrawing">
      <xdr:col>82</xdr:col>
      <xdr:colOff>158750</xdr:colOff>
      <xdr:row>77</xdr:row>
      <xdr:rowOff>17780</xdr:rowOff>
    </xdr:to>
    <xdr:sp macro="" textlink="">
      <xdr:nvSpPr>
        <xdr:cNvPr id="426" name="フローチャート: 判断 425"/>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35560</xdr:rowOff>
    </xdr:from>
    <xdr:to xmlns:xdr="http://schemas.openxmlformats.org/drawingml/2006/spreadsheetDrawing">
      <xdr:col>78</xdr:col>
      <xdr:colOff>69850</xdr:colOff>
      <xdr:row>75</xdr:row>
      <xdr:rowOff>98425</xdr:rowOff>
    </xdr:to>
    <xdr:cxnSp macro="">
      <xdr:nvCxnSpPr>
        <xdr:cNvPr id="427" name="直線コネクタ 426"/>
        <xdr:cNvCxnSpPr/>
      </xdr:nvCxnSpPr>
      <xdr:spPr>
        <a:xfrm>
          <a:off x="14782800" y="1272286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1905</xdr:rowOff>
    </xdr:from>
    <xdr:to xmlns:xdr="http://schemas.openxmlformats.org/drawingml/2006/spreadsheetDrawing">
      <xdr:col>78</xdr:col>
      <xdr:colOff>120650</xdr:colOff>
      <xdr:row>76</xdr:row>
      <xdr:rowOff>103505</xdr:rowOff>
    </xdr:to>
    <xdr:sp macro="" textlink="">
      <xdr:nvSpPr>
        <xdr:cNvPr id="428" name="フローチャート: 判断 427"/>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88265</xdr:rowOff>
    </xdr:from>
    <xdr:ext cx="736600" cy="249555"/>
    <xdr:sp macro="" textlink="">
      <xdr:nvSpPr>
        <xdr:cNvPr id="429" name="テキスト ボックス 428"/>
        <xdr:cNvSpPr txBox="1"/>
      </xdr:nvSpPr>
      <xdr:spPr>
        <a:xfrm>
          <a:off x="15290800" y="131184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29845</xdr:rowOff>
    </xdr:from>
    <xdr:to xmlns:xdr="http://schemas.openxmlformats.org/drawingml/2006/spreadsheetDrawing">
      <xdr:col>73</xdr:col>
      <xdr:colOff>180975</xdr:colOff>
      <xdr:row>74</xdr:row>
      <xdr:rowOff>35560</xdr:rowOff>
    </xdr:to>
    <xdr:cxnSp macro="">
      <xdr:nvCxnSpPr>
        <xdr:cNvPr id="430" name="直線コネクタ 429"/>
        <xdr:cNvCxnSpPr/>
      </xdr:nvCxnSpPr>
      <xdr:spPr>
        <a:xfrm>
          <a:off x="13893800" y="1254569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99060</xdr:rowOff>
    </xdr:from>
    <xdr:to xmlns:xdr="http://schemas.openxmlformats.org/drawingml/2006/spreadsheetDrawing">
      <xdr:col>74</xdr:col>
      <xdr:colOff>31750</xdr:colOff>
      <xdr:row>76</xdr:row>
      <xdr:rowOff>29210</xdr:rowOff>
    </xdr:to>
    <xdr:sp macro="" textlink="">
      <xdr:nvSpPr>
        <xdr:cNvPr id="431" name="フローチャート: 判断 430"/>
        <xdr:cNvSpPr/>
      </xdr:nvSpPr>
      <xdr:spPr>
        <a:xfrm>
          <a:off x="14732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13970</xdr:rowOff>
    </xdr:from>
    <xdr:ext cx="762000" cy="259080"/>
    <xdr:sp macro="" textlink="">
      <xdr:nvSpPr>
        <xdr:cNvPr id="432" name="テキスト ボックス 431"/>
        <xdr:cNvSpPr txBox="1"/>
      </xdr:nvSpPr>
      <xdr:spPr>
        <a:xfrm>
          <a:off x="14401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29845</xdr:rowOff>
    </xdr:from>
    <xdr:to xmlns:xdr="http://schemas.openxmlformats.org/drawingml/2006/spreadsheetDrawing">
      <xdr:col>69</xdr:col>
      <xdr:colOff>92075</xdr:colOff>
      <xdr:row>74</xdr:row>
      <xdr:rowOff>81280</xdr:rowOff>
    </xdr:to>
    <xdr:cxnSp macro="">
      <xdr:nvCxnSpPr>
        <xdr:cNvPr id="433" name="直線コネクタ 432"/>
        <xdr:cNvCxnSpPr/>
      </xdr:nvCxnSpPr>
      <xdr:spPr>
        <a:xfrm flipV="1">
          <a:off x="13004800" y="1254569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76200</xdr:rowOff>
    </xdr:from>
    <xdr:to xmlns:xdr="http://schemas.openxmlformats.org/drawingml/2006/spreadsheetDrawing">
      <xdr:col>69</xdr:col>
      <xdr:colOff>142875</xdr:colOff>
      <xdr:row>75</xdr:row>
      <xdr:rowOff>6350</xdr:rowOff>
    </xdr:to>
    <xdr:sp macro="" textlink="">
      <xdr:nvSpPr>
        <xdr:cNvPr id="434" name="フローチャート: 判断 433"/>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162560</xdr:rowOff>
    </xdr:from>
    <xdr:ext cx="752475" cy="259080"/>
    <xdr:sp macro="" textlink="">
      <xdr:nvSpPr>
        <xdr:cNvPr id="435" name="テキスト ボックス 434"/>
        <xdr:cNvSpPr txBox="1"/>
      </xdr:nvSpPr>
      <xdr:spPr>
        <a:xfrm>
          <a:off x="13512800" y="1284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156210</xdr:rowOff>
    </xdr:from>
    <xdr:to xmlns:xdr="http://schemas.openxmlformats.org/drawingml/2006/spreadsheetDrawing">
      <xdr:col>65</xdr:col>
      <xdr:colOff>53975</xdr:colOff>
      <xdr:row>76</xdr:row>
      <xdr:rowOff>86360</xdr:rowOff>
    </xdr:to>
    <xdr:sp macro="" textlink="">
      <xdr:nvSpPr>
        <xdr:cNvPr id="436" name="フローチャート: 判断 435"/>
        <xdr:cNvSpPr/>
      </xdr:nvSpPr>
      <xdr:spPr>
        <a:xfrm>
          <a:off x="12954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71120</xdr:rowOff>
    </xdr:from>
    <xdr:ext cx="762000" cy="259080"/>
    <xdr:sp macro="" textlink="">
      <xdr:nvSpPr>
        <xdr:cNvPr id="437" name="テキスト ボックス 436"/>
        <xdr:cNvSpPr txBox="1"/>
      </xdr:nvSpPr>
      <xdr:spPr>
        <a:xfrm>
          <a:off x="126238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2475" cy="259080"/>
    <xdr:sp macro="" textlink="">
      <xdr:nvSpPr>
        <xdr:cNvPr id="439" name="テキスト ボックス 438"/>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2475" cy="259080"/>
    <xdr:sp macro="" textlink="">
      <xdr:nvSpPr>
        <xdr:cNvPr id="440" name="テキスト ボックス 439"/>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2475" cy="259080"/>
    <xdr:sp macro="" textlink="">
      <xdr:nvSpPr>
        <xdr:cNvPr id="442" name="テキスト ボックス 441"/>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116205</xdr:rowOff>
    </xdr:from>
    <xdr:to xmlns:xdr="http://schemas.openxmlformats.org/drawingml/2006/spreadsheetDrawing">
      <xdr:col>82</xdr:col>
      <xdr:colOff>158750</xdr:colOff>
      <xdr:row>76</xdr:row>
      <xdr:rowOff>46355</xdr:rowOff>
    </xdr:to>
    <xdr:sp macro="" textlink="">
      <xdr:nvSpPr>
        <xdr:cNvPr id="443" name="楕円 442"/>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132715</xdr:rowOff>
    </xdr:from>
    <xdr:ext cx="762000" cy="250825"/>
    <xdr:sp macro="" textlink="">
      <xdr:nvSpPr>
        <xdr:cNvPr id="444" name="公債費以外該当値テキスト"/>
        <xdr:cNvSpPr txBox="1"/>
      </xdr:nvSpPr>
      <xdr:spPr>
        <a:xfrm>
          <a:off x="16598900" y="128200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47625</xdr:rowOff>
    </xdr:from>
    <xdr:to xmlns:xdr="http://schemas.openxmlformats.org/drawingml/2006/spreadsheetDrawing">
      <xdr:col>78</xdr:col>
      <xdr:colOff>120650</xdr:colOff>
      <xdr:row>75</xdr:row>
      <xdr:rowOff>149225</xdr:rowOff>
    </xdr:to>
    <xdr:sp macro="" textlink="">
      <xdr:nvSpPr>
        <xdr:cNvPr id="445" name="楕円 444"/>
        <xdr:cNvSpPr/>
      </xdr:nvSpPr>
      <xdr:spPr>
        <a:xfrm>
          <a:off x="15621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159385</xdr:rowOff>
    </xdr:from>
    <xdr:ext cx="736600" cy="258445"/>
    <xdr:sp macro="" textlink="">
      <xdr:nvSpPr>
        <xdr:cNvPr id="446" name="テキスト ボックス 445"/>
        <xdr:cNvSpPr txBox="1"/>
      </xdr:nvSpPr>
      <xdr:spPr>
        <a:xfrm>
          <a:off x="15290800" y="12675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156210</xdr:rowOff>
    </xdr:from>
    <xdr:to xmlns:xdr="http://schemas.openxmlformats.org/drawingml/2006/spreadsheetDrawing">
      <xdr:col>74</xdr:col>
      <xdr:colOff>31750</xdr:colOff>
      <xdr:row>74</xdr:row>
      <xdr:rowOff>86360</xdr:rowOff>
    </xdr:to>
    <xdr:sp macro="" textlink="">
      <xdr:nvSpPr>
        <xdr:cNvPr id="447" name="楕円 446"/>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96520</xdr:rowOff>
    </xdr:from>
    <xdr:ext cx="762000" cy="259080"/>
    <xdr:sp macro="" textlink="">
      <xdr:nvSpPr>
        <xdr:cNvPr id="448" name="テキスト ボックス 447"/>
        <xdr:cNvSpPr txBox="1"/>
      </xdr:nvSpPr>
      <xdr:spPr>
        <a:xfrm>
          <a:off x="1440180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150495</xdr:rowOff>
    </xdr:from>
    <xdr:to xmlns:xdr="http://schemas.openxmlformats.org/drawingml/2006/spreadsheetDrawing">
      <xdr:col>69</xdr:col>
      <xdr:colOff>142875</xdr:colOff>
      <xdr:row>73</xdr:row>
      <xdr:rowOff>80645</xdr:rowOff>
    </xdr:to>
    <xdr:sp macro="" textlink="">
      <xdr:nvSpPr>
        <xdr:cNvPr id="449" name="楕円 448"/>
        <xdr:cNvSpPr/>
      </xdr:nvSpPr>
      <xdr:spPr>
        <a:xfrm>
          <a:off x="13843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90805</xdr:rowOff>
    </xdr:from>
    <xdr:ext cx="752475" cy="258445"/>
    <xdr:sp macro="" textlink="">
      <xdr:nvSpPr>
        <xdr:cNvPr id="450" name="テキスト ボックス 449"/>
        <xdr:cNvSpPr txBox="1"/>
      </xdr:nvSpPr>
      <xdr:spPr>
        <a:xfrm>
          <a:off x="13512800" y="1226375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30480</xdr:rowOff>
    </xdr:from>
    <xdr:to xmlns:xdr="http://schemas.openxmlformats.org/drawingml/2006/spreadsheetDrawing">
      <xdr:col>65</xdr:col>
      <xdr:colOff>53975</xdr:colOff>
      <xdr:row>74</xdr:row>
      <xdr:rowOff>132080</xdr:rowOff>
    </xdr:to>
    <xdr:sp macro="" textlink="">
      <xdr:nvSpPr>
        <xdr:cNvPr id="451" name="楕円 450"/>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142240</xdr:rowOff>
    </xdr:from>
    <xdr:ext cx="762000" cy="259080"/>
    <xdr:sp macro="" textlink="">
      <xdr:nvSpPr>
        <xdr:cNvPr id="452" name="テキスト ボックス 451"/>
        <xdr:cNvSpPr txBox="1"/>
      </xdr:nvSpPr>
      <xdr:spPr>
        <a:xfrm>
          <a:off x="12623800" y="1248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9555"/>
    <xdr:sp macro="" textlink="">
      <xdr:nvSpPr>
        <xdr:cNvPr id="31" name="テキスト ボックス 30"/>
        <xdr:cNvSpPr txBox="1"/>
      </xdr:nvSpPr>
      <xdr:spPr>
        <a:xfrm>
          <a:off x="1384300" y="3794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9555"/>
    <xdr:sp macro="" textlink="">
      <xdr:nvSpPr>
        <xdr:cNvPr id="37" name="テキスト ボックス 36"/>
        <xdr:cNvSpPr txBox="1"/>
      </xdr:nvSpPr>
      <xdr:spPr>
        <a:xfrm>
          <a:off x="1384300" y="2651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9555"/>
    <xdr:sp macro="" textlink="">
      <xdr:nvSpPr>
        <xdr:cNvPr id="43" name="テキスト ボックス 42"/>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52475" cy="259080"/>
    <xdr:sp macro="" textlink="">
      <xdr:nvSpPr>
        <xdr:cNvPr id="46" name="人口1人当たり決算額の推移最小値テキスト130"/>
        <xdr:cNvSpPr txBox="1"/>
      </xdr:nvSpPr>
      <xdr:spPr>
        <a:xfrm>
          <a:off x="5740400" y="361378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52475" cy="259080"/>
    <xdr:sp macro="" textlink="">
      <xdr:nvSpPr>
        <xdr:cNvPr id="48" name="人口1人当たり決算額の推移最大値テキスト130"/>
        <xdr:cNvSpPr txBox="1"/>
      </xdr:nvSpPr>
      <xdr:spPr>
        <a:xfrm>
          <a:off x="5740400" y="19227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73025</xdr:rowOff>
    </xdr:from>
    <xdr:to xmlns:xdr="http://schemas.openxmlformats.org/drawingml/2006/spreadsheetDrawing">
      <xdr:col>29</xdr:col>
      <xdr:colOff>127000</xdr:colOff>
      <xdr:row>15</xdr:row>
      <xdr:rowOff>71755</xdr:rowOff>
    </xdr:to>
    <xdr:cxnSp macro="">
      <xdr:nvCxnSpPr>
        <xdr:cNvPr id="50" name="直線コネクタ 49"/>
        <xdr:cNvCxnSpPr/>
      </xdr:nvCxnSpPr>
      <xdr:spPr>
        <a:xfrm flipV="1">
          <a:off x="5003800" y="2520950"/>
          <a:ext cx="647700" cy="170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153670</xdr:rowOff>
    </xdr:from>
    <xdr:ext cx="752475" cy="259080"/>
    <xdr:sp macro="" textlink="">
      <xdr:nvSpPr>
        <xdr:cNvPr id="51" name="人口1人当たり決算額の推移平均値テキスト130"/>
        <xdr:cNvSpPr txBox="1"/>
      </xdr:nvSpPr>
      <xdr:spPr>
        <a:xfrm>
          <a:off x="5740400" y="2944495"/>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71755</xdr:rowOff>
    </xdr:from>
    <xdr:to xmlns:xdr="http://schemas.openxmlformats.org/drawingml/2006/spreadsheetDrawing">
      <xdr:col>26</xdr:col>
      <xdr:colOff>50800</xdr:colOff>
      <xdr:row>16</xdr:row>
      <xdr:rowOff>24130</xdr:rowOff>
    </xdr:to>
    <xdr:cxnSp macro="">
      <xdr:nvCxnSpPr>
        <xdr:cNvPr id="53" name="直線コネクタ 52"/>
        <xdr:cNvCxnSpPr/>
      </xdr:nvCxnSpPr>
      <xdr:spPr>
        <a:xfrm flipV="1">
          <a:off x="4305300" y="2691130"/>
          <a:ext cx="698500" cy="123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46355</xdr:rowOff>
    </xdr:from>
    <xdr:ext cx="736600" cy="259080"/>
    <xdr:sp macro="" textlink="">
      <xdr:nvSpPr>
        <xdr:cNvPr id="55" name="テキスト ボックス 54"/>
        <xdr:cNvSpPr txBox="1"/>
      </xdr:nvSpPr>
      <xdr:spPr>
        <a:xfrm>
          <a:off x="4622800" y="3180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24130</xdr:rowOff>
    </xdr:from>
    <xdr:to xmlns:xdr="http://schemas.openxmlformats.org/drawingml/2006/spreadsheetDrawing">
      <xdr:col>22</xdr:col>
      <xdr:colOff>114300</xdr:colOff>
      <xdr:row>16</xdr:row>
      <xdr:rowOff>57785</xdr:rowOff>
    </xdr:to>
    <xdr:cxnSp macro="">
      <xdr:nvCxnSpPr>
        <xdr:cNvPr id="56" name="直線コネクタ 55"/>
        <xdr:cNvCxnSpPr/>
      </xdr:nvCxnSpPr>
      <xdr:spPr>
        <a:xfrm flipV="1">
          <a:off x="3606800" y="281495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81280</xdr:rowOff>
    </xdr:from>
    <xdr:ext cx="762000" cy="259080"/>
    <xdr:sp macro="" textlink="">
      <xdr:nvSpPr>
        <xdr:cNvPr id="58" name="テキスト ボックス 57"/>
        <xdr:cNvSpPr txBox="1"/>
      </xdr:nvSpPr>
      <xdr:spPr>
        <a:xfrm>
          <a:off x="3924300" y="321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57785</xdr:rowOff>
    </xdr:from>
    <xdr:to xmlns:xdr="http://schemas.openxmlformats.org/drawingml/2006/spreadsheetDrawing">
      <xdr:col>18</xdr:col>
      <xdr:colOff>177800</xdr:colOff>
      <xdr:row>16</xdr:row>
      <xdr:rowOff>161925</xdr:rowOff>
    </xdr:to>
    <xdr:cxnSp macro="">
      <xdr:nvCxnSpPr>
        <xdr:cNvPr id="59" name="直線コネクタ 58"/>
        <xdr:cNvCxnSpPr/>
      </xdr:nvCxnSpPr>
      <xdr:spPr>
        <a:xfrm flipV="1">
          <a:off x="2908300" y="2848610"/>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95885</xdr:rowOff>
    </xdr:from>
    <xdr:ext cx="762000" cy="259080"/>
    <xdr:sp macro="" textlink="">
      <xdr:nvSpPr>
        <xdr:cNvPr id="61" name="テキスト ボックス 60"/>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123825</xdr:rowOff>
    </xdr:from>
    <xdr:ext cx="762000" cy="249555"/>
    <xdr:sp macro="" textlink="">
      <xdr:nvSpPr>
        <xdr:cNvPr id="63" name="テキスト ボックス 62"/>
        <xdr:cNvSpPr txBox="1"/>
      </xdr:nvSpPr>
      <xdr:spPr>
        <a:xfrm>
          <a:off x="2527300" y="32575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9080"/>
    <xdr:sp macro="" textlink="">
      <xdr:nvSpPr>
        <xdr:cNvPr id="64" name="テキスト ボックス 63"/>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22225</xdr:rowOff>
    </xdr:from>
    <xdr:to xmlns:xdr="http://schemas.openxmlformats.org/drawingml/2006/spreadsheetDrawing">
      <xdr:col>29</xdr:col>
      <xdr:colOff>177800</xdr:colOff>
      <xdr:row>14</xdr:row>
      <xdr:rowOff>123825</xdr:rowOff>
    </xdr:to>
    <xdr:sp macro="" textlink="">
      <xdr:nvSpPr>
        <xdr:cNvPr id="69" name="楕円 68"/>
        <xdr:cNvSpPr/>
      </xdr:nvSpPr>
      <xdr:spPr>
        <a:xfrm>
          <a:off x="5600700" y="247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38735</xdr:rowOff>
    </xdr:from>
    <xdr:ext cx="752475" cy="259080"/>
    <xdr:sp macro="" textlink="">
      <xdr:nvSpPr>
        <xdr:cNvPr id="70" name="人口1人当たり決算額の推移該当値テキスト130"/>
        <xdr:cNvSpPr txBox="1"/>
      </xdr:nvSpPr>
      <xdr:spPr>
        <a:xfrm>
          <a:off x="5740400" y="23152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20955</xdr:rowOff>
    </xdr:from>
    <xdr:to xmlns:xdr="http://schemas.openxmlformats.org/drawingml/2006/spreadsheetDrawing">
      <xdr:col>26</xdr:col>
      <xdr:colOff>101600</xdr:colOff>
      <xdr:row>15</xdr:row>
      <xdr:rowOff>122555</xdr:rowOff>
    </xdr:to>
    <xdr:sp macro="" textlink="">
      <xdr:nvSpPr>
        <xdr:cNvPr id="71" name="楕円 70"/>
        <xdr:cNvSpPr/>
      </xdr:nvSpPr>
      <xdr:spPr>
        <a:xfrm>
          <a:off x="4953000" y="2640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132715</xdr:rowOff>
    </xdr:from>
    <xdr:ext cx="736600" cy="250825"/>
    <xdr:sp macro="" textlink="">
      <xdr:nvSpPr>
        <xdr:cNvPr id="72" name="テキスト ボックス 71"/>
        <xdr:cNvSpPr txBox="1"/>
      </xdr:nvSpPr>
      <xdr:spPr>
        <a:xfrm>
          <a:off x="4622800" y="24091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144780</xdr:rowOff>
    </xdr:from>
    <xdr:to xmlns:xdr="http://schemas.openxmlformats.org/drawingml/2006/spreadsheetDrawing">
      <xdr:col>22</xdr:col>
      <xdr:colOff>165100</xdr:colOff>
      <xdr:row>16</xdr:row>
      <xdr:rowOff>74930</xdr:rowOff>
    </xdr:to>
    <xdr:sp macro="" textlink="">
      <xdr:nvSpPr>
        <xdr:cNvPr id="73" name="楕円 72"/>
        <xdr:cNvSpPr/>
      </xdr:nvSpPr>
      <xdr:spPr>
        <a:xfrm>
          <a:off x="4254500" y="2764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85090</xdr:rowOff>
    </xdr:from>
    <xdr:ext cx="762000" cy="259080"/>
    <xdr:sp macro="" textlink="">
      <xdr:nvSpPr>
        <xdr:cNvPr id="74" name="テキスト ボックス 73"/>
        <xdr:cNvSpPr txBox="1"/>
      </xdr:nvSpPr>
      <xdr:spPr>
        <a:xfrm>
          <a:off x="3924300" y="2533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6985</xdr:rowOff>
    </xdr:from>
    <xdr:to xmlns:xdr="http://schemas.openxmlformats.org/drawingml/2006/spreadsheetDrawing">
      <xdr:col>19</xdr:col>
      <xdr:colOff>38100</xdr:colOff>
      <xdr:row>16</xdr:row>
      <xdr:rowOff>109220</xdr:rowOff>
    </xdr:to>
    <xdr:sp macro="" textlink="">
      <xdr:nvSpPr>
        <xdr:cNvPr id="75" name="楕円 74"/>
        <xdr:cNvSpPr/>
      </xdr:nvSpPr>
      <xdr:spPr>
        <a:xfrm>
          <a:off x="3556000" y="2797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118745</xdr:rowOff>
    </xdr:from>
    <xdr:ext cx="762000" cy="259080"/>
    <xdr:sp macro="" textlink="">
      <xdr:nvSpPr>
        <xdr:cNvPr id="76" name="テキスト ボックス 75"/>
        <xdr:cNvSpPr txBox="1"/>
      </xdr:nvSpPr>
      <xdr:spPr>
        <a:xfrm>
          <a:off x="3225800" y="256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111125</xdr:rowOff>
    </xdr:from>
    <xdr:to xmlns:xdr="http://schemas.openxmlformats.org/drawingml/2006/spreadsheetDrawing">
      <xdr:col>15</xdr:col>
      <xdr:colOff>101600</xdr:colOff>
      <xdr:row>17</xdr:row>
      <xdr:rowOff>41275</xdr:rowOff>
    </xdr:to>
    <xdr:sp macro="" textlink="">
      <xdr:nvSpPr>
        <xdr:cNvPr id="77" name="楕円 76"/>
        <xdr:cNvSpPr/>
      </xdr:nvSpPr>
      <xdr:spPr>
        <a:xfrm>
          <a:off x="2857500" y="290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52070</xdr:rowOff>
    </xdr:from>
    <xdr:ext cx="762000" cy="251460"/>
    <xdr:sp macro="" textlink="">
      <xdr:nvSpPr>
        <xdr:cNvPr id="78" name="テキスト ボックス 77"/>
        <xdr:cNvSpPr txBox="1"/>
      </xdr:nvSpPr>
      <xdr:spPr>
        <a:xfrm>
          <a:off x="2527300" y="26714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955" cy="275590"/>
    <xdr:sp macro="" textlink="">
      <xdr:nvSpPr>
        <xdr:cNvPr id="92" name="テキスト ボックス 91"/>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6" name="テキスト ボックス 105"/>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52475" cy="259080"/>
    <xdr:sp macro="" textlink="">
      <xdr:nvSpPr>
        <xdr:cNvPr id="109" name="人口1人当たり決算額の推移最小値テキスト445"/>
        <xdr:cNvSpPr txBox="1"/>
      </xdr:nvSpPr>
      <xdr:spPr>
        <a:xfrm>
          <a:off x="5740400" y="74256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52475" cy="258445"/>
    <xdr:sp macro="" textlink="">
      <xdr:nvSpPr>
        <xdr:cNvPr id="111" name="人口1人当たり決算額の推移最大値テキスト445"/>
        <xdr:cNvSpPr txBox="1"/>
      </xdr:nvSpPr>
      <xdr:spPr>
        <a:xfrm>
          <a:off x="5740400" y="5792470"/>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299720</xdr:rowOff>
    </xdr:from>
    <xdr:to xmlns:xdr="http://schemas.openxmlformats.org/drawingml/2006/spreadsheetDrawing">
      <xdr:col>29</xdr:col>
      <xdr:colOff>127000</xdr:colOff>
      <xdr:row>36</xdr:row>
      <xdr:rowOff>117475</xdr:rowOff>
    </xdr:to>
    <xdr:cxnSp macro="">
      <xdr:nvCxnSpPr>
        <xdr:cNvPr id="113" name="直線コネクタ 112"/>
        <xdr:cNvCxnSpPr/>
      </xdr:nvCxnSpPr>
      <xdr:spPr>
        <a:xfrm flipV="1">
          <a:off x="5003800" y="6910070"/>
          <a:ext cx="647700" cy="160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314960</xdr:rowOff>
    </xdr:from>
    <xdr:ext cx="752475" cy="256540"/>
    <xdr:sp macro="" textlink="">
      <xdr:nvSpPr>
        <xdr:cNvPr id="114" name="人口1人当たり決算額の推移平均値テキスト445"/>
        <xdr:cNvSpPr txBox="1"/>
      </xdr:nvSpPr>
      <xdr:spPr>
        <a:xfrm>
          <a:off x="5740400" y="6582410"/>
          <a:ext cx="75247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117475</xdr:rowOff>
    </xdr:from>
    <xdr:to xmlns:xdr="http://schemas.openxmlformats.org/drawingml/2006/spreadsheetDrawing">
      <xdr:col>26</xdr:col>
      <xdr:colOff>50800</xdr:colOff>
      <xdr:row>36</xdr:row>
      <xdr:rowOff>137160</xdr:rowOff>
    </xdr:to>
    <xdr:cxnSp macro="">
      <xdr:nvCxnSpPr>
        <xdr:cNvPr id="116" name="直線コネクタ 115"/>
        <xdr:cNvCxnSpPr/>
      </xdr:nvCxnSpPr>
      <xdr:spPr>
        <a:xfrm flipV="1">
          <a:off x="4305300" y="707072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6600" cy="259715"/>
    <xdr:sp macro="" textlink="">
      <xdr:nvSpPr>
        <xdr:cNvPr id="118" name="テキスト ボックス 117"/>
        <xdr:cNvSpPr txBox="1"/>
      </xdr:nvSpPr>
      <xdr:spPr>
        <a:xfrm>
          <a:off x="4622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117475</xdr:rowOff>
    </xdr:from>
    <xdr:to xmlns:xdr="http://schemas.openxmlformats.org/drawingml/2006/spreadsheetDrawing">
      <xdr:col>22</xdr:col>
      <xdr:colOff>114300</xdr:colOff>
      <xdr:row>36</xdr:row>
      <xdr:rowOff>137160</xdr:rowOff>
    </xdr:to>
    <xdr:cxnSp macro="">
      <xdr:nvCxnSpPr>
        <xdr:cNvPr id="119" name="直線コネクタ 118"/>
        <xdr:cNvCxnSpPr/>
      </xdr:nvCxnSpPr>
      <xdr:spPr>
        <a:xfrm>
          <a:off x="3606800" y="707072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236855</xdr:rowOff>
    </xdr:from>
    <xdr:ext cx="762000" cy="255270"/>
    <xdr:sp macro="" textlink="">
      <xdr:nvSpPr>
        <xdr:cNvPr id="121" name="テキスト ボックス 120"/>
        <xdr:cNvSpPr txBox="1"/>
      </xdr:nvSpPr>
      <xdr:spPr>
        <a:xfrm>
          <a:off x="39243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317500</xdr:rowOff>
    </xdr:from>
    <xdr:to xmlns:xdr="http://schemas.openxmlformats.org/drawingml/2006/spreadsheetDrawing">
      <xdr:col>18</xdr:col>
      <xdr:colOff>177800</xdr:colOff>
      <xdr:row>36</xdr:row>
      <xdr:rowOff>117475</xdr:rowOff>
    </xdr:to>
    <xdr:cxnSp macro="">
      <xdr:nvCxnSpPr>
        <xdr:cNvPr id="122" name="直線コネクタ 121"/>
        <xdr:cNvCxnSpPr/>
      </xdr:nvCxnSpPr>
      <xdr:spPr>
        <a:xfrm>
          <a:off x="2908300" y="6927850"/>
          <a:ext cx="698500" cy="142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250190</xdr:rowOff>
    </xdr:from>
    <xdr:ext cx="762000" cy="252730"/>
    <xdr:sp macro="" textlink="">
      <xdr:nvSpPr>
        <xdr:cNvPr id="124" name="テキスト ボックス 123"/>
        <xdr:cNvSpPr txBox="1"/>
      </xdr:nvSpPr>
      <xdr:spPr>
        <a:xfrm>
          <a:off x="32258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307975</xdr:rowOff>
    </xdr:from>
    <xdr:ext cx="762000" cy="258445"/>
    <xdr:sp macro="" textlink="">
      <xdr:nvSpPr>
        <xdr:cNvPr id="126" name="テキスト ボックス 125"/>
        <xdr:cNvSpPr txBox="1"/>
      </xdr:nvSpPr>
      <xdr:spPr>
        <a:xfrm>
          <a:off x="25273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7" name="テキスト ボックス 126"/>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250190</xdr:rowOff>
    </xdr:from>
    <xdr:to xmlns:xdr="http://schemas.openxmlformats.org/drawingml/2006/spreadsheetDrawing">
      <xdr:col>29</xdr:col>
      <xdr:colOff>177800</xdr:colOff>
      <xdr:row>36</xdr:row>
      <xdr:rowOff>8255</xdr:rowOff>
    </xdr:to>
    <xdr:sp macro="" textlink="">
      <xdr:nvSpPr>
        <xdr:cNvPr id="132" name="楕円 131"/>
        <xdr:cNvSpPr/>
      </xdr:nvSpPr>
      <xdr:spPr>
        <a:xfrm>
          <a:off x="5600700" y="68605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221615</xdr:rowOff>
    </xdr:from>
    <xdr:ext cx="752475" cy="259080"/>
    <xdr:sp macro="" textlink="">
      <xdr:nvSpPr>
        <xdr:cNvPr id="133" name="人口1人当たり決算額の推移該当値テキスト445"/>
        <xdr:cNvSpPr txBox="1"/>
      </xdr:nvSpPr>
      <xdr:spPr>
        <a:xfrm>
          <a:off x="5740400" y="68319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66675</xdr:rowOff>
    </xdr:from>
    <xdr:to xmlns:xdr="http://schemas.openxmlformats.org/drawingml/2006/spreadsheetDrawing">
      <xdr:col>26</xdr:col>
      <xdr:colOff>101600</xdr:colOff>
      <xdr:row>36</xdr:row>
      <xdr:rowOff>168275</xdr:rowOff>
    </xdr:to>
    <xdr:sp macro="" textlink="">
      <xdr:nvSpPr>
        <xdr:cNvPr id="134" name="楕円 133"/>
        <xdr:cNvSpPr/>
      </xdr:nvSpPr>
      <xdr:spPr>
        <a:xfrm>
          <a:off x="49530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153035</xdr:rowOff>
    </xdr:from>
    <xdr:ext cx="736600" cy="259080"/>
    <xdr:sp macro="" textlink="">
      <xdr:nvSpPr>
        <xdr:cNvPr id="135" name="テキスト ボックス 134"/>
        <xdr:cNvSpPr txBox="1"/>
      </xdr:nvSpPr>
      <xdr:spPr>
        <a:xfrm>
          <a:off x="4622800" y="7106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86360</xdr:rowOff>
    </xdr:from>
    <xdr:to xmlns:xdr="http://schemas.openxmlformats.org/drawingml/2006/spreadsheetDrawing">
      <xdr:col>22</xdr:col>
      <xdr:colOff>165100</xdr:colOff>
      <xdr:row>37</xdr:row>
      <xdr:rowOff>15875</xdr:rowOff>
    </xdr:to>
    <xdr:sp macro="" textlink="">
      <xdr:nvSpPr>
        <xdr:cNvPr id="136" name="楕円 135"/>
        <xdr:cNvSpPr/>
      </xdr:nvSpPr>
      <xdr:spPr>
        <a:xfrm>
          <a:off x="4254500" y="7039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1270</xdr:rowOff>
    </xdr:from>
    <xdr:ext cx="762000" cy="259715"/>
    <xdr:sp macro="" textlink="">
      <xdr:nvSpPr>
        <xdr:cNvPr id="137" name="テキスト ボックス 136"/>
        <xdr:cNvSpPr txBox="1"/>
      </xdr:nvSpPr>
      <xdr:spPr>
        <a:xfrm>
          <a:off x="3924300" y="71259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66675</xdr:rowOff>
    </xdr:from>
    <xdr:to xmlns:xdr="http://schemas.openxmlformats.org/drawingml/2006/spreadsheetDrawing">
      <xdr:col>19</xdr:col>
      <xdr:colOff>38100</xdr:colOff>
      <xdr:row>36</xdr:row>
      <xdr:rowOff>168275</xdr:rowOff>
    </xdr:to>
    <xdr:sp macro="" textlink="">
      <xdr:nvSpPr>
        <xdr:cNvPr id="138" name="楕円 137"/>
        <xdr:cNvSpPr/>
      </xdr:nvSpPr>
      <xdr:spPr>
        <a:xfrm>
          <a:off x="35560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153035</xdr:rowOff>
    </xdr:from>
    <xdr:ext cx="762000" cy="259080"/>
    <xdr:sp macro="" textlink="">
      <xdr:nvSpPr>
        <xdr:cNvPr id="139" name="テキスト ボックス 138"/>
        <xdr:cNvSpPr txBox="1"/>
      </xdr:nvSpPr>
      <xdr:spPr>
        <a:xfrm>
          <a:off x="3225800"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266065</xdr:rowOff>
    </xdr:from>
    <xdr:to xmlns:xdr="http://schemas.openxmlformats.org/drawingml/2006/spreadsheetDrawing">
      <xdr:col>15</xdr:col>
      <xdr:colOff>101600</xdr:colOff>
      <xdr:row>36</xdr:row>
      <xdr:rowOff>25400</xdr:rowOff>
    </xdr:to>
    <xdr:sp macro="" textlink="">
      <xdr:nvSpPr>
        <xdr:cNvPr id="140" name="楕円 139"/>
        <xdr:cNvSpPr/>
      </xdr:nvSpPr>
      <xdr:spPr>
        <a:xfrm>
          <a:off x="2857500" y="6876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10160</xdr:rowOff>
    </xdr:from>
    <xdr:ext cx="762000" cy="252730"/>
    <xdr:sp macro="" textlink="">
      <xdr:nvSpPr>
        <xdr:cNvPr id="141" name="テキスト ボックス 140"/>
        <xdr:cNvSpPr txBox="1"/>
      </xdr:nvSpPr>
      <xdr:spPr>
        <a:xfrm>
          <a:off x="2527300" y="6963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57,212
56,442
577.83
34,634,257
32,024,276
2,125,763
17,269,465
25,092,065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9555"/>
    <xdr:sp macro="" textlink="">
      <xdr:nvSpPr>
        <xdr:cNvPr id="42" name="テキスト ボックス 41"/>
        <xdr:cNvSpPr txBox="1"/>
      </xdr:nvSpPr>
      <xdr:spPr>
        <a:xfrm>
          <a:off x="230505" y="6969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6105" cy="251460"/>
    <xdr:sp macro="" textlink="">
      <xdr:nvSpPr>
        <xdr:cNvPr id="50" name="テキスト ボックス 49"/>
        <xdr:cNvSpPr txBox="1"/>
      </xdr:nvSpPr>
      <xdr:spPr>
        <a:xfrm>
          <a:off x="166370" y="5664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6105" cy="258445"/>
    <xdr:sp macro="" textlink="">
      <xdr:nvSpPr>
        <xdr:cNvPr id="52" name="テキスト ボックス 51"/>
        <xdr:cNvSpPr txBox="1"/>
      </xdr:nvSpPr>
      <xdr:spPr>
        <a:xfrm>
          <a:off x="166370" y="5337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6105" cy="259080"/>
    <xdr:sp macro="" textlink="">
      <xdr:nvSpPr>
        <xdr:cNvPr id="54" name="テキスト ボックス 53"/>
        <xdr:cNvSpPr txBox="1"/>
      </xdr:nvSpPr>
      <xdr:spPr>
        <a:xfrm>
          <a:off x="166370" y="5010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105" cy="249555"/>
    <xdr:sp macro="" textlink="">
      <xdr:nvSpPr>
        <xdr:cNvPr id="56" name="テキスト ボックス 55"/>
        <xdr:cNvSpPr txBox="1"/>
      </xdr:nvSpPr>
      <xdr:spPr>
        <a:xfrm>
          <a:off x="166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21590</xdr:rowOff>
    </xdr:from>
    <xdr:to xmlns:xdr="http://schemas.openxmlformats.org/drawingml/2006/spreadsheetDrawing">
      <xdr:col>24</xdr:col>
      <xdr:colOff>63500</xdr:colOff>
      <xdr:row>35</xdr:row>
      <xdr:rowOff>95250</xdr:rowOff>
    </xdr:to>
    <xdr:cxnSp macro="">
      <xdr:nvCxnSpPr>
        <xdr:cNvPr id="63" name="直線コネクタ 62"/>
        <xdr:cNvCxnSpPr/>
      </xdr:nvCxnSpPr>
      <xdr:spPr>
        <a:xfrm flipV="1">
          <a:off x="3797300" y="602234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48895</xdr:rowOff>
    </xdr:from>
    <xdr:ext cx="534670" cy="259080"/>
    <xdr:sp macro="" textlink="">
      <xdr:nvSpPr>
        <xdr:cNvPr id="64"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95250</xdr:rowOff>
    </xdr:from>
    <xdr:to xmlns:xdr="http://schemas.openxmlformats.org/drawingml/2006/spreadsheetDrawing">
      <xdr:col>19</xdr:col>
      <xdr:colOff>177800</xdr:colOff>
      <xdr:row>35</xdr:row>
      <xdr:rowOff>117475</xdr:rowOff>
    </xdr:to>
    <xdr:cxnSp macro="">
      <xdr:nvCxnSpPr>
        <xdr:cNvPr id="66" name="直線コネクタ 65"/>
        <xdr:cNvCxnSpPr/>
      </xdr:nvCxnSpPr>
      <xdr:spPr>
        <a:xfrm flipV="1">
          <a:off x="2908300" y="60960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102870</xdr:rowOff>
    </xdr:from>
    <xdr:ext cx="525145" cy="259080"/>
    <xdr:sp macro="" textlink="">
      <xdr:nvSpPr>
        <xdr:cNvPr id="68" name="テキスト ボックス 67"/>
        <xdr:cNvSpPr txBox="1"/>
      </xdr:nvSpPr>
      <xdr:spPr>
        <a:xfrm>
          <a:off x="3529965" y="62750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117475</xdr:rowOff>
    </xdr:from>
    <xdr:to xmlns:xdr="http://schemas.openxmlformats.org/drawingml/2006/spreadsheetDrawing">
      <xdr:col>15</xdr:col>
      <xdr:colOff>50800</xdr:colOff>
      <xdr:row>35</xdr:row>
      <xdr:rowOff>158115</xdr:rowOff>
    </xdr:to>
    <xdr:cxnSp macro="">
      <xdr:nvCxnSpPr>
        <xdr:cNvPr id="69" name="直線コネクタ 68"/>
        <xdr:cNvCxnSpPr/>
      </xdr:nvCxnSpPr>
      <xdr:spPr>
        <a:xfrm flipV="1">
          <a:off x="2019300" y="611822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109220</xdr:rowOff>
    </xdr:from>
    <xdr:ext cx="525145" cy="251460"/>
    <xdr:sp macro="" textlink="">
      <xdr:nvSpPr>
        <xdr:cNvPr id="71" name="テキスト ボックス 70"/>
        <xdr:cNvSpPr txBox="1"/>
      </xdr:nvSpPr>
      <xdr:spPr>
        <a:xfrm>
          <a:off x="2640965" y="62814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158115</xdr:rowOff>
    </xdr:from>
    <xdr:to xmlns:xdr="http://schemas.openxmlformats.org/drawingml/2006/spreadsheetDrawing">
      <xdr:col>10</xdr:col>
      <xdr:colOff>114300</xdr:colOff>
      <xdr:row>35</xdr:row>
      <xdr:rowOff>161290</xdr:rowOff>
    </xdr:to>
    <xdr:cxnSp macro="">
      <xdr:nvCxnSpPr>
        <xdr:cNvPr id="72" name="直線コネクタ 71"/>
        <xdr:cNvCxnSpPr/>
      </xdr:nvCxnSpPr>
      <xdr:spPr>
        <a:xfrm flipV="1">
          <a:off x="1130300" y="61588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127000</xdr:rowOff>
    </xdr:from>
    <xdr:ext cx="525145" cy="259080"/>
    <xdr:sp macro="" textlink="">
      <xdr:nvSpPr>
        <xdr:cNvPr id="74" name="テキスト ボックス 73"/>
        <xdr:cNvSpPr txBox="1"/>
      </xdr:nvSpPr>
      <xdr:spPr>
        <a:xfrm>
          <a:off x="1751965" y="6299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155575</xdr:rowOff>
    </xdr:from>
    <xdr:ext cx="525145" cy="250825"/>
    <xdr:sp macro="" textlink="">
      <xdr:nvSpPr>
        <xdr:cNvPr id="76" name="テキスト ボックス 75"/>
        <xdr:cNvSpPr txBox="1"/>
      </xdr:nvSpPr>
      <xdr:spPr>
        <a:xfrm>
          <a:off x="862965" y="63277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142240</xdr:rowOff>
    </xdr:from>
    <xdr:to xmlns:xdr="http://schemas.openxmlformats.org/drawingml/2006/spreadsheetDrawing">
      <xdr:col>24</xdr:col>
      <xdr:colOff>114300</xdr:colOff>
      <xdr:row>35</xdr:row>
      <xdr:rowOff>72390</xdr:rowOff>
    </xdr:to>
    <xdr:sp macro="" textlink="">
      <xdr:nvSpPr>
        <xdr:cNvPr id="82" name="楕円 81"/>
        <xdr:cNvSpPr/>
      </xdr:nvSpPr>
      <xdr:spPr>
        <a:xfrm>
          <a:off x="45847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165100</xdr:rowOff>
    </xdr:from>
    <xdr:ext cx="534670" cy="259080"/>
    <xdr:sp macro="" textlink="">
      <xdr:nvSpPr>
        <xdr:cNvPr id="83" name="人件費該当値テキスト"/>
        <xdr:cNvSpPr txBox="1"/>
      </xdr:nvSpPr>
      <xdr:spPr>
        <a:xfrm>
          <a:off x="4686300" y="5822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44450</xdr:rowOff>
    </xdr:from>
    <xdr:to xmlns:xdr="http://schemas.openxmlformats.org/drawingml/2006/spreadsheetDrawing">
      <xdr:col>20</xdr:col>
      <xdr:colOff>38100</xdr:colOff>
      <xdr:row>35</xdr:row>
      <xdr:rowOff>146050</xdr:rowOff>
    </xdr:to>
    <xdr:sp macro="" textlink="">
      <xdr:nvSpPr>
        <xdr:cNvPr id="84" name="楕円 83"/>
        <xdr:cNvSpPr/>
      </xdr:nvSpPr>
      <xdr:spPr>
        <a:xfrm>
          <a:off x="3746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162560</xdr:rowOff>
    </xdr:from>
    <xdr:ext cx="525145" cy="259080"/>
    <xdr:sp macro="" textlink="">
      <xdr:nvSpPr>
        <xdr:cNvPr id="85" name="テキスト ボックス 84"/>
        <xdr:cNvSpPr txBox="1"/>
      </xdr:nvSpPr>
      <xdr:spPr>
        <a:xfrm>
          <a:off x="3529965" y="58204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66675</xdr:rowOff>
    </xdr:from>
    <xdr:to xmlns:xdr="http://schemas.openxmlformats.org/drawingml/2006/spreadsheetDrawing">
      <xdr:col>15</xdr:col>
      <xdr:colOff>101600</xdr:colOff>
      <xdr:row>35</xdr:row>
      <xdr:rowOff>168275</xdr:rowOff>
    </xdr:to>
    <xdr:sp macro="" textlink="">
      <xdr:nvSpPr>
        <xdr:cNvPr id="86" name="楕円 85"/>
        <xdr:cNvSpPr/>
      </xdr:nvSpPr>
      <xdr:spPr>
        <a:xfrm>
          <a:off x="2857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13335</xdr:rowOff>
    </xdr:from>
    <xdr:ext cx="525145" cy="259080"/>
    <xdr:sp macro="" textlink="">
      <xdr:nvSpPr>
        <xdr:cNvPr id="87" name="テキスト ボックス 86"/>
        <xdr:cNvSpPr txBox="1"/>
      </xdr:nvSpPr>
      <xdr:spPr>
        <a:xfrm>
          <a:off x="2640965" y="58426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107315</xdr:rowOff>
    </xdr:from>
    <xdr:to xmlns:xdr="http://schemas.openxmlformats.org/drawingml/2006/spreadsheetDrawing">
      <xdr:col>10</xdr:col>
      <xdr:colOff>165100</xdr:colOff>
      <xdr:row>36</xdr:row>
      <xdr:rowOff>37465</xdr:rowOff>
    </xdr:to>
    <xdr:sp macro="" textlink="">
      <xdr:nvSpPr>
        <xdr:cNvPr id="88" name="楕円 87"/>
        <xdr:cNvSpPr/>
      </xdr:nvSpPr>
      <xdr:spPr>
        <a:xfrm>
          <a:off x="1968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53975</xdr:rowOff>
    </xdr:from>
    <xdr:ext cx="525145" cy="249555"/>
    <xdr:sp macro="" textlink="">
      <xdr:nvSpPr>
        <xdr:cNvPr id="89" name="テキスト ボックス 88"/>
        <xdr:cNvSpPr txBox="1"/>
      </xdr:nvSpPr>
      <xdr:spPr>
        <a:xfrm>
          <a:off x="1751965" y="58832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110490</xdr:rowOff>
    </xdr:from>
    <xdr:to xmlns:xdr="http://schemas.openxmlformats.org/drawingml/2006/spreadsheetDrawing">
      <xdr:col>6</xdr:col>
      <xdr:colOff>38100</xdr:colOff>
      <xdr:row>36</xdr:row>
      <xdr:rowOff>40640</xdr:rowOff>
    </xdr:to>
    <xdr:sp macro="" textlink="">
      <xdr:nvSpPr>
        <xdr:cNvPr id="90" name="楕円 89"/>
        <xdr:cNvSpPr/>
      </xdr:nvSpPr>
      <xdr:spPr>
        <a:xfrm>
          <a:off x="1079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57150</xdr:rowOff>
    </xdr:from>
    <xdr:ext cx="525145" cy="259080"/>
    <xdr:sp macro="" textlink="">
      <xdr:nvSpPr>
        <xdr:cNvPr id="91" name="テキスト ボックス 90"/>
        <xdr:cNvSpPr txBox="1"/>
      </xdr:nvSpPr>
      <xdr:spPr>
        <a:xfrm>
          <a:off x="862965" y="58864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100" name="テキスト ボックス 99"/>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9395" cy="249555"/>
    <xdr:sp macro="" textlink="">
      <xdr:nvSpPr>
        <xdr:cNvPr id="102" name="テキスト ボックス 101"/>
        <xdr:cNvSpPr txBox="1"/>
      </xdr:nvSpPr>
      <xdr:spPr>
        <a:xfrm>
          <a:off x="513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6105" cy="251460"/>
    <xdr:sp macro="" textlink="">
      <xdr:nvSpPr>
        <xdr:cNvPr id="110" name="テキスト ボックス 109"/>
        <xdr:cNvSpPr txBox="1"/>
      </xdr:nvSpPr>
      <xdr:spPr>
        <a:xfrm>
          <a:off x="166370" y="9093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6105" cy="258445"/>
    <xdr:sp macro="" textlink="">
      <xdr:nvSpPr>
        <xdr:cNvPr id="112" name="テキスト ボックス 111"/>
        <xdr:cNvSpPr txBox="1"/>
      </xdr:nvSpPr>
      <xdr:spPr>
        <a:xfrm>
          <a:off x="166370" y="8766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6105" cy="259080"/>
    <xdr:sp macro="" textlink="">
      <xdr:nvSpPr>
        <xdr:cNvPr id="114" name="テキスト ボックス 113"/>
        <xdr:cNvSpPr txBox="1"/>
      </xdr:nvSpPr>
      <xdr:spPr>
        <a:xfrm>
          <a:off x="166370" y="8439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9555"/>
    <xdr:sp macro="" textlink="">
      <xdr:nvSpPr>
        <xdr:cNvPr id="116" name="テキスト ボックス 115"/>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0825"/>
    <xdr:sp macro="" textlink="">
      <xdr:nvSpPr>
        <xdr:cNvPr id="119" name="物件費最小値テキスト"/>
        <xdr:cNvSpPr txBox="1"/>
      </xdr:nvSpPr>
      <xdr:spPr>
        <a:xfrm>
          <a:off x="4686300" y="10111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109220</xdr:rowOff>
    </xdr:from>
    <xdr:to xmlns:xdr="http://schemas.openxmlformats.org/drawingml/2006/spreadsheetDrawing">
      <xdr:col>24</xdr:col>
      <xdr:colOff>63500</xdr:colOff>
      <xdr:row>56</xdr:row>
      <xdr:rowOff>143510</xdr:rowOff>
    </xdr:to>
    <xdr:cxnSp macro="">
      <xdr:nvCxnSpPr>
        <xdr:cNvPr id="123" name="直線コネクタ 122"/>
        <xdr:cNvCxnSpPr/>
      </xdr:nvCxnSpPr>
      <xdr:spPr>
        <a:xfrm flipV="1">
          <a:off x="3797300" y="97104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48895</xdr:rowOff>
    </xdr:from>
    <xdr:to xmlns:xdr="http://schemas.openxmlformats.org/drawingml/2006/spreadsheetDrawing">
      <xdr:col>19</xdr:col>
      <xdr:colOff>177800</xdr:colOff>
      <xdr:row>56</xdr:row>
      <xdr:rowOff>143510</xdr:rowOff>
    </xdr:to>
    <xdr:cxnSp macro="">
      <xdr:nvCxnSpPr>
        <xdr:cNvPr id="126" name="直線コネクタ 125"/>
        <xdr:cNvCxnSpPr/>
      </xdr:nvCxnSpPr>
      <xdr:spPr>
        <a:xfrm>
          <a:off x="2908300" y="965009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17780</xdr:rowOff>
    </xdr:from>
    <xdr:ext cx="525145" cy="251460"/>
    <xdr:sp macro="" textlink="">
      <xdr:nvSpPr>
        <xdr:cNvPr id="128" name="テキスト ボックス 127"/>
        <xdr:cNvSpPr txBox="1"/>
      </xdr:nvSpPr>
      <xdr:spPr>
        <a:xfrm>
          <a:off x="3529965" y="97904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48895</xdr:rowOff>
    </xdr:from>
    <xdr:to xmlns:xdr="http://schemas.openxmlformats.org/drawingml/2006/spreadsheetDrawing">
      <xdr:col>15</xdr:col>
      <xdr:colOff>50800</xdr:colOff>
      <xdr:row>56</xdr:row>
      <xdr:rowOff>141605</xdr:rowOff>
    </xdr:to>
    <xdr:cxnSp macro="">
      <xdr:nvCxnSpPr>
        <xdr:cNvPr id="129" name="直線コネクタ 128"/>
        <xdr:cNvCxnSpPr/>
      </xdr:nvCxnSpPr>
      <xdr:spPr>
        <a:xfrm flipV="1">
          <a:off x="2019300" y="965009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3810</xdr:rowOff>
    </xdr:from>
    <xdr:ext cx="525145" cy="259080"/>
    <xdr:sp macro="" textlink="">
      <xdr:nvSpPr>
        <xdr:cNvPr id="131" name="テキスト ボックス 130"/>
        <xdr:cNvSpPr txBox="1"/>
      </xdr:nvSpPr>
      <xdr:spPr>
        <a:xfrm>
          <a:off x="2640965" y="97764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141605</xdr:rowOff>
    </xdr:from>
    <xdr:to xmlns:xdr="http://schemas.openxmlformats.org/drawingml/2006/spreadsheetDrawing">
      <xdr:col>10</xdr:col>
      <xdr:colOff>114300</xdr:colOff>
      <xdr:row>57</xdr:row>
      <xdr:rowOff>16510</xdr:rowOff>
    </xdr:to>
    <xdr:cxnSp macro="">
      <xdr:nvCxnSpPr>
        <xdr:cNvPr id="132" name="直線コネクタ 131"/>
        <xdr:cNvCxnSpPr/>
      </xdr:nvCxnSpPr>
      <xdr:spPr>
        <a:xfrm flipV="1">
          <a:off x="1130300" y="97428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49530</xdr:rowOff>
    </xdr:from>
    <xdr:ext cx="525145" cy="259080"/>
    <xdr:sp macro="" textlink="">
      <xdr:nvSpPr>
        <xdr:cNvPr id="134" name="テキスト ボックス 133"/>
        <xdr:cNvSpPr txBox="1"/>
      </xdr:nvSpPr>
      <xdr:spPr>
        <a:xfrm>
          <a:off x="1751965" y="98221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93345</xdr:rowOff>
    </xdr:from>
    <xdr:ext cx="525145" cy="259080"/>
    <xdr:sp macro="" textlink="">
      <xdr:nvSpPr>
        <xdr:cNvPr id="136" name="テキスト ボックス 135"/>
        <xdr:cNvSpPr txBox="1"/>
      </xdr:nvSpPr>
      <xdr:spPr>
        <a:xfrm>
          <a:off x="862965" y="98659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58420</xdr:rowOff>
    </xdr:from>
    <xdr:to xmlns:xdr="http://schemas.openxmlformats.org/drawingml/2006/spreadsheetDrawing">
      <xdr:col>24</xdr:col>
      <xdr:colOff>114300</xdr:colOff>
      <xdr:row>56</xdr:row>
      <xdr:rowOff>160020</xdr:rowOff>
    </xdr:to>
    <xdr:sp macro="" textlink="">
      <xdr:nvSpPr>
        <xdr:cNvPr id="142" name="楕円 141"/>
        <xdr:cNvSpPr/>
      </xdr:nvSpPr>
      <xdr:spPr>
        <a:xfrm>
          <a:off x="45847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36830</xdr:rowOff>
    </xdr:from>
    <xdr:ext cx="534670" cy="259080"/>
    <xdr:sp macro="" textlink="">
      <xdr:nvSpPr>
        <xdr:cNvPr id="143" name="物件費該当値テキスト"/>
        <xdr:cNvSpPr txBox="1"/>
      </xdr:nvSpPr>
      <xdr:spPr>
        <a:xfrm>
          <a:off x="4686300" y="9638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92710</xdr:rowOff>
    </xdr:from>
    <xdr:to xmlns:xdr="http://schemas.openxmlformats.org/drawingml/2006/spreadsheetDrawing">
      <xdr:col>20</xdr:col>
      <xdr:colOff>38100</xdr:colOff>
      <xdr:row>57</xdr:row>
      <xdr:rowOff>22860</xdr:rowOff>
    </xdr:to>
    <xdr:sp macro="" textlink="">
      <xdr:nvSpPr>
        <xdr:cNvPr id="144" name="楕円 143"/>
        <xdr:cNvSpPr/>
      </xdr:nvSpPr>
      <xdr:spPr>
        <a:xfrm>
          <a:off x="37465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39370</xdr:rowOff>
    </xdr:from>
    <xdr:ext cx="525145" cy="259080"/>
    <xdr:sp macro="" textlink="">
      <xdr:nvSpPr>
        <xdr:cNvPr id="145" name="テキスト ボックス 144"/>
        <xdr:cNvSpPr txBox="1"/>
      </xdr:nvSpPr>
      <xdr:spPr>
        <a:xfrm>
          <a:off x="3529965" y="94691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169545</xdr:rowOff>
    </xdr:from>
    <xdr:to xmlns:xdr="http://schemas.openxmlformats.org/drawingml/2006/spreadsheetDrawing">
      <xdr:col>15</xdr:col>
      <xdr:colOff>101600</xdr:colOff>
      <xdr:row>56</xdr:row>
      <xdr:rowOff>99695</xdr:rowOff>
    </xdr:to>
    <xdr:sp macro="" textlink="">
      <xdr:nvSpPr>
        <xdr:cNvPr id="146" name="楕円 145"/>
        <xdr:cNvSpPr/>
      </xdr:nvSpPr>
      <xdr:spPr>
        <a:xfrm>
          <a:off x="28575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116205</xdr:rowOff>
    </xdr:from>
    <xdr:ext cx="525145" cy="259080"/>
    <xdr:sp macro="" textlink="">
      <xdr:nvSpPr>
        <xdr:cNvPr id="147" name="テキスト ボックス 146"/>
        <xdr:cNvSpPr txBox="1"/>
      </xdr:nvSpPr>
      <xdr:spPr>
        <a:xfrm>
          <a:off x="2640965" y="93745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90805</xdr:rowOff>
    </xdr:from>
    <xdr:to xmlns:xdr="http://schemas.openxmlformats.org/drawingml/2006/spreadsheetDrawing">
      <xdr:col>10</xdr:col>
      <xdr:colOff>165100</xdr:colOff>
      <xdr:row>57</xdr:row>
      <xdr:rowOff>20955</xdr:rowOff>
    </xdr:to>
    <xdr:sp macro="" textlink="">
      <xdr:nvSpPr>
        <xdr:cNvPr id="148" name="楕円 147"/>
        <xdr:cNvSpPr/>
      </xdr:nvSpPr>
      <xdr:spPr>
        <a:xfrm>
          <a:off x="1968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37465</xdr:rowOff>
    </xdr:from>
    <xdr:ext cx="525145" cy="259080"/>
    <xdr:sp macro="" textlink="">
      <xdr:nvSpPr>
        <xdr:cNvPr id="149" name="テキスト ボックス 148"/>
        <xdr:cNvSpPr txBox="1"/>
      </xdr:nvSpPr>
      <xdr:spPr>
        <a:xfrm>
          <a:off x="1751965" y="94672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137160</xdr:rowOff>
    </xdr:from>
    <xdr:to xmlns:xdr="http://schemas.openxmlformats.org/drawingml/2006/spreadsheetDrawing">
      <xdr:col>6</xdr:col>
      <xdr:colOff>38100</xdr:colOff>
      <xdr:row>57</xdr:row>
      <xdr:rowOff>67310</xdr:rowOff>
    </xdr:to>
    <xdr:sp macro="" textlink="">
      <xdr:nvSpPr>
        <xdr:cNvPr id="150" name="楕円 149"/>
        <xdr:cNvSpPr/>
      </xdr:nvSpPr>
      <xdr:spPr>
        <a:xfrm>
          <a:off x="1079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83820</xdr:rowOff>
    </xdr:from>
    <xdr:ext cx="525145" cy="259080"/>
    <xdr:sp macro="" textlink="">
      <xdr:nvSpPr>
        <xdr:cNvPr id="151" name="テキスト ボックス 150"/>
        <xdr:cNvSpPr txBox="1"/>
      </xdr:nvSpPr>
      <xdr:spPr>
        <a:xfrm>
          <a:off x="862965" y="95135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60" name="テキスト ボックス 159"/>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9395" cy="259080"/>
    <xdr:sp macro="" textlink="">
      <xdr:nvSpPr>
        <xdr:cNvPr id="163" name="テキスト ボックス 162"/>
        <xdr:cNvSpPr txBox="1"/>
      </xdr:nvSpPr>
      <xdr:spPr>
        <a:xfrm>
          <a:off x="513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9555"/>
    <xdr:sp macro="" textlink="">
      <xdr:nvSpPr>
        <xdr:cNvPr id="167" name="テキスト ボックス 166"/>
        <xdr:cNvSpPr txBox="1"/>
      </xdr:nvSpPr>
      <xdr:spPr>
        <a:xfrm>
          <a:off x="230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9555"/>
    <xdr:sp macro="" textlink="">
      <xdr:nvSpPr>
        <xdr:cNvPr id="173" name="テキスト ボックス 172"/>
        <xdr:cNvSpPr txBox="1"/>
      </xdr:nvSpPr>
      <xdr:spPr>
        <a:xfrm>
          <a:off x="230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49555"/>
    <xdr:sp macro="" textlink="">
      <xdr:nvSpPr>
        <xdr:cNvPr id="176" name="維持補修費最小値テキスト"/>
        <xdr:cNvSpPr txBox="1"/>
      </xdr:nvSpPr>
      <xdr:spPr>
        <a:xfrm>
          <a:off x="4686300" y="135540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49555"/>
    <xdr:sp macro="" textlink="">
      <xdr:nvSpPr>
        <xdr:cNvPr id="178" name="維持補修費最大値テキスト"/>
        <xdr:cNvSpPr txBox="1"/>
      </xdr:nvSpPr>
      <xdr:spPr>
        <a:xfrm>
          <a:off x="4686300" y="119424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109220</xdr:rowOff>
    </xdr:from>
    <xdr:to xmlns:xdr="http://schemas.openxmlformats.org/drawingml/2006/spreadsheetDrawing">
      <xdr:col>24</xdr:col>
      <xdr:colOff>63500</xdr:colOff>
      <xdr:row>78</xdr:row>
      <xdr:rowOff>111125</xdr:rowOff>
    </xdr:to>
    <xdr:cxnSp macro="">
      <xdr:nvCxnSpPr>
        <xdr:cNvPr id="180" name="直線コネクタ 179"/>
        <xdr:cNvCxnSpPr/>
      </xdr:nvCxnSpPr>
      <xdr:spPr>
        <a:xfrm>
          <a:off x="3797300" y="134823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81" name="維持補修費平均値テキスト"/>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97790</xdr:rowOff>
    </xdr:from>
    <xdr:to xmlns:xdr="http://schemas.openxmlformats.org/drawingml/2006/spreadsheetDrawing">
      <xdr:col>19</xdr:col>
      <xdr:colOff>177800</xdr:colOff>
      <xdr:row>78</xdr:row>
      <xdr:rowOff>109220</xdr:rowOff>
    </xdr:to>
    <xdr:cxnSp macro="">
      <xdr:nvCxnSpPr>
        <xdr:cNvPr id="183" name="直線コネクタ 182"/>
        <xdr:cNvCxnSpPr/>
      </xdr:nvCxnSpPr>
      <xdr:spPr>
        <a:xfrm>
          <a:off x="2908300" y="13470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0375" cy="250190"/>
    <xdr:sp macro="" textlink="">
      <xdr:nvSpPr>
        <xdr:cNvPr id="185" name="テキスト ボックス 184"/>
        <xdr:cNvSpPr txBox="1"/>
      </xdr:nvSpPr>
      <xdr:spPr>
        <a:xfrm>
          <a:off x="3562350" y="1311783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97790</xdr:rowOff>
    </xdr:from>
    <xdr:to xmlns:xdr="http://schemas.openxmlformats.org/drawingml/2006/spreadsheetDrawing">
      <xdr:col>15</xdr:col>
      <xdr:colOff>50800</xdr:colOff>
      <xdr:row>78</xdr:row>
      <xdr:rowOff>111125</xdr:rowOff>
    </xdr:to>
    <xdr:cxnSp macro="">
      <xdr:nvCxnSpPr>
        <xdr:cNvPr id="186" name="直線コネクタ 185"/>
        <xdr:cNvCxnSpPr/>
      </xdr:nvCxnSpPr>
      <xdr:spPr>
        <a:xfrm flipV="1">
          <a:off x="2019300" y="13470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0375" cy="259080"/>
    <xdr:sp macro="" textlink="">
      <xdr:nvSpPr>
        <xdr:cNvPr id="188" name="テキスト ボックス 187"/>
        <xdr:cNvSpPr txBox="1"/>
      </xdr:nvSpPr>
      <xdr:spPr>
        <a:xfrm>
          <a:off x="2673350" y="130911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111125</xdr:rowOff>
    </xdr:from>
    <xdr:to xmlns:xdr="http://schemas.openxmlformats.org/drawingml/2006/spreadsheetDrawing">
      <xdr:col>10</xdr:col>
      <xdr:colOff>114300</xdr:colOff>
      <xdr:row>78</xdr:row>
      <xdr:rowOff>130175</xdr:rowOff>
    </xdr:to>
    <xdr:cxnSp macro="">
      <xdr:nvCxnSpPr>
        <xdr:cNvPr id="189" name="直線コネクタ 188"/>
        <xdr:cNvCxnSpPr/>
      </xdr:nvCxnSpPr>
      <xdr:spPr>
        <a:xfrm flipV="1">
          <a:off x="1130300" y="134842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66675</xdr:rowOff>
    </xdr:from>
    <xdr:ext cx="460375" cy="249555"/>
    <xdr:sp macro="" textlink="">
      <xdr:nvSpPr>
        <xdr:cNvPr id="191" name="テキスト ボックス 190"/>
        <xdr:cNvSpPr txBox="1"/>
      </xdr:nvSpPr>
      <xdr:spPr>
        <a:xfrm>
          <a:off x="1784350" y="130968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97790</xdr:rowOff>
    </xdr:from>
    <xdr:ext cx="460375" cy="251460"/>
    <xdr:sp macro="" textlink="">
      <xdr:nvSpPr>
        <xdr:cNvPr id="193" name="テキスト ボックス 192"/>
        <xdr:cNvSpPr txBox="1"/>
      </xdr:nvSpPr>
      <xdr:spPr>
        <a:xfrm>
          <a:off x="895350" y="131279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60325</xdr:rowOff>
    </xdr:from>
    <xdr:to xmlns:xdr="http://schemas.openxmlformats.org/drawingml/2006/spreadsheetDrawing">
      <xdr:col>24</xdr:col>
      <xdr:colOff>114300</xdr:colOff>
      <xdr:row>78</xdr:row>
      <xdr:rowOff>161925</xdr:rowOff>
    </xdr:to>
    <xdr:sp macro="" textlink="">
      <xdr:nvSpPr>
        <xdr:cNvPr id="199" name="楕円 198"/>
        <xdr:cNvSpPr/>
      </xdr:nvSpPr>
      <xdr:spPr>
        <a:xfrm>
          <a:off x="4584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146685</xdr:rowOff>
    </xdr:from>
    <xdr:ext cx="469900" cy="249555"/>
    <xdr:sp macro="" textlink="">
      <xdr:nvSpPr>
        <xdr:cNvPr id="200" name="維持補修費該当値テキスト"/>
        <xdr:cNvSpPr txBox="1"/>
      </xdr:nvSpPr>
      <xdr:spPr>
        <a:xfrm>
          <a:off x="4686300" y="133483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57785</xdr:rowOff>
    </xdr:from>
    <xdr:to xmlns:xdr="http://schemas.openxmlformats.org/drawingml/2006/spreadsheetDrawing">
      <xdr:col>20</xdr:col>
      <xdr:colOff>38100</xdr:colOff>
      <xdr:row>78</xdr:row>
      <xdr:rowOff>159385</xdr:rowOff>
    </xdr:to>
    <xdr:sp macro="" textlink="">
      <xdr:nvSpPr>
        <xdr:cNvPr id="201" name="楕円 200"/>
        <xdr:cNvSpPr/>
      </xdr:nvSpPr>
      <xdr:spPr>
        <a:xfrm>
          <a:off x="3746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150495</xdr:rowOff>
    </xdr:from>
    <xdr:ext cx="460375" cy="259080"/>
    <xdr:sp macro="" textlink="">
      <xdr:nvSpPr>
        <xdr:cNvPr id="202" name="テキスト ボックス 201"/>
        <xdr:cNvSpPr txBox="1"/>
      </xdr:nvSpPr>
      <xdr:spPr>
        <a:xfrm>
          <a:off x="3562350" y="135235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46355</xdr:rowOff>
    </xdr:from>
    <xdr:to xmlns:xdr="http://schemas.openxmlformats.org/drawingml/2006/spreadsheetDrawing">
      <xdr:col>15</xdr:col>
      <xdr:colOff>101600</xdr:colOff>
      <xdr:row>78</xdr:row>
      <xdr:rowOff>147955</xdr:rowOff>
    </xdr:to>
    <xdr:sp macro="" textlink="">
      <xdr:nvSpPr>
        <xdr:cNvPr id="203" name="楕円 202"/>
        <xdr:cNvSpPr/>
      </xdr:nvSpPr>
      <xdr:spPr>
        <a:xfrm>
          <a:off x="2857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139065</xdr:rowOff>
    </xdr:from>
    <xdr:ext cx="460375" cy="259080"/>
    <xdr:sp macro="" textlink="">
      <xdr:nvSpPr>
        <xdr:cNvPr id="204" name="テキスト ボックス 203"/>
        <xdr:cNvSpPr txBox="1"/>
      </xdr:nvSpPr>
      <xdr:spPr>
        <a:xfrm>
          <a:off x="2673350" y="135121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60325</xdr:rowOff>
    </xdr:from>
    <xdr:to xmlns:xdr="http://schemas.openxmlformats.org/drawingml/2006/spreadsheetDrawing">
      <xdr:col>10</xdr:col>
      <xdr:colOff>165100</xdr:colOff>
      <xdr:row>78</xdr:row>
      <xdr:rowOff>161925</xdr:rowOff>
    </xdr:to>
    <xdr:sp macro="" textlink="">
      <xdr:nvSpPr>
        <xdr:cNvPr id="205" name="楕円 204"/>
        <xdr:cNvSpPr/>
      </xdr:nvSpPr>
      <xdr:spPr>
        <a:xfrm>
          <a:off x="1968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153035</xdr:rowOff>
    </xdr:from>
    <xdr:ext cx="460375" cy="259080"/>
    <xdr:sp macro="" textlink="">
      <xdr:nvSpPr>
        <xdr:cNvPr id="206" name="テキスト ボックス 205"/>
        <xdr:cNvSpPr txBox="1"/>
      </xdr:nvSpPr>
      <xdr:spPr>
        <a:xfrm>
          <a:off x="1784350" y="135261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79375</xdr:rowOff>
    </xdr:from>
    <xdr:to xmlns:xdr="http://schemas.openxmlformats.org/drawingml/2006/spreadsheetDrawing">
      <xdr:col>6</xdr:col>
      <xdr:colOff>38100</xdr:colOff>
      <xdr:row>79</xdr:row>
      <xdr:rowOff>9525</xdr:rowOff>
    </xdr:to>
    <xdr:sp macro="" textlink="">
      <xdr:nvSpPr>
        <xdr:cNvPr id="207" name="楕円 206"/>
        <xdr:cNvSpPr/>
      </xdr:nvSpPr>
      <xdr:spPr>
        <a:xfrm>
          <a:off x="1079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635</xdr:rowOff>
    </xdr:from>
    <xdr:ext cx="460375" cy="259080"/>
    <xdr:sp macro="" textlink="">
      <xdr:nvSpPr>
        <xdr:cNvPr id="208" name="テキスト ボックス 207"/>
        <xdr:cNvSpPr txBox="1"/>
      </xdr:nvSpPr>
      <xdr:spPr>
        <a:xfrm>
          <a:off x="895350" y="135451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7" name="テキスト ボックス 216"/>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9555"/>
    <xdr:sp macro="" textlink="">
      <xdr:nvSpPr>
        <xdr:cNvPr id="219" name="テキスト ボックス 218"/>
        <xdr:cNvSpPr txBox="1"/>
      </xdr:nvSpPr>
      <xdr:spPr>
        <a:xfrm>
          <a:off x="230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105" cy="249555"/>
    <xdr:sp macro="" textlink="">
      <xdr:nvSpPr>
        <xdr:cNvPr id="225" name="テキスト ボックス 224"/>
        <xdr:cNvSpPr txBox="1"/>
      </xdr:nvSpPr>
      <xdr:spPr>
        <a:xfrm>
          <a:off x="166370" y="1611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105" cy="259080"/>
    <xdr:sp macro="" textlink="">
      <xdr:nvSpPr>
        <xdr:cNvPr id="227" name="テキスト ボックス 226"/>
        <xdr:cNvSpPr txBox="1"/>
      </xdr:nvSpPr>
      <xdr:spPr>
        <a:xfrm>
          <a:off x="166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105" cy="259080"/>
    <xdr:sp macro="" textlink="">
      <xdr:nvSpPr>
        <xdr:cNvPr id="229" name="テキスト ボックス 228"/>
        <xdr:cNvSpPr txBox="1"/>
      </xdr:nvSpPr>
      <xdr:spPr>
        <a:xfrm>
          <a:off x="166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31" name="テキスト ボックス 230"/>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49555"/>
    <xdr:sp macro="" textlink="">
      <xdr:nvSpPr>
        <xdr:cNvPr id="236" name="扶助費最大値テキスト"/>
        <xdr:cNvSpPr txBox="1"/>
      </xdr:nvSpPr>
      <xdr:spPr>
        <a:xfrm>
          <a:off x="4686300" y="15382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86995</xdr:rowOff>
    </xdr:from>
    <xdr:to xmlns:xdr="http://schemas.openxmlformats.org/drawingml/2006/spreadsheetDrawing">
      <xdr:col>24</xdr:col>
      <xdr:colOff>63500</xdr:colOff>
      <xdr:row>95</xdr:row>
      <xdr:rowOff>635</xdr:rowOff>
    </xdr:to>
    <xdr:cxnSp macro="">
      <xdr:nvCxnSpPr>
        <xdr:cNvPr id="238" name="直線コネクタ 237"/>
        <xdr:cNvCxnSpPr/>
      </xdr:nvCxnSpPr>
      <xdr:spPr>
        <a:xfrm flipV="1">
          <a:off x="3797300" y="1620329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109220</xdr:rowOff>
    </xdr:from>
    <xdr:ext cx="598805" cy="251460"/>
    <xdr:sp macro="" textlink="">
      <xdr:nvSpPr>
        <xdr:cNvPr id="239" name="扶助費平均値テキスト"/>
        <xdr:cNvSpPr txBox="1"/>
      </xdr:nvSpPr>
      <xdr:spPr>
        <a:xfrm>
          <a:off x="4686300" y="162255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635</xdr:rowOff>
    </xdr:from>
    <xdr:to xmlns:xdr="http://schemas.openxmlformats.org/drawingml/2006/spreadsheetDrawing">
      <xdr:col>19</xdr:col>
      <xdr:colOff>177800</xdr:colOff>
      <xdr:row>95</xdr:row>
      <xdr:rowOff>123190</xdr:rowOff>
    </xdr:to>
    <xdr:cxnSp macro="">
      <xdr:nvCxnSpPr>
        <xdr:cNvPr id="241" name="直線コネクタ 240"/>
        <xdr:cNvCxnSpPr/>
      </xdr:nvCxnSpPr>
      <xdr:spPr>
        <a:xfrm flipV="1">
          <a:off x="2908300" y="1628838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xdr:rowOff>
    </xdr:from>
    <xdr:ext cx="589280" cy="259080"/>
    <xdr:sp macro="" textlink="">
      <xdr:nvSpPr>
        <xdr:cNvPr id="243" name="テキスト ボックス 242"/>
        <xdr:cNvSpPr txBox="1"/>
      </xdr:nvSpPr>
      <xdr:spPr>
        <a:xfrm>
          <a:off x="3497580" y="164598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121920</xdr:rowOff>
    </xdr:from>
    <xdr:to xmlns:xdr="http://schemas.openxmlformats.org/drawingml/2006/spreadsheetDrawing">
      <xdr:col>15</xdr:col>
      <xdr:colOff>50800</xdr:colOff>
      <xdr:row>95</xdr:row>
      <xdr:rowOff>123190</xdr:rowOff>
    </xdr:to>
    <xdr:cxnSp macro="">
      <xdr:nvCxnSpPr>
        <xdr:cNvPr id="244" name="直線コネクタ 243"/>
        <xdr:cNvCxnSpPr/>
      </xdr:nvCxnSpPr>
      <xdr:spPr>
        <a:xfrm>
          <a:off x="2019300" y="1623822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102870</xdr:rowOff>
    </xdr:from>
    <xdr:ext cx="525145" cy="259080"/>
    <xdr:sp macro="" textlink="">
      <xdr:nvSpPr>
        <xdr:cNvPr id="246" name="テキスト ボックス 245"/>
        <xdr:cNvSpPr txBox="1"/>
      </xdr:nvSpPr>
      <xdr:spPr>
        <a:xfrm>
          <a:off x="2640965" y="165620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121920</xdr:rowOff>
    </xdr:from>
    <xdr:to xmlns:xdr="http://schemas.openxmlformats.org/drawingml/2006/spreadsheetDrawing">
      <xdr:col>10</xdr:col>
      <xdr:colOff>114300</xdr:colOff>
      <xdr:row>96</xdr:row>
      <xdr:rowOff>71755</xdr:rowOff>
    </xdr:to>
    <xdr:cxnSp macro="">
      <xdr:nvCxnSpPr>
        <xdr:cNvPr id="247" name="直線コネクタ 246"/>
        <xdr:cNvCxnSpPr/>
      </xdr:nvCxnSpPr>
      <xdr:spPr>
        <a:xfrm flipV="1">
          <a:off x="1130300" y="1623822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122555</xdr:rowOff>
    </xdr:from>
    <xdr:ext cx="589280" cy="249555"/>
    <xdr:sp macro="" textlink="">
      <xdr:nvSpPr>
        <xdr:cNvPr id="249" name="テキスト ボックス 248"/>
        <xdr:cNvSpPr txBox="1"/>
      </xdr:nvSpPr>
      <xdr:spPr>
        <a:xfrm>
          <a:off x="1719580" y="1641030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79375</xdr:rowOff>
    </xdr:from>
    <xdr:ext cx="525145" cy="258445"/>
    <xdr:sp macro="" textlink="">
      <xdr:nvSpPr>
        <xdr:cNvPr id="251" name="テキスト ボックス 250"/>
        <xdr:cNvSpPr txBox="1"/>
      </xdr:nvSpPr>
      <xdr:spPr>
        <a:xfrm>
          <a:off x="862965" y="167100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36195</xdr:rowOff>
    </xdr:from>
    <xdr:to xmlns:xdr="http://schemas.openxmlformats.org/drawingml/2006/spreadsheetDrawing">
      <xdr:col>24</xdr:col>
      <xdr:colOff>114300</xdr:colOff>
      <xdr:row>94</xdr:row>
      <xdr:rowOff>137795</xdr:rowOff>
    </xdr:to>
    <xdr:sp macro="" textlink="">
      <xdr:nvSpPr>
        <xdr:cNvPr id="257" name="楕円 256"/>
        <xdr:cNvSpPr/>
      </xdr:nvSpPr>
      <xdr:spPr>
        <a:xfrm>
          <a:off x="4584700" y="161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59055</xdr:rowOff>
    </xdr:from>
    <xdr:ext cx="598805" cy="259080"/>
    <xdr:sp macro="" textlink="">
      <xdr:nvSpPr>
        <xdr:cNvPr id="258" name="扶助費該当値テキスト"/>
        <xdr:cNvSpPr txBox="1"/>
      </xdr:nvSpPr>
      <xdr:spPr>
        <a:xfrm>
          <a:off x="4686300" y="16003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121285</xdr:rowOff>
    </xdr:from>
    <xdr:to xmlns:xdr="http://schemas.openxmlformats.org/drawingml/2006/spreadsheetDrawing">
      <xdr:col>20</xdr:col>
      <xdr:colOff>38100</xdr:colOff>
      <xdr:row>95</xdr:row>
      <xdr:rowOff>52070</xdr:rowOff>
    </xdr:to>
    <xdr:sp macro="" textlink="">
      <xdr:nvSpPr>
        <xdr:cNvPr id="259" name="楕円 258"/>
        <xdr:cNvSpPr/>
      </xdr:nvSpPr>
      <xdr:spPr>
        <a:xfrm>
          <a:off x="37465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67945</xdr:rowOff>
    </xdr:from>
    <xdr:ext cx="589280" cy="258445"/>
    <xdr:sp macro="" textlink="">
      <xdr:nvSpPr>
        <xdr:cNvPr id="260" name="テキスト ボックス 259"/>
        <xdr:cNvSpPr txBox="1"/>
      </xdr:nvSpPr>
      <xdr:spPr>
        <a:xfrm>
          <a:off x="3497580" y="1601279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72390</xdr:rowOff>
    </xdr:from>
    <xdr:to xmlns:xdr="http://schemas.openxmlformats.org/drawingml/2006/spreadsheetDrawing">
      <xdr:col>15</xdr:col>
      <xdr:colOff>101600</xdr:colOff>
      <xdr:row>96</xdr:row>
      <xdr:rowOff>2540</xdr:rowOff>
    </xdr:to>
    <xdr:sp macro="" textlink="">
      <xdr:nvSpPr>
        <xdr:cNvPr id="261" name="楕円 260"/>
        <xdr:cNvSpPr/>
      </xdr:nvSpPr>
      <xdr:spPr>
        <a:xfrm>
          <a:off x="2857500" y="163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19050</xdr:rowOff>
    </xdr:from>
    <xdr:ext cx="589280" cy="250190"/>
    <xdr:sp macro="" textlink="">
      <xdr:nvSpPr>
        <xdr:cNvPr id="262" name="テキスト ボックス 261"/>
        <xdr:cNvSpPr txBox="1"/>
      </xdr:nvSpPr>
      <xdr:spPr>
        <a:xfrm>
          <a:off x="2608580" y="1613535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71120</xdr:rowOff>
    </xdr:from>
    <xdr:to xmlns:xdr="http://schemas.openxmlformats.org/drawingml/2006/spreadsheetDrawing">
      <xdr:col>10</xdr:col>
      <xdr:colOff>165100</xdr:colOff>
      <xdr:row>95</xdr:row>
      <xdr:rowOff>1270</xdr:rowOff>
    </xdr:to>
    <xdr:sp macro="" textlink="">
      <xdr:nvSpPr>
        <xdr:cNvPr id="263" name="楕円 262"/>
        <xdr:cNvSpPr/>
      </xdr:nvSpPr>
      <xdr:spPr>
        <a:xfrm>
          <a:off x="1968500" y="161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17780</xdr:rowOff>
    </xdr:from>
    <xdr:ext cx="589280" cy="251460"/>
    <xdr:sp macro="" textlink="">
      <xdr:nvSpPr>
        <xdr:cNvPr id="264" name="テキスト ボックス 263"/>
        <xdr:cNvSpPr txBox="1"/>
      </xdr:nvSpPr>
      <xdr:spPr>
        <a:xfrm>
          <a:off x="1719580" y="1596263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20955</xdr:rowOff>
    </xdr:from>
    <xdr:to xmlns:xdr="http://schemas.openxmlformats.org/drawingml/2006/spreadsheetDrawing">
      <xdr:col>6</xdr:col>
      <xdr:colOff>38100</xdr:colOff>
      <xdr:row>96</xdr:row>
      <xdr:rowOff>122555</xdr:rowOff>
    </xdr:to>
    <xdr:sp macro="" textlink="">
      <xdr:nvSpPr>
        <xdr:cNvPr id="265" name="楕円 264"/>
        <xdr:cNvSpPr/>
      </xdr:nvSpPr>
      <xdr:spPr>
        <a:xfrm>
          <a:off x="1079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139065</xdr:rowOff>
    </xdr:from>
    <xdr:ext cx="525145" cy="259080"/>
    <xdr:sp macro="" textlink="">
      <xdr:nvSpPr>
        <xdr:cNvPr id="266" name="テキスト ボックス 265"/>
        <xdr:cNvSpPr txBox="1"/>
      </xdr:nvSpPr>
      <xdr:spPr>
        <a:xfrm>
          <a:off x="862965" y="162553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5" name="テキスト ボックス 274"/>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39395" cy="249555"/>
    <xdr:sp macro="" textlink="">
      <xdr:nvSpPr>
        <xdr:cNvPr id="277" name="テキスト ボックス 276"/>
        <xdr:cNvSpPr txBox="1"/>
      </xdr:nvSpPr>
      <xdr:spPr>
        <a:xfrm>
          <a:off x="6355080" y="6969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0825"/>
    <xdr:sp macro="" textlink="">
      <xdr:nvSpPr>
        <xdr:cNvPr id="281" name="テキスト ボックス 280"/>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6105" cy="251460"/>
    <xdr:sp macro="" textlink="">
      <xdr:nvSpPr>
        <xdr:cNvPr id="285" name="テキスト ボックス 284"/>
        <xdr:cNvSpPr txBox="1"/>
      </xdr:nvSpPr>
      <xdr:spPr>
        <a:xfrm>
          <a:off x="6008370" y="5664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6105" cy="258445"/>
    <xdr:sp macro="" textlink="">
      <xdr:nvSpPr>
        <xdr:cNvPr id="287" name="テキスト ボックス 286"/>
        <xdr:cNvSpPr txBox="1"/>
      </xdr:nvSpPr>
      <xdr:spPr>
        <a:xfrm>
          <a:off x="6008370" y="5337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6105" cy="259080"/>
    <xdr:sp macro="" textlink="">
      <xdr:nvSpPr>
        <xdr:cNvPr id="289" name="テキスト ボックス 288"/>
        <xdr:cNvSpPr txBox="1"/>
      </xdr:nvSpPr>
      <xdr:spPr>
        <a:xfrm>
          <a:off x="6008370" y="5010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105" cy="249555"/>
    <xdr:sp macro="" textlink="">
      <xdr:nvSpPr>
        <xdr:cNvPr id="291" name="テキスト ボックス 290"/>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135890</xdr:rowOff>
    </xdr:from>
    <xdr:to xmlns:xdr="http://schemas.openxmlformats.org/drawingml/2006/spreadsheetDrawing">
      <xdr:col>54</xdr:col>
      <xdr:colOff>189865</xdr:colOff>
      <xdr:row>39</xdr:row>
      <xdr:rowOff>165100</xdr:rowOff>
    </xdr:to>
    <xdr:cxnSp macro="">
      <xdr:nvCxnSpPr>
        <xdr:cNvPr id="293" name="直線コネクタ 292"/>
        <xdr:cNvCxnSpPr/>
      </xdr:nvCxnSpPr>
      <xdr:spPr>
        <a:xfrm flipV="1">
          <a:off x="10475595" y="5793740"/>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168910</xdr:rowOff>
    </xdr:from>
    <xdr:ext cx="534670" cy="249555"/>
    <xdr:sp macro="" textlink="">
      <xdr:nvSpPr>
        <xdr:cNvPr id="294" name="補助費等最小値テキスト"/>
        <xdr:cNvSpPr txBox="1"/>
      </xdr:nvSpPr>
      <xdr:spPr>
        <a:xfrm>
          <a:off x="10528300" y="68554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165100</xdr:rowOff>
    </xdr:from>
    <xdr:to xmlns:xdr="http://schemas.openxmlformats.org/drawingml/2006/spreadsheetDrawing">
      <xdr:col>55</xdr:col>
      <xdr:colOff>88900</xdr:colOff>
      <xdr:row>39</xdr:row>
      <xdr:rowOff>165100</xdr:rowOff>
    </xdr:to>
    <xdr:cxnSp macro="">
      <xdr:nvCxnSpPr>
        <xdr:cNvPr id="295" name="直線コネクタ 294"/>
        <xdr:cNvCxnSpPr/>
      </xdr:nvCxnSpPr>
      <xdr:spPr>
        <a:xfrm>
          <a:off x="10388600" y="685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82550</xdr:rowOff>
    </xdr:from>
    <xdr:ext cx="598805" cy="259080"/>
    <xdr:sp macro="" textlink="">
      <xdr:nvSpPr>
        <xdr:cNvPr id="296" name="補助費等最大値テキスト"/>
        <xdr:cNvSpPr txBox="1"/>
      </xdr:nvSpPr>
      <xdr:spPr>
        <a:xfrm>
          <a:off x="105283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135890</xdr:rowOff>
    </xdr:from>
    <xdr:to xmlns:xdr="http://schemas.openxmlformats.org/drawingml/2006/spreadsheetDrawing">
      <xdr:col>55</xdr:col>
      <xdr:colOff>88900</xdr:colOff>
      <xdr:row>33</xdr:row>
      <xdr:rowOff>135890</xdr:rowOff>
    </xdr:to>
    <xdr:cxnSp macro="">
      <xdr:nvCxnSpPr>
        <xdr:cNvPr id="297" name="直線コネクタ 296"/>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54610</xdr:rowOff>
    </xdr:from>
    <xdr:to xmlns:xdr="http://schemas.openxmlformats.org/drawingml/2006/spreadsheetDrawing">
      <xdr:col>55</xdr:col>
      <xdr:colOff>0</xdr:colOff>
      <xdr:row>36</xdr:row>
      <xdr:rowOff>111125</xdr:rowOff>
    </xdr:to>
    <xdr:cxnSp macro="">
      <xdr:nvCxnSpPr>
        <xdr:cNvPr id="298" name="直線コネクタ 297"/>
        <xdr:cNvCxnSpPr/>
      </xdr:nvCxnSpPr>
      <xdr:spPr>
        <a:xfrm flipV="1">
          <a:off x="9639300" y="622681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1270</xdr:rowOff>
    </xdr:from>
    <xdr:ext cx="534670" cy="259080"/>
    <xdr:sp macro="" textlink="">
      <xdr:nvSpPr>
        <xdr:cNvPr id="299" name="補助費等平均値テキスト"/>
        <xdr:cNvSpPr txBox="1"/>
      </xdr:nvSpPr>
      <xdr:spPr>
        <a:xfrm>
          <a:off x="10528300" y="6344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22860</xdr:rowOff>
    </xdr:from>
    <xdr:to xmlns:xdr="http://schemas.openxmlformats.org/drawingml/2006/spreadsheetDrawing">
      <xdr:col>55</xdr:col>
      <xdr:colOff>50800</xdr:colOff>
      <xdr:row>37</xdr:row>
      <xdr:rowOff>124460</xdr:rowOff>
    </xdr:to>
    <xdr:sp macro="" textlink="">
      <xdr:nvSpPr>
        <xdr:cNvPr id="300" name="フローチャート: 判断 299"/>
        <xdr:cNvSpPr/>
      </xdr:nvSpPr>
      <xdr:spPr>
        <a:xfrm>
          <a:off x="104267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111125</xdr:rowOff>
    </xdr:from>
    <xdr:to xmlns:xdr="http://schemas.openxmlformats.org/drawingml/2006/spreadsheetDrawing">
      <xdr:col>50</xdr:col>
      <xdr:colOff>114300</xdr:colOff>
      <xdr:row>36</xdr:row>
      <xdr:rowOff>124460</xdr:rowOff>
    </xdr:to>
    <xdr:cxnSp macro="">
      <xdr:nvCxnSpPr>
        <xdr:cNvPr id="301" name="直線コネクタ 300"/>
        <xdr:cNvCxnSpPr/>
      </xdr:nvCxnSpPr>
      <xdr:spPr>
        <a:xfrm flipV="1">
          <a:off x="8750300" y="62833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11430</xdr:rowOff>
    </xdr:from>
    <xdr:to xmlns:xdr="http://schemas.openxmlformats.org/drawingml/2006/spreadsheetDrawing">
      <xdr:col>50</xdr:col>
      <xdr:colOff>165100</xdr:colOff>
      <xdr:row>37</xdr:row>
      <xdr:rowOff>113030</xdr:rowOff>
    </xdr:to>
    <xdr:sp macro="" textlink="">
      <xdr:nvSpPr>
        <xdr:cNvPr id="302" name="フローチャート: 判断 301"/>
        <xdr:cNvSpPr/>
      </xdr:nvSpPr>
      <xdr:spPr>
        <a:xfrm>
          <a:off x="9588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104140</xdr:rowOff>
    </xdr:from>
    <xdr:ext cx="525145" cy="259080"/>
    <xdr:sp macro="" textlink="">
      <xdr:nvSpPr>
        <xdr:cNvPr id="303" name="テキスト ボックス 302"/>
        <xdr:cNvSpPr txBox="1"/>
      </xdr:nvSpPr>
      <xdr:spPr>
        <a:xfrm>
          <a:off x="9371965" y="64477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124460</xdr:rowOff>
    </xdr:from>
    <xdr:to xmlns:xdr="http://schemas.openxmlformats.org/drawingml/2006/spreadsheetDrawing">
      <xdr:col>45</xdr:col>
      <xdr:colOff>177800</xdr:colOff>
      <xdr:row>37</xdr:row>
      <xdr:rowOff>31115</xdr:rowOff>
    </xdr:to>
    <xdr:cxnSp macro="">
      <xdr:nvCxnSpPr>
        <xdr:cNvPr id="304" name="直線コネクタ 303"/>
        <xdr:cNvCxnSpPr/>
      </xdr:nvCxnSpPr>
      <xdr:spPr>
        <a:xfrm flipV="1">
          <a:off x="7861300" y="629666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05" name="フローチャート: 判断 304"/>
        <xdr:cNvSpPr/>
      </xdr:nvSpPr>
      <xdr:spPr>
        <a:xfrm>
          <a:off x="869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101600</xdr:rowOff>
    </xdr:from>
    <xdr:ext cx="525145" cy="259080"/>
    <xdr:sp macro="" textlink="">
      <xdr:nvSpPr>
        <xdr:cNvPr id="306" name="テキスト ボックス 305"/>
        <xdr:cNvSpPr txBox="1"/>
      </xdr:nvSpPr>
      <xdr:spPr>
        <a:xfrm>
          <a:off x="8482965" y="64452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109855</xdr:rowOff>
    </xdr:from>
    <xdr:to xmlns:xdr="http://schemas.openxmlformats.org/drawingml/2006/spreadsheetDrawing">
      <xdr:col>41</xdr:col>
      <xdr:colOff>50800</xdr:colOff>
      <xdr:row>37</xdr:row>
      <xdr:rowOff>31115</xdr:rowOff>
    </xdr:to>
    <xdr:cxnSp macro="">
      <xdr:nvCxnSpPr>
        <xdr:cNvPr id="307" name="直線コネクタ 306"/>
        <xdr:cNvCxnSpPr/>
      </xdr:nvCxnSpPr>
      <xdr:spPr>
        <a:xfrm>
          <a:off x="6972300" y="5253355"/>
          <a:ext cx="889000" cy="1121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43180</xdr:rowOff>
    </xdr:from>
    <xdr:to xmlns:xdr="http://schemas.openxmlformats.org/drawingml/2006/spreadsheetDrawing">
      <xdr:col>41</xdr:col>
      <xdr:colOff>101600</xdr:colOff>
      <xdr:row>37</xdr:row>
      <xdr:rowOff>144780</xdr:rowOff>
    </xdr:to>
    <xdr:sp macro="" textlink="">
      <xdr:nvSpPr>
        <xdr:cNvPr id="308" name="フローチャート: 判断 307"/>
        <xdr:cNvSpPr/>
      </xdr:nvSpPr>
      <xdr:spPr>
        <a:xfrm>
          <a:off x="781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136525</xdr:rowOff>
    </xdr:from>
    <xdr:ext cx="525145" cy="258445"/>
    <xdr:sp macro="" textlink="">
      <xdr:nvSpPr>
        <xdr:cNvPr id="309" name="テキスト ボックス 308"/>
        <xdr:cNvSpPr txBox="1"/>
      </xdr:nvSpPr>
      <xdr:spPr>
        <a:xfrm>
          <a:off x="7593965" y="64801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149860</xdr:rowOff>
    </xdr:from>
    <xdr:to xmlns:xdr="http://schemas.openxmlformats.org/drawingml/2006/spreadsheetDrawing">
      <xdr:col>36</xdr:col>
      <xdr:colOff>165100</xdr:colOff>
      <xdr:row>31</xdr:row>
      <xdr:rowOff>80010</xdr:rowOff>
    </xdr:to>
    <xdr:sp macro="" textlink="">
      <xdr:nvSpPr>
        <xdr:cNvPr id="310" name="フローチャート: 判断 309"/>
        <xdr:cNvSpPr/>
      </xdr:nvSpPr>
      <xdr:spPr>
        <a:xfrm>
          <a:off x="6921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71120</xdr:rowOff>
    </xdr:from>
    <xdr:ext cx="589280" cy="259080"/>
    <xdr:sp macro="" textlink="">
      <xdr:nvSpPr>
        <xdr:cNvPr id="311" name="テキスト ボックス 310"/>
        <xdr:cNvSpPr txBox="1"/>
      </xdr:nvSpPr>
      <xdr:spPr>
        <a:xfrm>
          <a:off x="6672580" y="53860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3810</xdr:rowOff>
    </xdr:from>
    <xdr:to xmlns:xdr="http://schemas.openxmlformats.org/drawingml/2006/spreadsheetDrawing">
      <xdr:col>55</xdr:col>
      <xdr:colOff>50800</xdr:colOff>
      <xdr:row>36</xdr:row>
      <xdr:rowOff>105410</xdr:rowOff>
    </xdr:to>
    <xdr:sp macro="" textlink="">
      <xdr:nvSpPr>
        <xdr:cNvPr id="317" name="楕円 316"/>
        <xdr:cNvSpPr/>
      </xdr:nvSpPr>
      <xdr:spPr>
        <a:xfrm>
          <a:off x="10426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26670</xdr:rowOff>
    </xdr:from>
    <xdr:ext cx="534670" cy="259080"/>
    <xdr:sp macro="" textlink="">
      <xdr:nvSpPr>
        <xdr:cNvPr id="318" name="補助費等該当値テキスト"/>
        <xdr:cNvSpPr txBox="1"/>
      </xdr:nvSpPr>
      <xdr:spPr>
        <a:xfrm>
          <a:off x="10528300" y="6027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60325</xdr:rowOff>
    </xdr:from>
    <xdr:to xmlns:xdr="http://schemas.openxmlformats.org/drawingml/2006/spreadsheetDrawing">
      <xdr:col>50</xdr:col>
      <xdr:colOff>165100</xdr:colOff>
      <xdr:row>36</xdr:row>
      <xdr:rowOff>161925</xdr:rowOff>
    </xdr:to>
    <xdr:sp macro="" textlink="">
      <xdr:nvSpPr>
        <xdr:cNvPr id="319" name="楕円 318"/>
        <xdr:cNvSpPr/>
      </xdr:nvSpPr>
      <xdr:spPr>
        <a:xfrm>
          <a:off x="9588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6985</xdr:rowOff>
    </xdr:from>
    <xdr:ext cx="525145" cy="250825"/>
    <xdr:sp macro="" textlink="">
      <xdr:nvSpPr>
        <xdr:cNvPr id="320" name="テキスト ボックス 319"/>
        <xdr:cNvSpPr txBox="1"/>
      </xdr:nvSpPr>
      <xdr:spPr>
        <a:xfrm>
          <a:off x="9371965" y="60077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321" name="楕円 320"/>
        <xdr:cNvSpPr/>
      </xdr:nvSpPr>
      <xdr:spPr>
        <a:xfrm>
          <a:off x="8699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20320</xdr:rowOff>
    </xdr:from>
    <xdr:ext cx="525145" cy="249555"/>
    <xdr:sp macro="" textlink="">
      <xdr:nvSpPr>
        <xdr:cNvPr id="322" name="テキスト ボックス 321"/>
        <xdr:cNvSpPr txBox="1"/>
      </xdr:nvSpPr>
      <xdr:spPr>
        <a:xfrm>
          <a:off x="8482965" y="60210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151765</xdr:rowOff>
    </xdr:from>
    <xdr:to xmlns:xdr="http://schemas.openxmlformats.org/drawingml/2006/spreadsheetDrawing">
      <xdr:col>41</xdr:col>
      <xdr:colOff>101600</xdr:colOff>
      <xdr:row>37</xdr:row>
      <xdr:rowOff>81915</xdr:rowOff>
    </xdr:to>
    <xdr:sp macro="" textlink="">
      <xdr:nvSpPr>
        <xdr:cNvPr id="323" name="楕円 322"/>
        <xdr:cNvSpPr/>
      </xdr:nvSpPr>
      <xdr:spPr>
        <a:xfrm>
          <a:off x="7810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98425</xdr:rowOff>
    </xdr:from>
    <xdr:ext cx="525145" cy="250825"/>
    <xdr:sp macro="" textlink="">
      <xdr:nvSpPr>
        <xdr:cNvPr id="324" name="テキスト ボックス 323"/>
        <xdr:cNvSpPr txBox="1"/>
      </xdr:nvSpPr>
      <xdr:spPr>
        <a:xfrm>
          <a:off x="7593965" y="60991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59055</xdr:rowOff>
    </xdr:from>
    <xdr:to xmlns:xdr="http://schemas.openxmlformats.org/drawingml/2006/spreadsheetDrawing">
      <xdr:col>36</xdr:col>
      <xdr:colOff>165100</xdr:colOff>
      <xdr:row>30</xdr:row>
      <xdr:rowOff>160655</xdr:rowOff>
    </xdr:to>
    <xdr:sp macro="" textlink="">
      <xdr:nvSpPr>
        <xdr:cNvPr id="325" name="楕円 324"/>
        <xdr:cNvSpPr/>
      </xdr:nvSpPr>
      <xdr:spPr>
        <a:xfrm>
          <a:off x="6921500" y="5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6350</xdr:rowOff>
    </xdr:from>
    <xdr:ext cx="589280" cy="251460"/>
    <xdr:sp macro="" textlink="">
      <xdr:nvSpPr>
        <xdr:cNvPr id="326" name="テキスト ボックス 325"/>
        <xdr:cNvSpPr txBox="1"/>
      </xdr:nvSpPr>
      <xdr:spPr>
        <a:xfrm>
          <a:off x="6672580" y="49784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35" name="テキスト ボックス 334"/>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39395" cy="249555"/>
    <xdr:sp macro="" textlink="">
      <xdr:nvSpPr>
        <xdr:cNvPr id="337" name="テキスト ボックス 336"/>
        <xdr:cNvSpPr txBox="1"/>
      </xdr:nvSpPr>
      <xdr:spPr>
        <a:xfrm>
          <a:off x="6355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8" name="直線コネクタ 33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9" name="テキスト ボックス 338"/>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0" name="直線コネクタ 33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41" name="テキスト ボックス 340"/>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2" name="直線コネクタ 34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3" name="テキスト ボックス 342"/>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4" name="直線コネクタ 34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45" name="テキスト ボックス 344"/>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6" name="直線コネクタ 34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6105" cy="258445"/>
    <xdr:sp macro="" textlink="">
      <xdr:nvSpPr>
        <xdr:cNvPr id="347" name="テキスト ボックス 346"/>
        <xdr:cNvSpPr txBox="1"/>
      </xdr:nvSpPr>
      <xdr:spPr>
        <a:xfrm>
          <a:off x="6008370" y="8766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8" name="直線コネクタ 34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6105" cy="259080"/>
    <xdr:sp macro="" textlink="">
      <xdr:nvSpPr>
        <xdr:cNvPr id="349" name="テキスト ボックス 348"/>
        <xdr:cNvSpPr txBox="1"/>
      </xdr:nvSpPr>
      <xdr:spPr>
        <a:xfrm>
          <a:off x="6008370" y="8439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105" cy="249555"/>
    <xdr:sp macro="" textlink="">
      <xdr:nvSpPr>
        <xdr:cNvPr id="351" name="テキスト ボックス 350"/>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3" name="直線コネクタ 352"/>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4"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5" name="直線コネクタ 354"/>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49555"/>
    <xdr:sp macro="" textlink="">
      <xdr:nvSpPr>
        <xdr:cNvPr id="356" name="普通建設事業費最大値テキスト"/>
        <xdr:cNvSpPr txBox="1"/>
      </xdr:nvSpPr>
      <xdr:spPr>
        <a:xfrm>
          <a:off x="10528300" y="84220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7" name="直線コネクタ 356"/>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100330</xdr:rowOff>
    </xdr:from>
    <xdr:to xmlns:xdr="http://schemas.openxmlformats.org/drawingml/2006/spreadsheetDrawing">
      <xdr:col>55</xdr:col>
      <xdr:colOff>0</xdr:colOff>
      <xdr:row>59</xdr:row>
      <xdr:rowOff>13970</xdr:rowOff>
    </xdr:to>
    <xdr:cxnSp macro="">
      <xdr:nvCxnSpPr>
        <xdr:cNvPr id="358" name="直線コネクタ 357"/>
        <xdr:cNvCxnSpPr/>
      </xdr:nvCxnSpPr>
      <xdr:spPr>
        <a:xfrm flipV="1">
          <a:off x="9639300" y="9701530"/>
          <a:ext cx="8382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128905</xdr:rowOff>
    </xdr:from>
    <xdr:ext cx="534670" cy="259080"/>
    <xdr:sp macro="" textlink="">
      <xdr:nvSpPr>
        <xdr:cNvPr id="359" name="普通建設事業費平均値テキスト"/>
        <xdr:cNvSpPr txBox="1"/>
      </xdr:nvSpPr>
      <xdr:spPr>
        <a:xfrm>
          <a:off x="10528300" y="9387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60" name="フローチャート: 判断 359"/>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54610</xdr:rowOff>
    </xdr:from>
    <xdr:to xmlns:xdr="http://schemas.openxmlformats.org/drawingml/2006/spreadsheetDrawing">
      <xdr:col>50</xdr:col>
      <xdr:colOff>114300</xdr:colOff>
      <xdr:row>59</xdr:row>
      <xdr:rowOff>13970</xdr:rowOff>
    </xdr:to>
    <xdr:cxnSp macro="">
      <xdr:nvCxnSpPr>
        <xdr:cNvPr id="361" name="直線コネクタ 360"/>
        <xdr:cNvCxnSpPr/>
      </xdr:nvCxnSpPr>
      <xdr:spPr>
        <a:xfrm>
          <a:off x="8750300" y="999871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62" name="フローチャート: 判断 361"/>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145415</xdr:rowOff>
    </xdr:from>
    <xdr:ext cx="525145" cy="249555"/>
    <xdr:sp macro="" textlink="">
      <xdr:nvSpPr>
        <xdr:cNvPr id="363" name="テキスト ボックス 362"/>
        <xdr:cNvSpPr txBox="1"/>
      </xdr:nvSpPr>
      <xdr:spPr>
        <a:xfrm>
          <a:off x="9371965" y="94037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48895</xdr:rowOff>
    </xdr:from>
    <xdr:to xmlns:xdr="http://schemas.openxmlformats.org/drawingml/2006/spreadsheetDrawing">
      <xdr:col>45</xdr:col>
      <xdr:colOff>177800</xdr:colOff>
      <xdr:row>58</xdr:row>
      <xdr:rowOff>54610</xdr:rowOff>
    </xdr:to>
    <xdr:cxnSp macro="">
      <xdr:nvCxnSpPr>
        <xdr:cNvPr id="364" name="直線コネクタ 363"/>
        <xdr:cNvCxnSpPr/>
      </xdr:nvCxnSpPr>
      <xdr:spPr>
        <a:xfrm>
          <a:off x="7861300" y="99929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5" name="フローチャート: 判断 364"/>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125095</xdr:rowOff>
    </xdr:from>
    <xdr:ext cx="525145" cy="258445"/>
    <xdr:sp macro="" textlink="">
      <xdr:nvSpPr>
        <xdr:cNvPr id="366" name="テキスト ボックス 365"/>
        <xdr:cNvSpPr txBox="1"/>
      </xdr:nvSpPr>
      <xdr:spPr>
        <a:xfrm>
          <a:off x="8482965" y="93833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32385</xdr:rowOff>
    </xdr:from>
    <xdr:to xmlns:xdr="http://schemas.openxmlformats.org/drawingml/2006/spreadsheetDrawing">
      <xdr:col>41</xdr:col>
      <xdr:colOff>50800</xdr:colOff>
      <xdr:row>58</xdr:row>
      <xdr:rowOff>48895</xdr:rowOff>
    </xdr:to>
    <xdr:cxnSp macro="">
      <xdr:nvCxnSpPr>
        <xdr:cNvPr id="367" name="直線コネクタ 366"/>
        <xdr:cNvCxnSpPr/>
      </xdr:nvCxnSpPr>
      <xdr:spPr>
        <a:xfrm>
          <a:off x="6972300" y="99764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8" name="フローチャート: 判断 367"/>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121920</xdr:rowOff>
    </xdr:from>
    <xdr:ext cx="525145" cy="250190"/>
    <xdr:sp macro="" textlink="">
      <xdr:nvSpPr>
        <xdr:cNvPr id="369" name="テキスト ボックス 368"/>
        <xdr:cNvSpPr txBox="1"/>
      </xdr:nvSpPr>
      <xdr:spPr>
        <a:xfrm>
          <a:off x="7593965" y="938022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70" name="フローチャート: 判断 369"/>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136525</xdr:rowOff>
    </xdr:from>
    <xdr:ext cx="525145" cy="258445"/>
    <xdr:sp macro="" textlink="">
      <xdr:nvSpPr>
        <xdr:cNvPr id="371" name="テキスト ボックス 370"/>
        <xdr:cNvSpPr txBox="1"/>
      </xdr:nvSpPr>
      <xdr:spPr>
        <a:xfrm>
          <a:off x="6704965" y="92233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3" name="テキスト ボックス 37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4" name="テキスト ボックス 37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5" name="テキスト ボックス 37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6" name="テキスト ボックス 37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49530</xdr:rowOff>
    </xdr:from>
    <xdr:to xmlns:xdr="http://schemas.openxmlformats.org/drawingml/2006/spreadsheetDrawing">
      <xdr:col>55</xdr:col>
      <xdr:colOff>50800</xdr:colOff>
      <xdr:row>56</xdr:row>
      <xdr:rowOff>151130</xdr:rowOff>
    </xdr:to>
    <xdr:sp macro="" textlink="">
      <xdr:nvSpPr>
        <xdr:cNvPr id="377" name="楕円 376"/>
        <xdr:cNvSpPr/>
      </xdr:nvSpPr>
      <xdr:spPr>
        <a:xfrm>
          <a:off x="104267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27940</xdr:rowOff>
    </xdr:from>
    <xdr:ext cx="534670" cy="259080"/>
    <xdr:sp macro="" textlink="">
      <xdr:nvSpPr>
        <xdr:cNvPr id="378" name="普通建設事業費該当値テキスト"/>
        <xdr:cNvSpPr txBox="1"/>
      </xdr:nvSpPr>
      <xdr:spPr>
        <a:xfrm>
          <a:off x="10528300" y="9629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134620</xdr:rowOff>
    </xdr:from>
    <xdr:to xmlns:xdr="http://schemas.openxmlformats.org/drawingml/2006/spreadsheetDrawing">
      <xdr:col>50</xdr:col>
      <xdr:colOff>165100</xdr:colOff>
      <xdr:row>59</xdr:row>
      <xdr:rowOff>64770</xdr:rowOff>
    </xdr:to>
    <xdr:sp macro="" textlink="">
      <xdr:nvSpPr>
        <xdr:cNvPr id="379" name="楕円 378"/>
        <xdr:cNvSpPr/>
      </xdr:nvSpPr>
      <xdr:spPr>
        <a:xfrm>
          <a:off x="9588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55880</xdr:rowOff>
    </xdr:from>
    <xdr:ext cx="525145" cy="259080"/>
    <xdr:sp macro="" textlink="">
      <xdr:nvSpPr>
        <xdr:cNvPr id="380" name="テキスト ボックス 379"/>
        <xdr:cNvSpPr txBox="1"/>
      </xdr:nvSpPr>
      <xdr:spPr>
        <a:xfrm>
          <a:off x="9371965" y="101714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3810</xdr:rowOff>
    </xdr:from>
    <xdr:to xmlns:xdr="http://schemas.openxmlformats.org/drawingml/2006/spreadsheetDrawing">
      <xdr:col>46</xdr:col>
      <xdr:colOff>38100</xdr:colOff>
      <xdr:row>58</xdr:row>
      <xdr:rowOff>105410</xdr:rowOff>
    </xdr:to>
    <xdr:sp macro="" textlink="">
      <xdr:nvSpPr>
        <xdr:cNvPr id="381" name="楕円 380"/>
        <xdr:cNvSpPr/>
      </xdr:nvSpPr>
      <xdr:spPr>
        <a:xfrm>
          <a:off x="8699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96520</xdr:rowOff>
    </xdr:from>
    <xdr:ext cx="525145" cy="259080"/>
    <xdr:sp macro="" textlink="">
      <xdr:nvSpPr>
        <xdr:cNvPr id="382" name="テキスト ボックス 381"/>
        <xdr:cNvSpPr txBox="1"/>
      </xdr:nvSpPr>
      <xdr:spPr>
        <a:xfrm>
          <a:off x="8482965" y="10040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169545</xdr:rowOff>
    </xdr:from>
    <xdr:to xmlns:xdr="http://schemas.openxmlformats.org/drawingml/2006/spreadsheetDrawing">
      <xdr:col>41</xdr:col>
      <xdr:colOff>101600</xdr:colOff>
      <xdr:row>58</xdr:row>
      <xdr:rowOff>99695</xdr:rowOff>
    </xdr:to>
    <xdr:sp macro="" textlink="">
      <xdr:nvSpPr>
        <xdr:cNvPr id="383" name="楕円 382"/>
        <xdr:cNvSpPr/>
      </xdr:nvSpPr>
      <xdr:spPr>
        <a:xfrm>
          <a:off x="7810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90805</xdr:rowOff>
    </xdr:from>
    <xdr:ext cx="525145" cy="258445"/>
    <xdr:sp macro="" textlink="">
      <xdr:nvSpPr>
        <xdr:cNvPr id="384" name="テキスト ボックス 383"/>
        <xdr:cNvSpPr txBox="1"/>
      </xdr:nvSpPr>
      <xdr:spPr>
        <a:xfrm>
          <a:off x="7593965" y="100349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153035</xdr:rowOff>
    </xdr:from>
    <xdr:to xmlns:xdr="http://schemas.openxmlformats.org/drawingml/2006/spreadsheetDrawing">
      <xdr:col>36</xdr:col>
      <xdr:colOff>165100</xdr:colOff>
      <xdr:row>58</xdr:row>
      <xdr:rowOff>83185</xdr:rowOff>
    </xdr:to>
    <xdr:sp macro="" textlink="">
      <xdr:nvSpPr>
        <xdr:cNvPr id="385" name="楕円 384"/>
        <xdr:cNvSpPr/>
      </xdr:nvSpPr>
      <xdr:spPr>
        <a:xfrm>
          <a:off x="6921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74930</xdr:rowOff>
    </xdr:from>
    <xdr:ext cx="525145" cy="251460"/>
    <xdr:sp macro="" textlink="">
      <xdr:nvSpPr>
        <xdr:cNvPr id="386" name="テキスト ボックス 385"/>
        <xdr:cNvSpPr txBox="1"/>
      </xdr:nvSpPr>
      <xdr:spPr>
        <a:xfrm>
          <a:off x="6704965" y="100190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95" name="テキスト ボックス 394"/>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6" name="直線コネクタ 39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7" name="直線コネクタ 39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9395" cy="249555"/>
    <xdr:sp macro="" textlink="">
      <xdr:nvSpPr>
        <xdr:cNvPr id="398" name="テキスト ボックス 397"/>
        <xdr:cNvSpPr txBox="1"/>
      </xdr:nvSpPr>
      <xdr:spPr>
        <a:xfrm>
          <a:off x="6355080" y="13370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9" name="直線コネクタ 39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49555"/>
    <xdr:sp macro="" textlink="">
      <xdr:nvSpPr>
        <xdr:cNvPr id="400" name="テキスト ボックス 399"/>
        <xdr:cNvSpPr txBox="1"/>
      </xdr:nvSpPr>
      <xdr:spPr>
        <a:xfrm>
          <a:off x="6072505" y="12913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1" name="直線コネクタ 40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49555"/>
    <xdr:sp macro="" textlink="">
      <xdr:nvSpPr>
        <xdr:cNvPr id="402" name="テキスト ボックス 401"/>
        <xdr:cNvSpPr txBox="1"/>
      </xdr:nvSpPr>
      <xdr:spPr>
        <a:xfrm>
          <a:off x="6072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3" name="直線コネクタ 40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49555"/>
    <xdr:sp macro="" textlink="">
      <xdr:nvSpPr>
        <xdr:cNvPr id="404" name="テキスト ボックス 403"/>
        <xdr:cNvSpPr txBox="1"/>
      </xdr:nvSpPr>
      <xdr:spPr>
        <a:xfrm>
          <a:off x="6072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9555"/>
    <xdr:sp macro="" textlink="">
      <xdr:nvSpPr>
        <xdr:cNvPr id="406" name="テキスト ボックス 405"/>
        <xdr:cNvSpPr txBox="1"/>
      </xdr:nvSpPr>
      <xdr:spPr>
        <a:xfrm>
          <a:off x="6072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8" name="直線コネクタ 407"/>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1460"/>
    <xdr:sp macro="" textlink="">
      <xdr:nvSpPr>
        <xdr:cNvPr id="409" name="普通建設事業費 （ うち新規整備　）最小値テキスト"/>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10" name="直線コネクタ 40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0825"/>
    <xdr:sp macro="" textlink="">
      <xdr:nvSpPr>
        <xdr:cNvPr id="411" name="普通建設事業費 （ うち新規整備　）最大値テキスト"/>
        <xdr:cNvSpPr txBox="1"/>
      </xdr:nvSpPr>
      <xdr:spPr>
        <a:xfrm>
          <a:off x="10528300" y="118827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12" name="直線コネクタ 411"/>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59055</xdr:rowOff>
    </xdr:from>
    <xdr:to xmlns:xdr="http://schemas.openxmlformats.org/drawingml/2006/spreadsheetDrawing">
      <xdr:col>55</xdr:col>
      <xdr:colOff>0</xdr:colOff>
      <xdr:row>78</xdr:row>
      <xdr:rowOff>78740</xdr:rowOff>
    </xdr:to>
    <xdr:cxnSp macro="">
      <xdr:nvCxnSpPr>
        <xdr:cNvPr id="413" name="直線コネクタ 412"/>
        <xdr:cNvCxnSpPr/>
      </xdr:nvCxnSpPr>
      <xdr:spPr>
        <a:xfrm flipV="1">
          <a:off x="9639300" y="134321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63500</xdr:rowOff>
    </xdr:from>
    <xdr:ext cx="469900" cy="251460"/>
    <xdr:sp macro="" textlink="">
      <xdr:nvSpPr>
        <xdr:cNvPr id="414" name="普通建設事業費 （ うち新規整備　）平均値テキスト"/>
        <xdr:cNvSpPr txBox="1"/>
      </xdr:nvSpPr>
      <xdr:spPr>
        <a:xfrm>
          <a:off x="10528300" y="130937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5" name="フローチャート: 判断 414"/>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156210</xdr:rowOff>
    </xdr:from>
    <xdr:to xmlns:xdr="http://schemas.openxmlformats.org/drawingml/2006/spreadsheetDrawing">
      <xdr:col>50</xdr:col>
      <xdr:colOff>114300</xdr:colOff>
      <xdr:row>78</xdr:row>
      <xdr:rowOff>78740</xdr:rowOff>
    </xdr:to>
    <xdr:cxnSp macro="">
      <xdr:nvCxnSpPr>
        <xdr:cNvPr id="416" name="直線コネクタ 415"/>
        <xdr:cNvCxnSpPr/>
      </xdr:nvCxnSpPr>
      <xdr:spPr>
        <a:xfrm>
          <a:off x="8750300" y="1335786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7" name="フローチャート: 判断 416"/>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153035</xdr:rowOff>
    </xdr:from>
    <xdr:ext cx="460375" cy="259080"/>
    <xdr:sp macro="" textlink="">
      <xdr:nvSpPr>
        <xdr:cNvPr id="418" name="テキスト ボックス 417"/>
        <xdr:cNvSpPr txBox="1"/>
      </xdr:nvSpPr>
      <xdr:spPr>
        <a:xfrm>
          <a:off x="9404350" y="130117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63500</xdr:rowOff>
    </xdr:from>
    <xdr:to xmlns:xdr="http://schemas.openxmlformats.org/drawingml/2006/spreadsheetDrawing">
      <xdr:col>45</xdr:col>
      <xdr:colOff>177800</xdr:colOff>
      <xdr:row>77</xdr:row>
      <xdr:rowOff>156210</xdr:rowOff>
    </xdr:to>
    <xdr:cxnSp macro="">
      <xdr:nvCxnSpPr>
        <xdr:cNvPr id="419" name="直線コネクタ 418"/>
        <xdr:cNvCxnSpPr/>
      </xdr:nvCxnSpPr>
      <xdr:spPr>
        <a:xfrm>
          <a:off x="7861300" y="1326515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20" name="フローチャート: 判断 419"/>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121285</xdr:rowOff>
    </xdr:from>
    <xdr:ext cx="525145" cy="250825"/>
    <xdr:sp macro="" textlink="">
      <xdr:nvSpPr>
        <xdr:cNvPr id="421" name="テキスト ボックス 420"/>
        <xdr:cNvSpPr txBox="1"/>
      </xdr:nvSpPr>
      <xdr:spPr>
        <a:xfrm>
          <a:off x="8482965" y="129800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63500</xdr:rowOff>
    </xdr:from>
    <xdr:to xmlns:xdr="http://schemas.openxmlformats.org/drawingml/2006/spreadsheetDrawing">
      <xdr:col>41</xdr:col>
      <xdr:colOff>50800</xdr:colOff>
      <xdr:row>77</xdr:row>
      <xdr:rowOff>114300</xdr:rowOff>
    </xdr:to>
    <xdr:cxnSp macro="">
      <xdr:nvCxnSpPr>
        <xdr:cNvPr id="422" name="直線コネクタ 421"/>
        <xdr:cNvCxnSpPr/>
      </xdr:nvCxnSpPr>
      <xdr:spPr>
        <a:xfrm flipV="1">
          <a:off x="6972300" y="132651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3" name="フローチャート: 判断 422"/>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25145" cy="259080"/>
    <xdr:sp macro="" textlink="">
      <xdr:nvSpPr>
        <xdr:cNvPr id="424" name="テキスト ボックス 423"/>
        <xdr:cNvSpPr txBox="1"/>
      </xdr:nvSpPr>
      <xdr:spPr>
        <a:xfrm>
          <a:off x="7593965" y="12940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5" name="フローチャート: 判断 424"/>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125730</xdr:rowOff>
    </xdr:from>
    <xdr:ext cx="525145" cy="259080"/>
    <xdr:sp macro="" textlink="">
      <xdr:nvSpPr>
        <xdr:cNvPr id="426" name="テキスト ボックス 425"/>
        <xdr:cNvSpPr txBox="1"/>
      </xdr:nvSpPr>
      <xdr:spPr>
        <a:xfrm>
          <a:off x="6704965" y="128130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8255</xdr:rowOff>
    </xdr:from>
    <xdr:to xmlns:xdr="http://schemas.openxmlformats.org/drawingml/2006/spreadsheetDrawing">
      <xdr:col>55</xdr:col>
      <xdr:colOff>50800</xdr:colOff>
      <xdr:row>78</xdr:row>
      <xdr:rowOff>109855</xdr:rowOff>
    </xdr:to>
    <xdr:sp macro="" textlink="">
      <xdr:nvSpPr>
        <xdr:cNvPr id="432" name="楕円 431"/>
        <xdr:cNvSpPr/>
      </xdr:nvSpPr>
      <xdr:spPr>
        <a:xfrm>
          <a:off x="104267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94615</xdr:rowOff>
    </xdr:from>
    <xdr:ext cx="469900" cy="259080"/>
    <xdr:sp macro="" textlink="">
      <xdr:nvSpPr>
        <xdr:cNvPr id="433" name="普通建設事業費 （ うち新規整備　）該当値テキスト"/>
        <xdr:cNvSpPr txBox="1"/>
      </xdr:nvSpPr>
      <xdr:spPr>
        <a:xfrm>
          <a:off x="10528300" y="13296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27940</xdr:rowOff>
    </xdr:from>
    <xdr:to xmlns:xdr="http://schemas.openxmlformats.org/drawingml/2006/spreadsheetDrawing">
      <xdr:col>50</xdr:col>
      <xdr:colOff>165100</xdr:colOff>
      <xdr:row>78</xdr:row>
      <xdr:rowOff>129540</xdr:rowOff>
    </xdr:to>
    <xdr:sp macro="" textlink="">
      <xdr:nvSpPr>
        <xdr:cNvPr id="434" name="楕円 433"/>
        <xdr:cNvSpPr/>
      </xdr:nvSpPr>
      <xdr:spPr>
        <a:xfrm>
          <a:off x="9588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120650</xdr:rowOff>
    </xdr:from>
    <xdr:ext cx="460375" cy="251460"/>
    <xdr:sp macro="" textlink="">
      <xdr:nvSpPr>
        <xdr:cNvPr id="435" name="テキスト ボックス 434"/>
        <xdr:cNvSpPr txBox="1"/>
      </xdr:nvSpPr>
      <xdr:spPr>
        <a:xfrm>
          <a:off x="9404350" y="1349375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105410</xdr:rowOff>
    </xdr:from>
    <xdr:to xmlns:xdr="http://schemas.openxmlformats.org/drawingml/2006/spreadsheetDrawing">
      <xdr:col>46</xdr:col>
      <xdr:colOff>38100</xdr:colOff>
      <xdr:row>78</xdr:row>
      <xdr:rowOff>35560</xdr:rowOff>
    </xdr:to>
    <xdr:sp macro="" textlink="">
      <xdr:nvSpPr>
        <xdr:cNvPr id="436" name="楕円 435"/>
        <xdr:cNvSpPr/>
      </xdr:nvSpPr>
      <xdr:spPr>
        <a:xfrm>
          <a:off x="8699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26670</xdr:rowOff>
    </xdr:from>
    <xdr:ext cx="460375" cy="259080"/>
    <xdr:sp macro="" textlink="">
      <xdr:nvSpPr>
        <xdr:cNvPr id="437" name="テキスト ボックス 436"/>
        <xdr:cNvSpPr txBox="1"/>
      </xdr:nvSpPr>
      <xdr:spPr>
        <a:xfrm>
          <a:off x="8515350" y="133997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12700</xdr:rowOff>
    </xdr:from>
    <xdr:to xmlns:xdr="http://schemas.openxmlformats.org/drawingml/2006/spreadsheetDrawing">
      <xdr:col>41</xdr:col>
      <xdr:colOff>101600</xdr:colOff>
      <xdr:row>77</xdr:row>
      <xdr:rowOff>114300</xdr:rowOff>
    </xdr:to>
    <xdr:sp macro="" textlink="">
      <xdr:nvSpPr>
        <xdr:cNvPr id="438" name="楕円 437"/>
        <xdr:cNvSpPr/>
      </xdr:nvSpPr>
      <xdr:spPr>
        <a:xfrm>
          <a:off x="7810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106045</xdr:rowOff>
    </xdr:from>
    <xdr:ext cx="525145" cy="259080"/>
    <xdr:sp macro="" textlink="">
      <xdr:nvSpPr>
        <xdr:cNvPr id="439" name="テキスト ボックス 438"/>
        <xdr:cNvSpPr txBox="1"/>
      </xdr:nvSpPr>
      <xdr:spPr>
        <a:xfrm>
          <a:off x="7593965" y="133076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63500</xdr:rowOff>
    </xdr:from>
    <xdr:to xmlns:xdr="http://schemas.openxmlformats.org/drawingml/2006/spreadsheetDrawing">
      <xdr:col>36</xdr:col>
      <xdr:colOff>165100</xdr:colOff>
      <xdr:row>77</xdr:row>
      <xdr:rowOff>165100</xdr:rowOff>
    </xdr:to>
    <xdr:sp macro="" textlink="">
      <xdr:nvSpPr>
        <xdr:cNvPr id="440" name="楕円 439"/>
        <xdr:cNvSpPr/>
      </xdr:nvSpPr>
      <xdr:spPr>
        <a:xfrm>
          <a:off x="6921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156210</xdr:rowOff>
    </xdr:from>
    <xdr:ext cx="460375" cy="250190"/>
    <xdr:sp macro="" textlink="">
      <xdr:nvSpPr>
        <xdr:cNvPr id="441" name="テキスト ボックス 440"/>
        <xdr:cNvSpPr txBox="1"/>
      </xdr:nvSpPr>
      <xdr:spPr>
        <a:xfrm>
          <a:off x="6737350" y="1335786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50" name="テキスト ボックス 449"/>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2" name="直線コネクタ 45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9395" cy="259080"/>
    <xdr:sp macro="" textlink="">
      <xdr:nvSpPr>
        <xdr:cNvPr id="453" name="テキスト ボックス 452"/>
        <xdr:cNvSpPr txBox="1"/>
      </xdr:nvSpPr>
      <xdr:spPr>
        <a:xfrm>
          <a:off x="6355080" y="16930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4" name="直線コネクタ 45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55" name="テキスト ボックス 454"/>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6" name="直線コネクタ 45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7" name="テキスト ボックス 45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8" name="直線コネクタ 45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9" name="テキスト ボックス 458"/>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0" name="直線コネクタ 45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61" name="テキスト ボックス 460"/>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2" name="直線コネクタ 46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6105" cy="259080"/>
    <xdr:sp macro="" textlink="">
      <xdr:nvSpPr>
        <xdr:cNvPr id="463" name="テキスト ボックス 462"/>
        <xdr:cNvSpPr txBox="1"/>
      </xdr:nvSpPr>
      <xdr:spPr>
        <a:xfrm>
          <a:off x="6008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105" cy="249555"/>
    <xdr:sp macro="" textlink="">
      <xdr:nvSpPr>
        <xdr:cNvPr id="465" name="テキスト ボックス 464"/>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7" name="直線コネクタ 466"/>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8"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9" name="直線コネクタ 468"/>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0825"/>
    <xdr:sp macro="" textlink="">
      <xdr:nvSpPr>
        <xdr:cNvPr id="470" name="普通建設事業費 （ うち更新整備　）最大値テキスト"/>
        <xdr:cNvSpPr txBox="1"/>
      </xdr:nvSpPr>
      <xdr:spPr>
        <a:xfrm>
          <a:off x="10528300" y="153574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71" name="直線コネクタ 470"/>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107315</xdr:rowOff>
    </xdr:from>
    <xdr:to xmlns:xdr="http://schemas.openxmlformats.org/drawingml/2006/spreadsheetDrawing">
      <xdr:col>55</xdr:col>
      <xdr:colOff>0</xdr:colOff>
      <xdr:row>97</xdr:row>
      <xdr:rowOff>92710</xdr:rowOff>
    </xdr:to>
    <xdr:cxnSp macro="">
      <xdr:nvCxnSpPr>
        <xdr:cNvPr id="472" name="直線コネクタ 471"/>
        <xdr:cNvCxnSpPr/>
      </xdr:nvCxnSpPr>
      <xdr:spPr>
        <a:xfrm flipV="1">
          <a:off x="9639300" y="16395065"/>
          <a:ext cx="8382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49555"/>
    <xdr:sp macro="" textlink="">
      <xdr:nvSpPr>
        <xdr:cNvPr id="473" name="普通建設事業費 （ うち更新整備　）平均値テキスト"/>
        <xdr:cNvSpPr txBox="1"/>
      </xdr:nvSpPr>
      <xdr:spPr>
        <a:xfrm>
          <a:off x="10528300" y="1634172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4" name="フローチャート: 判断 473"/>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85090</xdr:rowOff>
    </xdr:from>
    <xdr:to xmlns:xdr="http://schemas.openxmlformats.org/drawingml/2006/spreadsheetDrawing">
      <xdr:col>50</xdr:col>
      <xdr:colOff>114300</xdr:colOff>
      <xdr:row>97</xdr:row>
      <xdr:rowOff>92710</xdr:rowOff>
    </xdr:to>
    <xdr:cxnSp macro="">
      <xdr:nvCxnSpPr>
        <xdr:cNvPr id="475" name="直線コネクタ 474"/>
        <xdr:cNvCxnSpPr/>
      </xdr:nvCxnSpPr>
      <xdr:spPr>
        <a:xfrm>
          <a:off x="8750300" y="16715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6" name="フローチャート: 判断 475"/>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123825</xdr:rowOff>
    </xdr:from>
    <xdr:ext cx="525145" cy="249555"/>
    <xdr:sp macro="" textlink="">
      <xdr:nvSpPr>
        <xdr:cNvPr id="477" name="テキスト ボックス 476"/>
        <xdr:cNvSpPr txBox="1"/>
      </xdr:nvSpPr>
      <xdr:spPr>
        <a:xfrm>
          <a:off x="9371965" y="162401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85090</xdr:rowOff>
    </xdr:from>
    <xdr:to xmlns:xdr="http://schemas.openxmlformats.org/drawingml/2006/spreadsheetDrawing">
      <xdr:col>45</xdr:col>
      <xdr:colOff>177800</xdr:colOff>
      <xdr:row>97</xdr:row>
      <xdr:rowOff>112395</xdr:rowOff>
    </xdr:to>
    <xdr:cxnSp macro="">
      <xdr:nvCxnSpPr>
        <xdr:cNvPr id="478" name="直線コネクタ 477"/>
        <xdr:cNvCxnSpPr/>
      </xdr:nvCxnSpPr>
      <xdr:spPr>
        <a:xfrm flipV="1">
          <a:off x="7861300" y="167157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9" name="フローチャート: 判断 478"/>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25145" cy="251460"/>
    <xdr:sp macro="" textlink="">
      <xdr:nvSpPr>
        <xdr:cNvPr id="480" name="テキスト ボックス 479"/>
        <xdr:cNvSpPr txBox="1"/>
      </xdr:nvSpPr>
      <xdr:spPr>
        <a:xfrm>
          <a:off x="8482965" y="162483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111760</xdr:rowOff>
    </xdr:from>
    <xdr:to xmlns:xdr="http://schemas.openxmlformats.org/drawingml/2006/spreadsheetDrawing">
      <xdr:col>41</xdr:col>
      <xdr:colOff>50800</xdr:colOff>
      <xdr:row>97</xdr:row>
      <xdr:rowOff>112395</xdr:rowOff>
    </xdr:to>
    <xdr:cxnSp macro="">
      <xdr:nvCxnSpPr>
        <xdr:cNvPr id="481" name="直線コネクタ 480"/>
        <xdr:cNvCxnSpPr/>
      </xdr:nvCxnSpPr>
      <xdr:spPr>
        <a:xfrm>
          <a:off x="6972300" y="16742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82" name="フローチャート: 判断 481"/>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25145" cy="259080"/>
    <xdr:sp macro="" textlink="">
      <xdr:nvSpPr>
        <xdr:cNvPr id="483" name="テキスト ボックス 482"/>
        <xdr:cNvSpPr txBox="1"/>
      </xdr:nvSpPr>
      <xdr:spPr>
        <a:xfrm>
          <a:off x="7593965" y="162693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4" name="フローチャート: 判断 483"/>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25145" cy="259080"/>
    <xdr:sp macro="" textlink="">
      <xdr:nvSpPr>
        <xdr:cNvPr id="485" name="テキスト ボックス 484"/>
        <xdr:cNvSpPr txBox="1"/>
      </xdr:nvSpPr>
      <xdr:spPr>
        <a:xfrm>
          <a:off x="6704965" y="161988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56515</xdr:rowOff>
    </xdr:from>
    <xdr:to xmlns:xdr="http://schemas.openxmlformats.org/drawingml/2006/spreadsheetDrawing">
      <xdr:col>55</xdr:col>
      <xdr:colOff>50800</xdr:colOff>
      <xdr:row>95</xdr:row>
      <xdr:rowOff>158115</xdr:rowOff>
    </xdr:to>
    <xdr:sp macro="" textlink="">
      <xdr:nvSpPr>
        <xdr:cNvPr id="491" name="楕円 490"/>
        <xdr:cNvSpPr/>
      </xdr:nvSpPr>
      <xdr:spPr>
        <a:xfrm>
          <a:off x="10426700" y="163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79375</xdr:rowOff>
    </xdr:from>
    <xdr:ext cx="534670" cy="258445"/>
    <xdr:sp macro="" textlink="">
      <xdr:nvSpPr>
        <xdr:cNvPr id="492" name="普通建設事業費 （ うち更新整備　）該当値テキスト"/>
        <xdr:cNvSpPr txBox="1"/>
      </xdr:nvSpPr>
      <xdr:spPr>
        <a:xfrm>
          <a:off x="10528300" y="16195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41910</xdr:rowOff>
    </xdr:from>
    <xdr:to xmlns:xdr="http://schemas.openxmlformats.org/drawingml/2006/spreadsheetDrawing">
      <xdr:col>50</xdr:col>
      <xdr:colOff>165100</xdr:colOff>
      <xdr:row>97</xdr:row>
      <xdr:rowOff>143510</xdr:rowOff>
    </xdr:to>
    <xdr:sp macro="" textlink="">
      <xdr:nvSpPr>
        <xdr:cNvPr id="493" name="楕円 492"/>
        <xdr:cNvSpPr/>
      </xdr:nvSpPr>
      <xdr:spPr>
        <a:xfrm>
          <a:off x="9588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134620</xdr:rowOff>
    </xdr:from>
    <xdr:ext cx="525145" cy="249555"/>
    <xdr:sp macro="" textlink="">
      <xdr:nvSpPr>
        <xdr:cNvPr id="494" name="テキスト ボックス 493"/>
        <xdr:cNvSpPr txBox="1"/>
      </xdr:nvSpPr>
      <xdr:spPr>
        <a:xfrm>
          <a:off x="9371965" y="167652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34290</xdr:rowOff>
    </xdr:from>
    <xdr:to xmlns:xdr="http://schemas.openxmlformats.org/drawingml/2006/spreadsheetDrawing">
      <xdr:col>46</xdr:col>
      <xdr:colOff>38100</xdr:colOff>
      <xdr:row>97</xdr:row>
      <xdr:rowOff>135890</xdr:rowOff>
    </xdr:to>
    <xdr:sp macro="" textlink="">
      <xdr:nvSpPr>
        <xdr:cNvPr id="495" name="楕円 494"/>
        <xdr:cNvSpPr/>
      </xdr:nvSpPr>
      <xdr:spPr>
        <a:xfrm>
          <a:off x="8699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127000</xdr:rowOff>
    </xdr:from>
    <xdr:ext cx="525145" cy="259080"/>
    <xdr:sp macro="" textlink="">
      <xdr:nvSpPr>
        <xdr:cNvPr id="496" name="テキスト ボックス 495"/>
        <xdr:cNvSpPr txBox="1"/>
      </xdr:nvSpPr>
      <xdr:spPr>
        <a:xfrm>
          <a:off x="8482965" y="167576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61595</xdr:rowOff>
    </xdr:from>
    <xdr:to xmlns:xdr="http://schemas.openxmlformats.org/drawingml/2006/spreadsheetDrawing">
      <xdr:col>41</xdr:col>
      <xdr:colOff>101600</xdr:colOff>
      <xdr:row>97</xdr:row>
      <xdr:rowOff>163195</xdr:rowOff>
    </xdr:to>
    <xdr:sp macro="" textlink="">
      <xdr:nvSpPr>
        <xdr:cNvPr id="497" name="楕円 496"/>
        <xdr:cNvSpPr/>
      </xdr:nvSpPr>
      <xdr:spPr>
        <a:xfrm>
          <a:off x="7810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154940</xdr:rowOff>
    </xdr:from>
    <xdr:ext cx="525145" cy="251460"/>
    <xdr:sp macro="" textlink="">
      <xdr:nvSpPr>
        <xdr:cNvPr id="498" name="テキスト ボックス 497"/>
        <xdr:cNvSpPr txBox="1"/>
      </xdr:nvSpPr>
      <xdr:spPr>
        <a:xfrm>
          <a:off x="7593965" y="167855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60960</xdr:rowOff>
    </xdr:from>
    <xdr:to xmlns:xdr="http://schemas.openxmlformats.org/drawingml/2006/spreadsheetDrawing">
      <xdr:col>36</xdr:col>
      <xdr:colOff>165100</xdr:colOff>
      <xdr:row>97</xdr:row>
      <xdr:rowOff>162560</xdr:rowOff>
    </xdr:to>
    <xdr:sp macro="" textlink="">
      <xdr:nvSpPr>
        <xdr:cNvPr id="499" name="楕円 498"/>
        <xdr:cNvSpPr/>
      </xdr:nvSpPr>
      <xdr:spPr>
        <a:xfrm>
          <a:off x="6921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153670</xdr:rowOff>
    </xdr:from>
    <xdr:ext cx="525145" cy="259080"/>
    <xdr:sp macro="" textlink="">
      <xdr:nvSpPr>
        <xdr:cNvPr id="500" name="テキスト ボックス 499"/>
        <xdr:cNvSpPr txBox="1"/>
      </xdr:nvSpPr>
      <xdr:spPr>
        <a:xfrm>
          <a:off x="6704965" y="16784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509" name="テキスト ボックス 508"/>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1" name="直線コネクタ 51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9395" cy="249555"/>
    <xdr:sp macro="" textlink="">
      <xdr:nvSpPr>
        <xdr:cNvPr id="512" name="テキスト ボックス 511"/>
        <xdr:cNvSpPr txBox="1"/>
      </xdr:nvSpPr>
      <xdr:spPr>
        <a:xfrm>
          <a:off x="12197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3" name="直線コネクタ 51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49555"/>
    <xdr:sp macro="" textlink="">
      <xdr:nvSpPr>
        <xdr:cNvPr id="514" name="テキスト ボックス 513"/>
        <xdr:cNvSpPr txBox="1"/>
      </xdr:nvSpPr>
      <xdr:spPr>
        <a:xfrm>
          <a:off x="11914505" y="6055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5" name="直線コネクタ 51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49555"/>
    <xdr:sp macro="" textlink="">
      <xdr:nvSpPr>
        <xdr:cNvPr id="516" name="テキスト ボックス 515"/>
        <xdr:cNvSpPr txBox="1"/>
      </xdr:nvSpPr>
      <xdr:spPr>
        <a:xfrm>
          <a:off x="11914505" y="5598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7" name="直線コネクタ 51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49555"/>
    <xdr:sp macro="" textlink="">
      <xdr:nvSpPr>
        <xdr:cNvPr id="518" name="テキスト ボックス 517"/>
        <xdr:cNvSpPr txBox="1"/>
      </xdr:nvSpPr>
      <xdr:spPr>
        <a:xfrm>
          <a:off x="11914505" y="5140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9555"/>
    <xdr:sp macro="" textlink="">
      <xdr:nvSpPr>
        <xdr:cNvPr id="520" name="テキスト ボックス 519"/>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22" name="直線コネクタ 521"/>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23"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4" name="直線コネクタ 52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670" cy="259080"/>
    <xdr:sp macro="" textlink="">
      <xdr:nvSpPr>
        <xdr:cNvPr id="525" name="災害復旧事業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6" name="直線コネクタ 525"/>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4445</xdr:rowOff>
    </xdr:from>
    <xdr:to xmlns:xdr="http://schemas.openxmlformats.org/drawingml/2006/spreadsheetDrawing">
      <xdr:col>85</xdr:col>
      <xdr:colOff>127000</xdr:colOff>
      <xdr:row>38</xdr:row>
      <xdr:rowOff>112395</xdr:rowOff>
    </xdr:to>
    <xdr:cxnSp macro="">
      <xdr:nvCxnSpPr>
        <xdr:cNvPr id="527" name="直線コネクタ 526"/>
        <xdr:cNvCxnSpPr/>
      </xdr:nvCxnSpPr>
      <xdr:spPr>
        <a:xfrm>
          <a:off x="15481300" y="651954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21590</xdr:rowOff>
    </xdr:from>
    <xdr:ext cx="469900" cy="259080"/>
    <xdr:sp macro="" textlink="">
      <xdr:nvSpPr>
        <xdr:cNvPr id="528" name="災害復旧事業費平均値テキスト"/>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177800</xdr:colOff>
      <xdr:row>38</xdr:row>
      <xdr:rowOff>100330</xdr:rowOff>
    </xdr:to>
    <xdr:sp macro="" textlink="">
      <xdr:nvSpPr>
        <xdr:cNvPr id="529" name="フローチャート: 判断 528"/>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4445</xdr:rowOff>
    </xdr:from>
    <xdr:to xmlns:xdr="http://schemas.openxmlformats.org/drawingml/2006/spreadsheetDrawing">
      <xdr:col>81</xdr:col>
      <xdr:colOff>50800</xdr:colOff>
      <xdr:row>38</xdr:row>
      <xdr:rowOff>109220</xdr:rowOff>
    </xdr:to>
    <xdr:cxnSp macro="">
      <xdr:nvCxnSpPr>
        <xdr:cNvPr id="530" name="直線コネクタ 529"/>
        <xdr:cNvCxnSpPr/>
      </xdr:nvCxnSpPr>
      <xdr:spPr>
        <a:xfrm flipV="1">
          <a:off x="14592300" y="651954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31" name="フローチャート: 判断 530"/>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66040</xdr:rowOff>
    </xdr:from>
    <xdr:ext cx="460375" cy="249555"/>
    <xdr:sp macro="" textlink="">
      <xdr:nvSpPr>
        <xdr:cNvPr id="532" name="テキスト ボックス 531"/>
        <xdr:cNvSpPr txBox="1"/>
      </xdr:nvSpPr>
      <xdr:spPr>
        <a:xfrm>
          <a:off x="15246350" y="658114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71755</xdr:rowOff>
    </xdr:from>
    <xdr:to xmlns:xdr="http://schemas.openxmlformats.org/drawingml/2006/spreadsheetDrawing">
      <xdr:col>76</xdr:col>
      <xdr:colOff>114300</xdr:colOff>
      <xdr:row>38</xdr:row>
      <xdr:rowOff>109220</xdr:rowOff>
    </xdr:to>
    <xdr:cxnSp macro="">
      <xdr:nvCxnSpPr>
        <xdr:cNvPr id="533" name="直線コネクタ 532"/>
        <xdr:cNvCxnSpPr/>
      </xdr:nvCxnSpPr>
      <xdr:spPr>
        <a:xfrm>
          <a:off x="13703300" y="65868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4" name="フローチャート: 判断 533"/>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0375" cy="259080"/>
    <xdr:sp macro="" textlink="">
      <xdr:nvSpPr>
        <xdr:cNvPr id="535" name="テキスト ボックス 534"/>
        <xdr:cNvSpPr txBox="1"/>
      </xdr:nvSpPr>
      <xdr:spPr>
        <a:xfrm>
          <a:off x="14357350" y="62649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19050</xdr:rowOff>
    </xdr:from>
    <xdr:to xmlns:xdr="http://schemas.openxmlformats.org/drawingml/2006/spreadsheetDrawing">
      <xdr:col>71</xdr:col>
      <xdr:colOff>177800</xdr:colOff>
      <xdr:row>38</xdr:row>
      <xdr:rowOff>71755</xdr:rowOff>
    </xdr:to>
    <xdr:cxnSp macro="">
      <xdr:nvCxnSpPr>
        <xdr:cNvPr id="536" name="直線コネクタ 535"/>
        <xdr:cNvCxnSpPr/>
      </xdr:nvCxnSpPr>
      <xdr:spPr>
        <a:xfrm>
          <a:off x="12814300" y="65341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7" name="フローチャート: 判断 536"/>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97790</xdr:rowOff>
    </xdr:from>
    <xdr:ext cx="460375" cy="251460"/>
    <xdr:sp macro="" textlink="">
      <xdr:nvSpPr>
        <xdr:cNvPr id="538" name="テキスト ボックス 537"/>
        <xdr:cNvSpPr txBox="1"/>
      </xdr:nvSpPr>
      <xdr:spPr>
        <a:xfrm>
          <a:off x="13468350" y="62699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39" name="フローチャート: 判断 538"/>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10160</xdr:rowOff>
    </xdr:from>
    <xdr:ext cx="460375" cy="259080"/>
    <xdr:sp macro="" textlink="">
      <xdr:nvSpPr>
        <xdr:cNvPr id="540" name="テキスト ボックス 539"/>
        <xdr:cNvSpPr txBox="1"/>
      </xdr:nvSpPr>
      <xdr:spPr>
        <a:xfrm>
          <a:off x="12579350" y="6182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61595</xdr:rowOff>
    </xdr:from>
    <xdr:to xmlns:xdr="http://schemas.openxmlformats.org/drawingml/2006/spreadsheetDrawing">
      <xdr:col>85</xdr:col>
      <xdr:colOff>177800</xdr:colOff>
      <xdr:row>38</xdr:row>
      <xdr:rowOff>163195</xdr:rowOff>
    </xdr:to>
    <xdr:sp macro="" textlink="">
      <xdr:nvSpPr>
        <xdr:cNvPr id="546" name="楕円 545"/>
        <xdr:cNvSpPr/>
      </xdr:nvSpPr>
      <xdr:spPr>
        <a:xfrm>
          <a:off x="16268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148590</xdr:rowOff>
    </xdr:from>
    <xdr:ext cx="378460" cy="259080"/>
    <xdr:sp macro="" textlink="">
      <xdr:nvSpPr>
        <xdr:cNvPr id="547" name="災害復旧事業費該当値テキスト"/>
        <xdr:cNvSpPr txBox="1"/>
      </xdr:nvSpPr>
      <xdr:spPr>
        <a:xfrm>
          <a:off x="16370300" y="6492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125095</xdr:rowOff>
    </xdr:from>
    <xdr:to xmlns:xdr="http://schemas.openxmlformats.org/drawingml/2006/spreadsheetDrawing">
      <xdr:col>81</xdr:col>
      <xdr:colOff>101600</xdr:colOff>
      <xdr:row>38</xdr:row>
      <xdr:rowOff>55245</xdr:rowOff>
    </xdr:to>
    <xdr:sp macro="" textlink="">
      <xdr:nvSpPr>
        <xdr:cNvPr id="548" name="楕円 547"/>
        <xdr:cNvSpPr/>
      </xdr:nvSpPr>
      <xdr:spPr>
        <a:xfrm>
          <a:off x="15430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71755</xdr:rowOff>
    </xdr:from>
    <xdr:ext cx="460375" cy="259080"/>
    <xdr:sp macro="" textlink="">
      <xdr:nvSpPr>
        <xdr:cNvPr id="549" name="テキスト ボックス 548"/>
        <xdr:cNvSpPr txBox="1"/>
      </xdr:nvSpPr>
      <xdr:spPr>
        <a:xfrm>
          <a:off x="15246350" y="6243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58420</xdr:rowOff>
    </xdr:from>
    <xdr:to xmlns:xdr="http://schemas.openxmlformats.org/drawingml/2006/spreadsheetDrawing">
      <xdr:col>76</xdr:col>
      <xdr:colOff>165100</xdr:colOff>
      <xdr:row>38</xdr:row>
      <xdr:rowOff>160020</xdr:rowOff>
    </xdr:to>
    <xdr:sp macro="" textlink="">
      <xdr:nvSpPr>
        <xdr:cNvPr id="550" name="楕円 549"/>
        <xdr:cNvSpPr/>
      </xdr:nvSpPr>
      <xdr:spPr>
        <a:xfrm>
          <a:off x="14541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151765</xdr:rowOff>
    </xdr:from>
    <xdr:ext cx="378460" cy="259080"/>
    <xdr:sp macro="" textlink="">
      <xdr:nvSpPr>
        <xdr:cNvPr id="551" name="テキスト ボックス 550"/>
        <xdr:cNvSpPr txBox="1"/>
      </xdr:nvSpPr>
      <xdr:spPr>
        <a:xfrm>
          <a:off x="14403070" y="6666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20955</xdr:rowOff>
    </xdr:from>
    <xdr:to xmlns:xdr="http://schemas.openxmlformats.org/drawingml/2006/spreadsheetDrawing">
      <xdr:col>72</xdr:col>
      <xdr:colOff>38100</xdr:colOff>
      <xdr:row>38</xdr:row>
      <xdr:rowOff>122555</xdr:rowOff>
    </xdr:to>
    <xdr:sp macro="" textlink="">
      <xdr:nvSpPr>
        <xdr:cNvPr id="552" name="楕円 551"/>
        <xdr:cNvSpPr/>
      </xdr:nvSpPr>
      <xdr:spPr>
        <a:xfrm>
          <a:off x="13652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113665</xdr:rowOff>
    </xdr:from>
    <xdr:ext cx="460375" cy="258445"/>
    <xdr:sp macro="" textlink="">
      <xdr:nvSpPr>
        <xdr:cNvPr id="553" name="テキスト ボックス 552"/>
        <xdr:cNvSpPr txBox="1"/>
      </xdr:nvSpPr>
      <xdr:spPr>
        <a:xfrm>
          <a:off x="13468350" y="662876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139700</xdr:rowOff>
    </xdr:from>
    <xdr:to xmlns:xdr="http://schemas.openxmlformats.org/drawingml/2006/spreadsheetDrawing">
      <xdr:col>67</xdr:col>
      <xdr:colOff>101600</xdr:colOff>
      <xdr:row>38</xdr:row>
      <xdr:rowOff>69850</xdr:rowOff>
    </xdr:to>
    <xdr:sp macro="" textlink="">
      <xdr:nvSpPr>
        <xdr:cNvPr id="554" name="楕円 553"/>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60960</xdr:rowOff>
    </xdr:from>
    <xdr:ext cx="460375" cy="259080"/>
    <xdr:sp macro="" textlink="">
      <xdr:nvSpPr>
        <xdr:cNvPr id="555" name="テキスト ボックス 554"/>
        <xdr:cNvSpPr txBox="1"/>
      </xdr:nvSpPr>
      <xdr:spPr>
        <a:xfrm>
          <a:off x="12579350" y="65760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64" name="テキスト ボックス 563"/>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9395" cy="249555"/>
    <xdr:sp macro="" textlink="">
      <xdr:nvSpPr>
        <xdr:cNvPr id="567" name="テキスト ボックス 566"/>
        <xdr:cNvSpPr txBox="1"/>
      </xdr:nvSpPr>
      <xdr:spPr>
        <a:xfrm>
          <a:off x="12197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9395" cy="249555"/>
    <xdr:sp macro="" textlink="">
      <xdr:nvSpPr>
        <xdr:cNvPr id="569" name="テキスト ボックス 568"/>
        <xdr:cNvSpPr txBox="1"/>
      </xdr:nvSpPr>
      <xdr:spPr>
        <a:xfrm>
          <a:off x="12197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030" cy="259080"/>
    <xdr:sp macro="" textlink="">
      <xdr:nvSpPr>
        <xdr:cNvPr id="581" name="テキスト ボックス 580"/>
        <xdr:cNvSpPr txBox="1"/>
      </xdr:nvSpPr>
      <xdr:spPr>
        <a:xfrm>
          <a:off x="1535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030" cy="259080"/>
    <xdr:sp macro="" textlink="">
      <xdr:nvSpPr>
        <xdr:cNvPr id="584" name="テキスト ボックス 583"/>
        <xdr:cNvSpPr txBox="1"/>
      </xdr:nvSpPr>
      <xdr:spPr>
        <a:xfrm>
          <a:off x="14467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030" cy="259080"/>
    <xdr:sp macro="" textlink="">
      <xdr:nvSpPr>
        <xdr:cNvPr id="587" name="テキスト ボックス 586"/>
        <xdr:cNvSpPr txBox="1"/>
      </xdr:nvSpPr>
      <xdr:spPr>
        <a:xfrm>
          <a:off x="1357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030" cy="259080"/>
    <xdr:sp macro="" textlink="">
      <xdr:nvSpPr>
        <xdr:cNvPr id="589" name="テキスト ボックス 588"/>
        <xdr:cNvSpPr txBox="1"/>
      </xdr:nvSpPr>
      <xdr:spPr>
        <a:xfrm>
          <a:off x="1268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0030" cy="259080"/>
    <xdr:sp macro="" textlink="">
      <xdr:nvSpPr>
        <xdr:cNvPr id="598" name="テキスト ボックス 597"/>
        <xdr:cNvSpPr txBox="1"/>
      </xdr:nvSpPr>
      <xdr:spPr>
        <a:xfrm>
          <a:off x="1535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030" cy="259080"/>
    <xdr:sp macro="" textlink="">
      <xdr:nvSpPr>
        <xdr:cNvPr id="600" name="テキスト ボックス 599"/>
        <xdr:cNvSpPr txBox="1"/>
      </xdr:nvSpPr>
      <xdr:spPr>
        <a:xfrm>
          <a:off x="14467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030" cy="259080"/>
    <xdr:sp macro="" textlink="">
      <xdr:nvSpPr>
        <xdr:cNvPr id="602" name="テキスト ボックス 601"/>
        <xdr:cNvSpPr txBox="1"/>
      </xdr:nvSpPr>
      <xdr:spPr>
        <a:xfrm>
          <a:off x="1357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030" cy="259080"/>
    <xdr:sp macro="" textlink="">
      <xdr:nvSpPr>
        <xdr:cNvPr id="604" name="テキスト ボックス 603"/>
        <xdr:cNvSpPr txBox="1"/>
      </xdr:nvSpPr>
      <xdr:spPr>
        <a:xfrm>
          <a:off x="1268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13" name="テキスト ボックス 612"/>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39395" cy="259080"/>
    <xdr:sp macro="" textlink="">
      <xdr:nvSpPr>
        <xdr:cNvPr id="616" name="テキスト ボックス 615"/>
        <xdr:cNvSpPr txBox="1"/>
      </xdr:nvSpPr>
      <xdr:spPr>
        <a:xfrm>
          <a:off x="12197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0825"/>
    <xdr:sp macro="" textlink="">
      <xdr:nvSpPr>
        <xdr:cNvPr id="618" name="テキスト ボックス 617"/>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0" name="テキスト ボックス 61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22" name="テキスト ボックス 621"/>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4" name="テキスト ボックス 62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6105" cy="259080"/>
    <xdr:sp macro="" textlink="">
      <xdr:nvSpPr>
        <xdr:cNvPr id="626" name="テキスト ボックス 625"/>
        <xdr:cNvSpPr txBox="1"/>
      </xdr:nvSpPr>
      <xdr:spPr>
        <a:xfrm>
          <a:off x="11850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105" cy="249555"/>
    <xdr:sp macro="" textlink="">
      <xdr:nvSpPr>
        <xdr:cNvPr id="628" name="テキスト ボックス 627"/>
        <xdr:cNvSpPr txBox="1"/>
      </xdr:nvSpPr>
      <xdr:spPr>
        <a:xfrm>
          <a:off x="11850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30" name="直線コネクタ 629"/>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31"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32" name="直線コネクタ 631"/>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3"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4" name="直線コネクタ 633"/>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106680</xdr:rowOff>
    </xdr:from>
    <xdr:to xmlns:xdr="http://schemas.openxmlformats.org/drawingml/2006/spreadsheetDrawing">
      <xdr:col>85</xdr:col>
      <xdr:colOff>127000</xdr:colOff>
      <xdr:row>75</xdr:row>
      <xdr:rowOff>124460</xdr:rowOff>
    </xdr:to>
    <xdr:cxnSp macro="">
      <xdr:nvCxnSpPr>
        <xdr:cNvPr id="635" name="直線コネクタ 634"/>
        <xdr:cNvCxnSpPr/>
      </xdr:nvCxnSpPr>
      <xdr:spPr>
        <a:xfrm>
          <a:off x="15481300" y="12793980"/>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70485</xdr:rowOff>
    </xdr:from>
    <xdr:ext cx="534670" cy="259080"/>
    <xdr:sp macro="" textlink="">
      <xdr:nvSpPr>
        <xdr:cNvPr id="636" name="公債費平均値テキスト"/>
        <xdr:cNvSpPr txBox="1"/>
      </xdr:nvSpPr>
      <xdr:spPr>
        <a:xfrm>
          <a:off x="16370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7" name="フローチャート: 判断 636"/>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171450</xdr:rowOff>
    </xdr:from>
    <xdr:to xmlns:xdr="http://schemas.openxmlformats.org/drawingml/2006/spreadsheetDrawing">
      <xdr:col>81</xdr:col>
      <xdr:colOff>50800</xdr:colOff>
      <xdr:row>74</xdr:row>
      <xdr:rowOff>106680</xdr:rowOff>
    </xdr:to>
    <xdr:cxnSp macro="">
      <xdr:nvCxnSpPr>
        <xdr:cNvPr id="638" name="直線コネクタ 637"/>
        <xdr:cNvCxnSpPr/>
      </xdr:nvCxnSpPr>
      <xdr:spPr>
        <a:xfrm>
          <a:off x="14592300" y="126873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9" name="フローチャート: 判断 638"/>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98425</xdr:rowOff>
    </xdr:from>
    <xdr:ext cx="525145" cy="250825"/>
    <xdr:sp macro="" textlink="">
      <xdr:nvSpPr>
        <xdr:cNvPr id="640" name="テキスト ボックス 639"/>
        <xdr:cNvSpPr txBox="1"/>
      </xdr:nvSpPr>
      <xdr:spPr>
        <a:xfrm>
          <a:off x="15213965" y="129571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147320</xdr:rowOff>
    </xdr:from>
    <xdr:to xmlns:xdr="http://schemas.openxmlformats.org/drawingml/2006/spreadsheetDrawing">
      <xdr:col>76</xdr:col>
      <xdr:colOff>114300</xdr:colOff>
      <xdr:row>73</xdr:row>
      <xdr:rowOff>171450</xdr:rowOff>
    </xdr:to>
    <xdr:cxnSp macro="">
      <xdr:nvCxnSpPr>
        <xdr:cNvPr id="641" name="直線コネクタ 640"/>
        <xdr:cNvCxnSpPr/>
      </xdr:nvCxnSpPr>
      <xdr:spPr>
        <a:xfrm>
          <a:off x="13703300" y="12663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42" name="フローチャート: 判断 641"/>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121285</xdr:rowOff>
    </xdr:from>
    <xdr:ext cx="525145" cy="250825"/>
    <xdr:sp macro="" textlink="">
      <xdr:nvSpPr>
        <xdr:cNvPr id="643" name="テキスト ボックス 642"/>
        <xdr:cNvSpPr txBox="1"/>
      </xdr:nvSpPr>
      <xdr:spPr>
        <a:xfrm>
          <a:off x="14324965" y="129800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147320</xdr:rowOff>
    </xdr:from>
    <xdr:to xmlns:xdr="http://schemas.openxmlformats.org/drawingml/2006/spreadsheetDrawing">
      <xdr:col>71</xdr:col>
      <xdr:colOff>177800</xdr:colOff>
      <xdr:row>74</xdr:row>
      <xdr:rowOff>47625</xdr:rowOff>
    </xdr:to>
    <xdr:cxnSp macro="">
      <xdr:nvCxnSpPr>
        <xdr:cNvPr id="644" name="直線コネクタ 643"/>
        <xdr:cNvCxnSpPr/>
      </xdr:nvCxnSpPr>
      <xdr:spPr>
        <a:xfrm flipV="1">
          <a:off x="12814300" y="12663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5" name="フローチャート: 判断 644"/>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116840</xdr:rowOff>
    </xdr:from>
    <xdr:ext cx="525145" cy="259080"/>
    <xdr:sp macro="" textlink="">
      <xdr:nvSpPr>
        <xdr:cNvPr id="646" name="テキスト ボックス 645"/>
        <xdr:cNvSpPr txBox="1"/>
      </xdr:nvSpPr>
      <xdr:spPr>
        <a:xfrm>
          <a:off x="13435965" y="129755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7" name="フローチャート: 判断 646"/>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6985</xdr:rowOff>
    </xdr:from>
    <xdr:ext cx="525145" cy="250825"/>
    <xdr:sp macro="" textlink="">
      <xdr:nvSpPr>
        <xdr:cNvPr id="648" name="テキスト ボックス 647"/>
        <xdr:cNvSpPr txBox="1"/>
      </xdr:nvSpPr>
      <xdr:spPr>
        <a:xfrm>
          <a:off x="12546965" y="130371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73660</xdr:rowOff>
    </xdr:from>
    <xdr:to xmlns:xdr="http://schemas.openxmlformats.org/drawingml/2006/spreadsheetDrawing">
      <xdr:col>85</xdr:col>
      <xdr:colOff>177800</xdr:colOff>
      <xdr:row>76</xdr:row>
      <xdr:rowOff>3810</xdr:rowOff>
    </xdr:to>
    <xdr:sp macro="" textlink="">
      <xdr:nvSpPr>
        <xdr:cNvPr id="654" name="楕円 653"/>
        <xdr:cNvSpPr/>
      </xdr:nvSpPr>
      <xdr:spPr>
        <a:xfrm>
          <a:off x="162687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52070</xdr:rowOff>
    </xdr:from>
    <xdr:ext cx="534670" cy="251460"/>
    <xdr:sp macro="" textlink="">
      <xdr:nvSpPr>
        <xdr:cNvPr id="655" name="公債費該当値テキスト"/>
        <xdr:cNvSpPr txBox="1"/>
      </xdr:nvSpPr>
      <xdr:spPr>
        <a:xfrm>
          <a:off x="16370300" y="129108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55880</xdr:rowOff>
    </xdr:from>
    <xdr:to xmlns:xdr="http://schemas.openxmlformats.org/drawingml/2006/spreadsheetDrawing">
      <xdr:col>81</xdr:col>
      <xdr:colOff>101600</xdr:colOff>
      <xdr:row>74</xdr:row>
      <xdr:rowOff>157480</xdr:rowOff>
    </xdr:to>
    <xdr:sp macro="" textlink="">
      <xdr:nvSpPr>
        <xdr:cNvPr id="656" name="楕円 655"/>
        <xdr:cNvSpPr/>
      </xdr:nvSpPr>
      <xdr:spPr>
        <a:xfrm>
          <a:off x="154305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2540</xdr:rowOff>
    </xdr:from>
    <xdr:ext cx="525145" cy="259080"/>
    <xdr:sp macro="" textlink="">
      <xdr:nvSpPr>
        <xdr:cNvPr id="657" name="テキスト ボックス 656"/>
        <xdr:cNvSpPr txBox="1"/>
      </xdr:nvSpPr>
      <xdr:spPr>
        <a:xfrm>
          <a:off x="15213965" y="125183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120650</xdr:rowOff>
    </xdr:from>
    <xdr:to xmlns:xdr="http://schemas.openxmlformats.org/drawingml/2006/spreadsheetDrawing">
      <xdr:col>76</xdr:col>
      <xdr:colOff>165100</xdr:colOff>
      <xdr:row>74</xdr:row>
      <xdr:rowOff>50800</xdr:rowOff>
    </xdr:to>
    <xdr:sp macro="" textlink="">
      <xdr:nvSpPr>
        <xdr:cNvPr id="658" name="楕円 657"/>
        <xdr:cNvSpPr/>
      </xdr:nvSpPr>
      <xdr:spPr>
        <a:xfrm>
          <a:off x="145415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67310</xdr:rowOff>
    </xdr:from>
    <xdr:ext cx="525145" cy="259080"/>
    <xdr:sp macro="" textlink="">
      <xdr:nvSpPr>
        <xdr:cNvPr id="659" name="テキスト ボックス 658"/>
        <xdr:cNvSpPr txBox="1"/>
      </xdr:nvSpPr>
      <xdr:spPr>
        <a:xfrm>
          <a:off x="14324965" y="124117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96520</xdr:rowOff>
    </xdr:from>
    <xdr:to xmlns:xdr="http://schemas.openxmlformats.org/drawingml/2006/spreadsheetDrawing">
      <xdr:col>72</xdr:col>
      <xdr:colOff>38100</xdr:colOff>
      <xdr:row>74</xdr:row>
      <xdr:rowOff>26670</xdr:rowOff>
    </xdr:to>
    <xdr:sp macro="" textlink="">
      <xdr:nvSpPr>
        <xdr:cNvPr id="660" name="楕円 659"/>
        <xdr:cNvSpPr/>
      </xdr:nvSpPr>
      <xdr:spPr>
        <a:xfrm>
          <a:off x="136525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43180</xdr:rowOff>
    </xdr:from>
    <xdr:ext cx="525145" cy="249555"/>
    <xdr:sp macro="" textlink="">
      <xdr:nvSpPr>
        <xdr:cNvPr id="661" name="テキスト ボックス 660"/>
        <xdr:cNvSpPr txBox="1"/>
      </xdr:nvSpPr>
      <xdr:spPr>
        <a:xfrm>
          <a:off x="13435965" y="123875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168275</xdr:rowOff>
    </xdr:from>
    <xdr:to xmlns:xdr="http://schemas.openxmlformats.org/drawingml/2006/spreadsheetDrawing">
      <xdr:col>67</xdr:col>
      <xdr:colOff>101600</xdr:colOff>
      <xdr:row>74</xdr:row>
      <xdr:rowOff>98425</xdr:rowOff>
    </xdr:to>
    <xdr:sp macro="" textlink="">
      <xdr:nvSpPr>
        <xdr:cNvPr id="662" name="楕円 661"/>
        <xdr:cNvSpPr/>
      </xdr:nvSpPr>
      <xdr:spPr>
        <a:xfrm>
          <a:off x="12763500" y="126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114935</xdr:rowOff>
    </xdr:from>
    <xdr:ext cx="525145" cy="259080"/>
    <xdr:sp macro="" textlink="">
      <xdr:nvSpPr>
        <xdr:cNvPr id="663" name="テキスト ボックス 662"/>
        <xdr:cNvSpPr txBox="1"/>
      </xdr:nvSpPr>
      <xdr:spPr>
        <a:xfrm>
          <a:off x="12546965" y="124593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72" name="テキスト ボックス 671"/>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9395" cy="259080"/>
    <xdr:sp macro="" textlink="">
      <xdr:nvSpPr>
        <xdr:cNvPr id="675" name="テキスト ボックス 674"/>
        <xdr:cNvSpPr txBox="1"/>
      </xdr:nvSpPr>
      <xdr:spPr>
        <a:xfrm>
          <a:off x="12197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9555"/>
    <xdr:sp macro="" textlink="">
      <xdr:nvSpPr>
        <xdr:cNvPr id="679" name="テキスト ボックス 678"/>
        <xdr:cNvSpPr txBox="1"/>
      </xdr:nvSpPr>
      <xdr:spPr>
        <a:xfrm>
          <a:off x="11914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105" cy="259080"/>
    <xdr:sp macro="" textlink="">
      <xdr:nvSpPr>
        <xdr:cNvPr id="683" name="テキスト ボックス 682"/>
        <xdr:cNvSpPr txBox="1"/>
      </xdr:nvSpPr>
      <xdr:spPr>
        <a:xfrm>
          <a:off x="11850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105" cy="249555"/>
    <xdr:sp macro="" textlink="">
      <xdr:nvSpPr>
        <xdr:cNvPr id="685" name="テキスト ボックス 684"/>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7" name="直線コネクタ 686"/>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0190"/>
    <xdr:sp macro="" textlink="">
      <xdr:nvSpPr>
        <xdr:cNvPr id="688" name="積立金最小値テキスト"/>
        <xdr:cNvSpPr txBox="1"/>
      </xdr:nvSpPr>
      <xdr:spPr>
        <a:xfrm>
          <a:off x="16370300" y="170154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9" name="直線コネクタ 688"/>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90"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1" name="直線コネクタ 690"/>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165100</xdr:rowOff>
    </xdr:from>
    <xdr:to xmlns:xdr="http://schemas.openxmlformats.org/drawingml/2006/spreadsheetDrawing">
      <xdr:col>85</xdr:col>
      <xdr:colOff>127000</xdr:colOff>
      <xdr:row>97</xdr:row>
      <xdr:rowOff>48260</xdr:rowOff>
    </xdr:to>
    <xdr:cxnSp macro="">
      <xdr:nvCxnSpPr>
        <xdr:cNvPr id="692" name="直線コネクタ 691"/>
        <xdr:cNvCxnSpPr/>
      </xdr:nvCxnSpPr>
      <xdr:spPr>
        <a:xfrm>
          <a:off x="15481300" y="166243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10795</xdr:rowOff>
    </xdr:from>
    <xdr:ext cx="534670" cy="258445"/>
    <xdr:sp macro="" textlink="">
      <xdr:nvSpPr>
        <xdr:cNvPr id="693" name="積立金平均値テキスト"/>
        <xdr:cNvSpPr txBox="1"/>
      </xdr:nvSpPr>
      <xdr:spPr>
        <a:xfrm>
          <a:off x="16370300" y="16641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4" name="フローチャート: 判断 693"/>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78740</xdr:rowOff>
    </xdr:from>
    <xdr:to xmlns:xdr="http://schemas.openxmlformats.org/drawingml/2006/spreadsheetDrawing">
      <xdr:col>81</xdr:col>
      <xdr:colOff>50800</xdr:colOff>
      <xdr:row>96</xdr:row>
      <xdr:rowOff>165100</xdr:rowOff>
    </xdr:to>
    <xdr:cxnSp macro="">
      <xdr:nvCxnSpPr>
        <xdr:cNvPr id="695" name="直線コネクタ 694"/>
        <xdr:cNvCxnSpPr/>
      </xdr:nvCxnSpPr>
      <xdr:spPr>
        <a:xfrm>
          <a:off x="14592300" y="165379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6" name="フローチャート: 判断 695"/>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122555</xdr:rowOff>
    </xdr:from>
    <xdr:ext cx="525145" cy="249555"/>
    <xdr:sp macro="" textlink="">
      <xdr:nvSpPr>
        <xdr:cNvPr id="697" name="テキスト ボックス 696"/>
        <xdr:cNvSpPr txBox="1"/>
      </xdr:nvSpPr>
      <xdr:spPr>
        <a:xfrm>
          <a:off x="15213965" y="167532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78740</xdr:rowOff>
    </xdr:from>
    <xdr:to xmlns:xdr="http://schemas.openxmlformats.org/drawingml/2006/spreadsheetDrawing">
      <xdr:col>76</xdr:col>
      <xdr:colOff>114300</xdr:colOff>
      <xdr:row>96</xdr:row>
      <xdr:rowOff>145415</xdr:rowOff>
    </xdr:to>
    <xdr:cxnSp macro="">
      <xdr:nvCxnSpPr>
        <xdr:cNvPr id="698" name="直線コネクタ 697"/>
        <xdr:cNvCxnSpPr/>
      </xdr:nvCxnSpPr>
      <xdr:spPr>
        <a:xfrm flipV="1">
          <a:off x="13703300" y="165379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9" name="フローチャート: 判断 698"/>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105410</xdr:rowOff>
    </xdr:from>
    <xdr:ext cx="525145" cy="259080"/>
    <xdr:sp macro="" textlink="">
      <xdr:nvSpPr>
        <xdr:cNvPr id="700" name="テキスト ボックス 699"/>
        <xdr:cNvSpPr txBox="1"/>
      </xdr:nvSpPr>
      <xdr:spPr>
        <a:xfrm>
          <a:off x="14324965" y="167360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145415</xdr:rowOff>
    </xdr:from>
    <xdr:to xmlns:xdr="http://schemas.openxmlformats.org/drawingml/2006/spreadsheetDrawing">
      <xdr:col>71</xdr:col>
      <xdr:colOff>177800</xdr:colOff>
      <xdr:row>97</xdr:row>
      <xdr:rowOff>17780</xdr:rowOff>
    </xdr:to>
    <xdr:cxnSp macro="">
      <xdr:nvCxnSpPr>
        <xdr:cNvPr id="701" name="直線コネクタ 700"/>
        <xdr:cNvCxnSpPr/>
      </xdr:nvCxnSpPr>
      <xdr:spPr>
        <a:xfrm flipV="1">
          <a:off x="12814300" y="166046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2" name="フローチャート: 判断 701"/>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25145" cy="259080"/>
    <xdr:sp macro="" textlink="">
      <xdr:nvSpPr>
        <xdr:cNvPr id="703" name="テキスト ボックス 702"/>
        <xdr:cNvSpPr txBox="1"/>
      </xdr:nvSpPr>
      <xdr:spPr>
        <a:xfrm>
          <a:off x="13435965" y="167246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4" name="フローチャート: 判断 703"/>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44450</xdr:rowOff>
    </xdr:from>
    <xdr:ext cx="525145" cy="259080"/>
    <xdr:sp macro="" textlink="">
      <xdr:nvSpPr>
        <xdr:cNvPr id="705" name="テキスト ボックス 704"/>
        <xdr:cNvSpPr txBox="1"/>
      </xdr:nvSpPr>
      <xdr:spPr>
        <a:xfrm>
          <a:off x="12546965" y="168465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168910</xdr:rowOff>
    </xdr:from>
    <xdr:to xmlns:xdr="http://schemas.openxmlformats.org/drawingml/2006/spreadsheetDrawing">
      <xdr:col>85</xdr:col>
      <xdr:colOff>177800</xdr:colOff>
      <xdr:row>97</xdr:row>
      <xdr:rowOff>99060</xdr:rowOff>
    </xdr:to>
    <xdr:sp macro="" textlink="">
      <xdr:nvSpPr>
        <xdr:cNvPr id="711" name="楕円 710"/>
        <xdr:cNvSpPr/>
      </xdr:nvSpPr>
      <xdr:spPr>
        <a:xfrm>
          <a:off x="162687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20320</xdr:rowOff>
    </xdr:from>
    <xdr:ext cx="534670" cy="249555"/>
    <xdr:sp macro="" textlink="">
      <xdr:nvSpPr>
        <xdr:cNvPr id="712" name="積立金該当値テキスト"/>
        <xdr:cNvSpPr txBox="1"/>
      </xdr:nvSpPr>
      <xdr:spPr>
        <a:xfrm>
          <a:off x="16370300" y="164795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114300</xdr:rowOff>
    </xdr:from>
    <xdr:to xmlns:xdr="http://schemas.openxmlformats.org/drawingml/2006/spreadsheetDrawing">
      <xdr:col>81</xdr:col>
      <xdr:colOff>101600</xdr:colOff>
      <xdr:row>97</xdr:row>
      <xdr:rowOff>44450</xdr:rowOff>
    </xdr:to>
    <xdr:sp macro="" textlink="">
      <xdr:nvSpPr>
        <xdr:cNvPr id="713" name="楕円 712"/>
        <xdr:cNvSpPr/>
      </xdr:nvSpPr>
      <xdr:spPr>
        <a:xfrm>
          <a:off x="15430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60960</xdr:rowOff>
    </xdr:from>
    <xdr:ext cx="525145" cy="259080"/>
    <xdr:sp macro="" textlink="">
      <xdr:nvSpPr>
        <xdr:cNvPr id="714" name="テキスト ボックス 713"/>
        <xdr:cNvSpPr txBox="1"/>
      </xdr:nvSpPr>
      <xdr:spPr>
        <a:xfrm>
          <a:off x="15213965" y="163487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27940</xdr:rowOff>
    </xdr:from>
    <xdr:to xmlns:xdr="http://schemas.openxmlformats.org/drawingml/2006/spreadsheetDrawing">
      <xdr:col>76</xdr:col>
      <xdr:colOff>165100</xdr:colOff>
      <xdr:row>96</xdr:row>
      <xdr:rowOff>129540</xdr:rowOff>
    </xdr:to>
    <xdr:sp macro="" textlink="">
      <xdr:nvSpPr>
        <xdr:cNvPr id="715" name="楕円 714"/>
        <xdr:cNvSpPr/>
      </xdr:nvSpPr>
      <xdr:spPr>
        <a:xfrm>
          <a:off x="14541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146050</xdr:rowOff>
    </xdr:from>
    <xdr:ext cx="525145" cy="249555"/>
    <xdr:sp macro="" textlink="">
      <xdr:nvSpPr>
        <xdr:cNvPr id="716" name="テキスト ボックス 715"/>
        <xdr:cNvSpPr txBox="1"/>
      </xdr:nvSpPr>
      <xdr:spPr>
        <a:xfrm>
          <a:off x="14324965" y="162623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94615</xdr:rowOff>
    </xdr:from>
    <xdr:to xmlns:xdr="http://schemas.openxmlformats.org/drawingml/2006/spreadsheetDrawing">
      <xdr:col>72</xdr:col>
      <xdr:colOff>38100</xdr:colOff>
      <xdr:row>97</xdr:row>
      <xdr:rowOff>24765</xdr:rowOff>
    </xdr:to>
    <xdr:sp macro="" textlink="">
      <xdr:nvSpPr>
        <xdr:cNvPr id="717" name="楕円 716"/>
        <xdr:cNvSpPr/>
      </xdr:nvSpPr>
      <xdr:spPr>
        <a:xfrm>
          <a:off x="13652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41275</xdr:rowOff>
    </xdr:from>
    <xdr:ext cx="525145" cy="250825"/>
    <xdr:sp macro="" textlink="">
      <xdr:nvSpPr>
        <xdr:cNvPr id="718" name="テキスト ボックス 717"/>
        <xdr:cNvSpPr txBox="1"/>
      </xdr:nvSpPr>
      <xdr:spPr>
        <a:xfrm>
          <a:off x="13435965" y="163290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137795</xdr:rowOff>
    </xdr:from>
    <xdr:to xmlns:xdr="http://schemas.openxmlformats.org/drawingml/2006/spreadsheetDrawing">
      <xdr:col>67</xdr:col>
      <xdr:colOff>101600</xdr:colOff>
      <xdr:row>97</xdr:row>
      <xdr:rowOff>67945</xdr:rowOff>
    </xdr:to>
    <xdr:sp macro="" textlink="">
      <xdr:nvSpPr>
        <xdr:cNvPr id="719" name="楕円 718"/>
        <xdr:cNvSpPr/>
      </xdr:nvSpPr>
      <xdr:spPr>
        <a:xfrm>
          <a:off x="12763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84455</xdr:rowOff>
    </xdr:from>
    <xdr:ext cx="525145" cy="259080"/>
    <xdr:sp macro="" textlink="">
      <xdr:nvSpPr>
        <xdr:cNvPr id="720" name="テキスト ボックス 719"/>
        <xdr:cNvSpPr txBox="1"/>
      </xdr:nvSpPr>
      <xdr:spPr>
        <a:xfrm>
          <a:off x="12546965" y="163722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29" name="テキスト ボックス 728"/>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9395" cy="249555"/>
    <xdr:sp macro="" textlink="">
      <xdr:nvSpPr>
        <xdr:cNvPr id="732" name="テキスト ボックス 731"/>
        <xdr:cNvSpPr txBox="1"/>
      </xdr:nvSpPr>
      <xdr:spPr>
        <a:xfrm>
          <a:off x="18039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49555"/>
    <xdr:sp macro="" textlink="">
      <xdr:nvSpPr>
        <xdr:cNvPr id="734" name="テキスト ボックス 733"/>
        <xdr:cNvSpPr txBox="1"/>
      </xdr:nvSpPr>
      <xdr:spPr>
        <a:xfrm>
          <a:off x="17756505" y="6055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5" name="直線コネクタ 73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49555"/>
    <xdr:sp macro="" textlink="">
      <xdr:nvSpPr>
        <xdr:cNvPr id="736" name="テキスト ボックス 735"/>
        <xdr:cNvSpPr txBox="1"/>
      </xdr:nvSpPr>
      <xdr:spPr>
        <a:xfrm>
          <a:off x="17756505" y="5598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49555"/>
    <xdr:sp macro="" textlink="">
      <xdr:nvSpPr>
        <xdr:cNvPr id="738" name="テキスト ボックス 737"/>
        <xdr:cNvSpPr txBox="1"/>
      </xdr:nvSpPr>
      <xdr:spPr>
        <a:xfrm>
          <a:off x="17756505" y="5140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9555"/>
    <xdr:sp macro="" textlink="">
      <xdr:nvSpPr>
        <xdr:cNvPr id="740" name="テキスト ボックス 739"/>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43"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5"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6" name="直線コネクタ 745"/>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33</xdr:row>
      <xdr:rowOff>146050</xdr:rowOff>
    </xdr:from>
    <xdr:to xmlns:xdr="http://schemas.openxmlformats.org/drawingml/2006/spreadsheetDrawing">
      <xdr:col>116</xdr:col>
      <xdr:colOff>63500</xdr:colOff>
      <xdr:row>35</xdr:row>
      <xdr:rowOff>34290</xdr:rowOff>
    </xdr:to>
    <xdr:cxnSp macro="">
      <xdr:nvCxnSpPr>
        <xdr:cNvPr id="747" name="直線コネクタ 746"/>
        <xdr:cNvCxnSpPr/>
      </xdr:nvCxnSpPr>
      <xdr:spPr>
        <a:xfrm flipV="1">
          <a:off x="21323300" y="5803900"/>
          <a:ext cx="8382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469900" cy="259080"/>
    <xdr:sp macro="" textlink="">
      <xdr:nvSpPr>
        <xdr:cNvPr id="748" name="投資及び出資金平均値テキスト"/>
        <xdr:cNvSpPr txBox="1"/>
      </xdr:nvSpPr>
      <xdr:spPr>
        <a:xfrm>
          <a:off x="22212300" y="6428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9" name="フローチャート: 判断 748"/>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34290</xdr:rowOff>
    </xdr:from>
    <xdr:to xmlns:xdr="http://schemas.openxmlformats.org/drawingml/2006/spreadsheetDrawing">
      <xdr:col>111</xdr:col>
      <xdr:colOff>177800</xdr:colOff>
      <xdr:row>35</xdr:row>
      <xdr:rowOff>135255</xdr:rowOff>
    </xdr:to>
    <xdr:cxnSp macro="">
      <xdr:nvCxnSpPr>
        <xdr:cNvPr id="750" name="直線コネクタ 749"/>
        <xdr:cNvCxnSpPr/>
      </xdr:nvCxnSpPr>
      <xdr:spPr>
        <a:xfrm flipV="1">
          <a:off x="20434300" y="603504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51" name="フローチャート: 判断 750"/>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20320</xdr:rowOff>
    </xdr:from>
    <xdr:ext cx="460375" cy="249555"/>
    <xdr:sp macro="" textlink="">
      <xdr:nvSpPr>
        <xdr:cNvPr id="752" name="テキスト ボックス 751"/>
        <xdr:cNvSpPr txBox="1"/>
      </xdr:nvSpPr>
      <xdr:spPr>
        <a:xfrm>
          <a:off x="21088350" y="653542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7620</xdr:rowOff>
    </xdr:from>
    <xdr:to xmlns:xdr="http://schemas.openxmlformats.org/drawingml/2006/spreadsheetDrawing">
      <xdr:col>107</xdr:col>
      <xdr:colOff>50800</xdr:colOff>
      <xdr:row>35</xdr:row>
      <xdr:rowOff>135255</xdr:rowOff>
    </xdr:to>
    <xdr:cxnSp macro="">
      <xdr:nvCxnSpPr>
        <xdr:cNvPr id="753" name="直線コネクタ 752"/>
        <xdr:cNvCxnSpPr/>
      </xdr:nvCxnSpPr>
      <xdr:spPr>
        <a:xfrm>
          <a:off x="19545300" y="600837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4" name="フローチャート: 判断 753"/>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22225</xdr:rowOff>
    </xdr:from>
    <xdr:ext cx="460375" cy="258445"/>
    <xdr:sp macro="" textlink="">
      <xdr:nvSpPr>
        <xdr:cNvPr id="755" name="テキスト ボックス 754"/>
        <xdr:cNvSpPr txBox="1"/>
      </xdr:nvSpPr>
      <xdr:spPr>
        <a:xfrm>
          <a:off x="20199350" y="65373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139700</xdr:rowOff>
    </xdr:from>
    <xdr:to xmlns:xdr="http://schemas.openxmlformats.org/drawingml/2006/spreadsheetDrawing">
      <xdr:col>102</xdr:col>
      <xdr:colOff>114300</xdr:colOff>
      <xdr:row>35</xdr:row>
      <xdr:rowOff>7620</xdr:rowOff>
    </xdr:to>
    <xdr:cxnSp macro="">
      <xdr:nvCxnSpPr>
        <xdr:cNvPr id="756" name="直線コネクタ 755"/>
        <xdr:cNvCxnSpPr/>
      </xdr:nvCxnSpPr>
      <xdr:spPr>
        <a:xfrm>
          <a:off x="18656300" y="59690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7" name="フローチャート: 判断 756"/>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18415</xdr:rowOff>
    </xdr:from>
    <xdr:ext cx="460375" cy="250825"/>
    <xdr:sp macro="" textlink="">
      <xdr:nvSpPr>
        <xdr:cNvPr id="758" name="テキスト ボックス 757"/>
        <xdr:cNvSpPr txBox="1"/>
      </xdr:nvSpPr>
      <xdr:spPr>
        <a:xfrm>
          <a:off x="19310350" y="653351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9" name="フローチャート: 判断 758"/>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13970</xdr:rowOff>
    </xdr:from>
    <xdr:ext cx="460375" cy="259080"/>
    <xdr:sp macro="" textlink="">
      <xdr:nvSpPr>
        <xdr:cNvPr id="760" name="テキスト ボックス 759"/>
        <xdr:cNvSpPr txBox="1"/>
      </xdr:nvSpPr>
      <xdr:spPr>
        <a:xfrm>
          <a:off x="18421350" y="65290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95250</xdr:rowOff>
    </xdr:from>
    <xdr:to xmlns:xdr="http://schemas.openxmlformats.org/drawingml/2006/spreadsheetDrawing">
      <xdr:col>116</xdr:col>
      <xdr:colOff>114300</xdr:colOff>
      <xdr:row>34</xdr:row>
      <xdr:rowOff>25400</xdr:rowOff>
    </xdr:to>
    <xdr:sp macro="" textlink="">
      <xdr:nvSpPr>
        <xdr:cNvPr id="766" name="楕円 765"/>
        <xdr:cNvSpPr/>
      </xdr:nvSpPr>
      <xdr:spPr>
        <a:xfrm>
          <a:off x="221107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118110</xdr:rowOff>
    </xdr:from>
    <xdr:ext cx="534670" cy="259080"/>
    <xdr:sp macro="" textlink="">
      <xdr:nvSpPr>
        <xdr:cNvPr id="767" name="投資及び出資金該当値テキスト"/>
        <xdr:cNvSpPr txBox="1"/>
      </xdr:nvSpPr>
      <xdr:spPr>
        <a:xfrm>
          <a:off x="22212300" y="5604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154940</xdr:rowOff>
    </xdr:from>
    <xdr:to xmlns:xdr="http://schemas.openxmlformats.org/drawingml/2006/spreadsheetDrawing">
      <xdr:col>112</xdr:col>
      <xdr:colOff>38100</xdr:colOff>
      <xdr:row>35</xdr:row>
      <xdr:rowOff>85090</xdr:rowOff>
    </xdr:to>
    <xdr:sp macro="" textlink="">
      <xdr:nvSpPr>
        <xdr:cNvPr id="768" name="楕円 767"/>
        <xdr:cNvSpPr/>
      </xdr:nvSpPr>
      <xdr:spPr>
        <a:xfrm>
          <a:off x="21272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33</xdr:row>
      <xdr:rowOff>101600</xdr:rowOff>
    </xdr:from>
    <xdr:ext cx="525145" cy="259080"/>
    <xdr:sp macro="" textlink="">
      <xdr:nvSpPr>
        <xdr:cNvPr id="769" name="テキスト ボックス 768"/>
        <xdr:cNvSpPr txBox="1"/>
      </xdr:nvSpPr>
      <xdr:spPr>
        <a:xfrm>
          <a:off x="21055965" y="57594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84455</xdr:rowOff>
    </xdr:from>
    <xdr:to xmlns:xdr="http://schemas.openxmlformats.org/drawingml/2006/spreadsheetDrawing">
      <xdr:col>107</xdr:col>
      <xdr:colOff>101600</xdr:colOff>
      <xdr:row>36</xdr:row>
      <xdr:rowOff>14605</xdr:rowOff>
    </xdr:to>
    <xdr:sp macro="" textlink="">
      <xdr:nvSpPr>
        <xdr:cNvPr id="770" name="楕円 769"/>
        <xdr:cNvSpPr/>
      </xdr:nvSpPr>
      <xdr:spPr>
        <a:xfrm>
          <a:off x="20383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31115</xdr:rowOff>
    </xdr:from>
    <xdr:ext cx="525145" cy="249555"/>
    <xdr:sp macro="" textlink="">
      <xdr:nvSpPr>
        <xdr:cNvPr id="771" name="テキスト ボックス 770"/>
        <xdr:cNvSpPr txBox="1"/>
      </xdr:nvSpPr>
      <xdr:spPr>
        <a:xfrm>
          <a:off x="20166965" y="58604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128270</xdr:rowOff>
    </xdr:from>
    <xdr:to xmlns:xdr="http://schemas.openxmlformats.org/drawingml/2006/spreadsheetDrawing">
      <xdr:col>102</xdr:col>
      <xdr:colOff>165100</xdr:colOff>
      <xdr:row>35</xdr:row>
      <xdr:rowOff>58420</xdr:rowOff>
    </xdr:to>
    <xdr:sp macro="" textlink="">
      <xdr:nvSpPr>
        <xdr:cNvPr id="772" name="楕円 771"/>
        <xdr:cNvSpPr/>
      </xdr:nvSpPr>
      <xdr:spPr>
        <a:xfrm>
          <a:off x="19494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33</xdr:row>
      <xdr:rowOff>74930</xdr:rowOff>
    </xdr:from>
    <xdr:ext cx="525145" cy="251460"/>
    <xdr:sp macro="" textlink="">
      <xdr:nvSpPr>
        <xdr:cNvPr id="773" name="テキスト ボックス 772"/>
        <xdr:cNvSpPr txBox="1"/>
      </xdr:nvSpPr>
      <xdr:spPr>
        <a:xfrm>
          <a:off x="19277965" y="57327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88900</xdr:rowOff>
    </xdr:from>
    <xdr:to xmlns:xdr="http://schemas.openxmlformats.org/drawingml/2006/spreadsheetDrawing">
      <xdr:col>98</xdr:col>
      <xdr:colOff>38100</xdr:colOff>
      <xdr:row>35</xdr:row>
      <xdr:rowOff>19050</xdr:rowOff>
    </xdr:to>
    <xdr:sp macro="" textlink="">
      <xdr:nvSpPr>
        <xdr:cNvPr id="774" name="楕円 773"/>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33</xdr:row>
      <xdr:rowOff>35560</xdr:rowOff>
    </xdr:from>
    <xdr:ext cx="525145" cy="259080"/>
    <xdr:sp macro="" textlink="">
      <xdr:nvSpPr>
        <xdr:cNvPr id="775" name="テキスト ボックス 774"/>
        <xdr:cNvSpPr txBox="1"/>
      </xdr:nvSpPr>
      <xdr:spPr>
        <a:xfrm>
          <a:off x="18388965" y="56934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84" name="テキスト ボックス 783"/>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9395" cy="249555"/>
    <xdr:sp macro="" textlink="">
      <xdr:nvSpPr>
        <xdr:cNvPr id="787" name="テキスト ボックス 786"/>
        <xdr:cNvSpPr txBox="1"/>
      </xdr:nvSpPr>
      <xdr:spPr>
        <a:xfrm>
          <a:off x="18039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9555"/>
    <xdr:sp macro="" textlink="">
      <xdr:nvSpPr>
        <xdr:cNvPr id="789" name="テキスト ボックス 788"/>
        <xdr:cNvSpPr txBox="1"/>
      </xdr:nvSpPr>
      <xdr:spPr>
        <a:xfrm>
          <a:off x="17756505" y="9484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0" name="直線コネクタ 78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9555"/>
    <xdr:sp macro="" textlink="">
      <xdr:nvSpPr>
        <xdr:cNvPr id="791" name="テキスト ボックス 790"/>
        <xdr:cNvSpPr txBox="1"/>
      </xdr:nvSpPr>
      <xdr:spPr>
        <a:xfrm>
          <a:off x="17756505" y="9027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9555"/>
    <xdr:sp macro="" textlink="">
      <xdr:nvSpPr>
        <xdr:cNvPr id="793" name="テキスト ボックス 792"/>
        <xdr:cNvSpPr txBox="1"/>
      </xdr:nvSpPr>
      <xdr:spPr>
        <a:xfrm>
          <a:off x="17756505" y="8569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9555"/>
    <xdr:sp macro="" textlink="">
      <xdr:nvSpPr>
        <xdr:cNvPr id="795" name="テキスト ボックス 794"/>
        <xdr:cNvSpPr txBox="1"/>
      </xdr:nvSpPr>
      <xdr:spPr>
        <a:xfrm>
          <a:off x="17756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98"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800"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801" name="直線コネクタ 800"/>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44450</xdr:rowOff>
    </xdr:from>
    <xdr:to xmlns:xdr="http://schemas.openxmlformats.org/drawingml/2006/spreadsheetDrawing">
      <xdr:col>116</xdr:col>
      <xdr:colOff>63500</xdr:colOff>
      <xdr:row>58</xdr:row>
      <xdr:rowOff>66675</xdr:rowOff>
    </xdr:to>
    <xdr:cxnSp macro="">
      <xdr:nvCxnSpPr>
        <xdr:cNvPr id="802" name="直線コネクタ 801"/>
        <xdr:cNvCxnSpPr/>
      </xdr:nvCxnSpPr>
      <xdr:spPr>
        <a:xfrm>
          <a:off x="21323300" y="998855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900" cy="249555"/>
    <xdr:sp macro="" textlink="">
      <xdr:nvSpPr>
        <xdr:cNvPr id="803" name="貸付金平均値テキスト"/>
        <xdr:cNvSpPr txBox="1"/>
      </xdr:nvSpPr>
      <xdr:spPr>
        <a:xfrm>
          <a:off x="22212300" y="97008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4" name="フローチャート: 判断 803"/>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44450</xdr:rowOff>
    </xdr:from>
    <xdr:to xmlns:xdr="http://schemas.openxmlformats.org/drawingml/2006/spreadsheetDrawing">
      <xdr:col>111</xdr:col>
      <xdr:colOff>177800</xdr:colOff>
      <xdr:row>58</xdr:row>
      <xdr:rowOff>55880</xdr:rowOff>
    </xdr:to>
    <xdr:cxnSp macro="">
      <xdr:nvCxnSpPr>
        <xdr:cNvPr id="805" name="直線コネクタ 804"/>
        <xdr:cNvCxnSpPr/>
      </xdr:nvCxnSpPr>
      <xdr:spPr>
        <a:xfrm flipV="1">
          <a:off x="20434300" y="99885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6" name="フローチャート: 判断 805"/>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0375" cy="259080"/>
    <xdr:sp macro="" textlink="">
      <xdr:nvSpPr>
        <xdr:cNvPr id="807" name="テキスト ボックス 806"/>
        <xdr:cNvSpPr txBox="1"/>
      </xdr:nvSpPr>
      <xdr:spPr>
        <a:xfrm>
          <a:off x="21088350" y="96031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19050</xdr:rowOff>
    </xdr:from>
    <xdr:to xmlns:xdr="http://schemas.openxmlformats.org/drawingml/2006/spreadsheetDrawing">
      <xdr:col>107</xdr:col>
      <xdr:colOff>50800</xdr:colOff>
      <xdr:row>58</xdr:row>
      <xdr:rowOff>55880</xdr:rowOff>
    </xdr:to>
    <xdr:cxnSp macro="">
      <xdr:nvCxnSpPr>
        <xdr:cNvPr id="808" name="直線コネクタ 807"/>
        <xdr:cNvCxnSpPr/>
      </xdr:nvCxnSpPr>
      <xdr:spPr>
        <a:xfrm>
          <a:off x="19545300" y="99631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9" name="フローチャート: 判断 808"/>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0375" cy="259080"/>
    <xdr:sp macro="" textlink="">
      <xdr:nvSpPr>
        <xdr:cNvPr id="810" name="テキスト ボックス 809"/>
        <xdr:cNvSpPr txBox="1"/>
      </xdr:nvSpPr>
      <xdr:spPr>
        <a:xfrm>
          <a:off x="20199350" y="96056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144145</xdr:rowOff>
    </xdr:from>
    <xdr:to xmlns:xdr="http://schemas.openxmlformats.org/drawingml/2006/spreadsheetDrawing">
      <xdr:col>102</xdr:col>
      <xdr:colOff>114300</xdr:colOff>
      <xdr:row>58</xdr:row>
      <xdr:rowOff>19050</xdr:rowOff>
    </xdr:to>
    <xdr:cxnSp macro="">
      <xdr:nvCxnSpPr>
        <xdr:cNvPr id="811" name="直線コネクタ 810"/>
        <xdr:cNvCxnSpPr/>
      </xdr:nvCxnSpPr>
      <xdr:spPr>
        <a:xfrm>
          <a:off x="18656300" y="99167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2" name="フローチャート: 判断 811"/>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0375" cy="259080"/>
    <xdr:sp macro="" textlink="">
      <xdr:nvSpPr>
        <xdr:cNvPr id="813" name="テキスト ボックス 812"/>
        <xdr:cNvSpPr txBox="1"/>
      </xdr:nvSpPr>
      <xdr:spPr>
        <a:xfrm>
          <a:off x="19310350" y="96018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4" name="フローチャート: 判断 813"/>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0375" cy="249555"/>
    <xdr:sp macro="" textlink="">
      <xdr:nvSpPr>
        <xdr:cNvPr id="815" name="テキスト ボックス 814"/>
        <xdr:cNvSpPr txBox="1"/>
      </xdr:nvSpPr>
      <xdr:spPr>
        <a:xfrm>
          <a:off x="18421350" y="957516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15875</xdr:rowOff>
    </xdr:from>
    <xdr:to xmlns:xdr="http://schemas.openxmlformats.org/drawingml/2006/spreadsheetDrawing">
      <xdr:col>116</xdr:col>
      <xdr:colOff>114300</xdr:colOff>
      <xdr:row>58</xdr:row>
      <xdr:rowOff>117475</xdr:rowOff>
    </xdr:to>
    <xdr:sp macro="" textlink="">
      <xdr:nvSpPr>
        <xdr:cNvPr id="821" name="楕円 820"/>
        <xdr:cNvSpPr/>
      </xdr:nvSpPr>
      <xdr:spPr>
        <a:xfrm>
          <a:off x="22110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102235</xdr:rowOff>
    </xdr:from>
    <xdr:ext cx="469900" cy="258445"/>
    <xdr:sp macro="" textlink="">
      <xdr:nvSpPr>
        <xdr:cNvPr id="822" name="貸付金該当値テキスト"/>
        <xdr:cNvSpPr txBox="1"/>
      </xdr:nvSpPr>
      <xdr:spPr>
        <a:xfrm>
          <a:off x="22212300" y="9874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165100</xdr:rowOff>
    </xdr:from>
    <xdr:to xmlns:xdr="http://schemas.openxmlformats.org/drawingml/2006/spreadsheetDrawing">
      <xdr:col>112</xdr:col>
      <xdr:colOff>38100</xdr:colOff>
      <xdr:row>58</xdr:row>
      <xdr:rowOff>95250</xdr:rowOff>
    </xdr:to>
    <xdr:sp macro="" textlink="">
      <xdr:nvSpPr>
        <xdr:cNvPr id="823" name="楕円 822"/>
        <xdr:cNvSpPr/>
      </xdr:nvSpPr>
      <xdr:spPr>
        <a:xfrm>
          <a:off x="21272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86360</xdr:rowOff>
    </xdr:from>
    <xdr:ext cx="460375" cy="251460"/>
    <xdr:sp macro="" textlink="">
      <xdr:nvSpPr>
        <xdr:cNvPr id="824" name="テキスト ボックス 823"/>
        <xdr:cNvSpPr txBox="1"/>
      </xdr:nvSpPr>
      <xdr:spPr>
        <a:xfrm>
          <a:off x="21088350" y="100304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5080</xdr:rowOff>
    </xdr:from>
    <xdr:to xmlns:xdr="http://schemas.openxmlformats.org/drawingml/2006/spreadsheetDrawing">
      <xdr:col>107</xdr:col>
      <xdr:colOff>101600</xdr:colOff>
      <xdr:row>58</xdr:row>
      <xdr:rowOff>106680</xdr:rowOff>
    </xdr:to>
    <xdr:sp macro="" textlink="">
      <xdr:nvSpPr>
        <xdr:cNvPr id="825" name="楕円 824"/>
        <xdr:cNvSpPr/>
      </xdr:nvSpPr>
      <xdr:spPr>
        <a:xfrm>
          <a:off x="20383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97790</xdr:rowOff>
    </xdr:from>
    <xdr:ext cx="460375" cy="251460"/>
    <xdr:sp macro="" textlink="">
      <xdr:nvSpPr>
        <xdr:cNvPr id="826" name="テキスト ボックス 825"/>
        <xdr:cNvSpPr txBox="1"/>
      </xdr:nvSpPr>
      <xdr:spPr>
        <a:xfrm>
          <a:off x="20199350" y="100418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139700</xdr:rowOff>
    </xdr:from>
    <xdr:to xmlns:xdr="http://schemas.openxmlformats.org/drawingml/2006/spreadsheetDrawing">
      <xdr:col>102</xdr:col>
      <xdr:colOff>165100</xdr:colOff>
      <xdr:row>58</xdr:row>
      <xdr:rowOff>69850</xdr:rowOff>
    </xdr:to>
    <xdr:sp macro="" textlink="">
      <xdr:nvSpPr>
        <xdr:cNvPr id="827" name="楕円 826"/>
        <xdr:cNvSpPr/>
      </xdr:nvSpPr>
      <xdr:spPr>
        <a:xfrm>
          <a:off x="19494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60960</xdr:rowOff>
    </xdr:from>
    <xdr:ext cx="460375" cy="259080"/>
    <xdr:sp macro="" textlink="">
      <xdr:nvSpPr>
        <xdr:cNvPr id="828" name="テキスト ボックス 827"/>
        <xdr:cNvSpPr txBox="1"/>
      </xdr:nvSpPr>
      <xdr:spPr>
        <a:xfrm>
          <a:off x="19310350" y="100050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93345</xdr:rowOff>
    </xdr:from>
    <xdr:to xmlns:xdr="http://schemas.openxmlformats.org/drawingml/2006/spreadsheetDrawing">
      <xdr:col>98</xdr:col>
      <xdr:colOff>38100</xdr:colOff>
      <xdr:row>58</xdr:row>
      <xdr:rowOff>23495</xdr:rowOff>
    </xdr:to>
    <xdr:sp macro="" textlink="">
      <xdr:nvSpPr>
        <xdr:cNvPr id="829" name="楕円 828"/>
        <xdr:cNvSpPr/>
      </xdr:nvSpPr>
      <xdr:spPr>
        <a:xfrm>
          <a:off x="18605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14605</xdr:rowOff>
    </xdr:from>
    <xdr:ext cx="460375" cy="259080"/>
    <xdr:sp macro="" textlink="">
      <xdr:nvSpPr>
        <xdr:cNvPr id="830" name="テキスト ボックス 829"/>
        <xdr:cNvSpPr txBox="1"/>
      </xdr:nvSpPr>
      <xdr:spPr>
        <a:xfrm>
          <a:off x="18421350" y="99587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360" cy="217170"/>
    <xdr:sp macro="" textlink="">
      <xdr:nvSpPr>
        <xdr:cNvPr id="839" name="テキスト ボックス 838"/>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9395" cy="249555"/>
    <xdr:sp macro="" textlink="">
      <xdr:nvSpPr>
        <xdr:cNvPr id="841" name="テキスト ボックス 840"/>
        <xdr:cNvSpPr txBox="1"/>
      </xdr:nvSpPr>
      <xdr:spPr>
        <a:xfrm>
          <a:off x="18039080" y="13827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2" name="直線コネクタ 84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49555"/>
    <xdr:sp macro="" textlink="">
      <xdr:nvSpPr>
        <xdr:cNvPr id="843" name="テキスト ボックス 842"/>
        <xdr:cNvSpPr txBox="1"/>
      </xdr:nvSpPr>
      <xdr:spPr>
        <a:xfrm>
          <a:off x="17756505" y="13370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4" name="直線コネクタ 84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49555"/>
    <xdr:sp macro="" textlink="">
      <xdr:nvSpPr>
        <xdr:cNvPr id="845" name="テキスト ボックス 844"/>
        <xdr:cNvSpPr txBox="1"/>
      </xdr:nvSpPr>
      <xdr:spPr>
        <a:xfrm>
          <a:off x="17756505" y="12913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6" name="直線コネクタ 84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49555"/>
    <xdr:sp macro="" textlink="">
      <xdr:nvSpPr>
        <xdr:cNvPr id="847" name="テキスト ボックス 846"/>
        <xdr:cNvSpPr txBox="1"/>
      </xdr:nvSpPr>
      <xdr:spPr>
        <a:xfrm>
          <a:off x="17756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8" name="直線コネクタ 84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49555"/>
    <xdr:sp macro="" textlink="">
      <xdr:nvSpPr>
        <xdr:cNvPr id="849" name="テキスト ボックス 848"/>
        <xdr:cNvSpPr txBox="1"/>
      </xdr:nvSpPr>
      <xdr:spPr>
        <a:xfrm>
          <a:off x="17756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105" cy="249555"/>
    <xdr:sp macro="" textlink="">
      <xdr:nvSpPr>
        <xdr:cNvPr id="851" name="テキスト ボックス 850"/>
        <xdr:cNvSpPr txBox="1"/>
      </xdr:nvSpPr>
      <xdr:spPr>
        <a:xfrm>
          <a:off x="17692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3" name="直線コネクタ 852"/>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49555"/>
    <xdr:sp macro="" textlink="">
      <xdr:nvSpPr>
        <xdr:cNvPr id="854" name="繰出金最小値テキスト"/>
        <xdr:cNvSpPr txBox="1"/>
      </xdr:nvSpPr>
      <xdr:spPr>
        <a:xfrm>
          <a:off x="22212300" y="135642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5" name="直線コネクタ 854"/>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49555"/>
    <xdr:sp macro="" textlink="">
      <xdr:nvSpPr>
        <xdr:cNvPr id="856" name="繰出金最大値テキスト"/>
        <xdr:cNvSpPr txBox="1"/>
      </xdr:nvSpPr>
      <xdr:spPr>
        <a:xfrm>
          <a:off x="22212300" y="119526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7" name="直線コネクタ 856"/>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158115</xdr:rowOff>
    </xdr:from>
    <xdr:to xmlns:xdr="http://schemas.openxmlformats.org/drawingml/2006/spreadsheetDrawing">
      <xdr:col>116</xdr:col>
      <xdr:colOff>63500</xdr:colOff>
      <xdr:row>74</xdr:row>
      <xdr:rowOff>159385</xdr:rowOff>
    </xdr:to>
    <xdr:cxnSp macro="">
      <xdr:nvCxnSpPr>
        <xdr:cNvPr id="858" name="直線コネクタ 857"/>
        <xdr:cNvCxnSpPr/>
      </xdr:nvCxnSpPr>
      <xdr:spPr>
        <a:xfrm>
          <a:off x="21323300" y="128454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144780</xdr:rowOff>
    </xdr:from>
    <xdr:ext cx="534670" cy="250190"/>
    <xdr:sp macro="" textlink="">
      <xdr:nvSpPr>
        <xdr:cNvPr id="859" name="繰出金平均値テキスト"/>
        <xdr:cNvSpPr txBox="1"/>
      </xdr:nvSpPr>
      <xdr:spPr>
        <a:xfrm>
          <a:off x="22212300" y="130035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60" name="フローチャート: 判断 859"/>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158115</xdr:rowOff>
    </xdr:from>
    <xdr:to xmlns:xdr="http://schemas.openxmlformats.org/drawingml/2006/spreadsheetDrawing">
      <xdr:col>111</xdr:col>
      <xdr:colOff>177800</xdr:colOff>
      <xdr:row>75</xdr:row>
      <xdr:rowOff>45720</xdr:rowOff>
    </xdr:to>
    <xdr:cxnSp macro="">
      <xdr:nvCxnSpPr>
        <xdr:cNvPr id="861" name="直線コネクタ 860"/>
        <xdr:cNvCxnSpPr/>
      </xdr:nvCxnSpPr>
      <xdr:spPr>
        <a:xfrm flipV="1">
          <a:off x="20434300" y="128454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2" name="フローチャート: 判断 861"/>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112395</xdr:rowOff>
    </xdr:from>
    <xdr:ext cx="525145" cy="249555"/>
    <xdr:sp macro="" textlink="">
      <xdr:nvSpPr>
        <xdr:cNvPr id="863" name="テキスト ボックス 862"/>
        <xdr:cNvSpPr txBox="1"/>
      </xdr:nvSpPr>
      <xdr:spPr>
        <a:xfrm>
          <a:off x="21055965" y="131425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45720</xdr:rowOff>
    </xdr:from>
    <xdr:to xmlns:xdr="http://schemas.openxmlformats.org/drawingml/2006/spreadsheetDrawing">
      <xdr:col>107</xdr:col>
      <xdr:colOff>50800</xdr:colOff>
      <xdr:row>75</xdr:row>
      <xdr:rowOff>118110</xdr:rowOff>
    </xdr:to>
    <xdr:cxnSp macro="">
      <xdr:nvCxnSpPr>
        <xdr:cNvPr id="864" name="直線コネクタ 863"/>
        <xdr:cNvCxnSpPr/>
      </xdr:nvCxnSpPr>
      <xdr:spPr>
        <a:xfrm flipV="1">
          <a:off x="19545300" y="129044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5" name="フローチャート: 判断 864"/>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143510</xdr:rowOff>
    </xdr:from>
    <xdr:ext cx="525145" cy="251460"/>
    <xdr:sp macro="" textlink="">
      <xdr:nvSpPr>
        <xdr:cNvPr id="866" name="テキスト ボックス 865"/>
        <xdr:cNvSpPr txBox="1"/>
      </xdr:nvSpPr>
      <xdr:spPr>
        <a:xfrm>
          <a:off x="20166965" y="131737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118110</xdr:rowOff>
    </xdr:from>
    <xdr:to xmlns:xdr="http://schemas.openxmlformats.org/drawingml/2006/spreadsheetDrawing">
      <xdr:col>102</xdr:col>
      <xdr:colOff>114300</xdr:colOff>
      <xdr:row>75</xdr:row>
      <xdr:rowOff>158750</xdr:rowOff>
    </xdr:to>
    <xdr:cxnSp macro="">
      <xdr:nvCxnSpPr>
        <xdr:cNvPr id="867" name="直線コネクタ 866"/>
        <xdr:cNvCxnSpPr/>
      </xdr:nvCxnSpPr>
      <xdr:spPr>
        <a:xfrm flipV="1">
          <a:off x="18656300" y="12976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8" name="フローチャート: 判断 867"/>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154940</xdr:rowOff>
    </xdr:from>
    <xdr:ext cx="525145" cy="251460"/>
    <xdr:sp macro="" textlink="">
      <xdr:nvSpPr>
        <xdr:cNvPr id="869" name="テキスト ボックス 868"/>
        <xdr:cNvSpPr txBox="1"/>
      </xdr:nvSpPr>
      <xdr:spPr>
        <a:xfrm>
          <a:off x="19277965" y="131851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70" name="フローチャート: 判断 869"/>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14605</xdr:rowOff>
    </xdr:from>
    <xdr:ext cx="525145" cy="259080"/>
    <xdr:sp macro="" textlink="">
      <xdr:nvSpPr>
        <xdr:cNvPr id="871" name="テキスト ボックス 870"/>
        <xdr:cNvSpPr txBox="1"/>
      </xdr:nvSpPr>
      <xdr:spPr>
        <a:xfrm>
          <a:off x="18388965" y="132162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109220</xdr:rowOff>
    </xdr:from>
    <xdr:to xmlns:xdr="http://schemas.openxmlformats.org/drawingml/2006/spreadsheetDrawing">
      <xdr:col>116</xdr:col>
      <xdr:colOff>114300</xdr:colOff>
      <xdr:row>75</xdr:row>
      <xdr:rowOff>38735</xdr:rowOff>
    </xdr:to>
    <xdr:sp macro="" textlink="">
      <xdr:nvSpPr>
        <xdr:cNvPr id="877" name="楕円 876"/>
        <xdr:cNvSpPr/>
      </xdr:nvSpPr>
      <xdr:spPr>
        <a:xfrm>
          <a:off x="221107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132080</xdr:rowOff>
    </xdr:from>
    <xdr:ext cx="534670" cy="251460"/>
    <xdr:sp macro="" textlink="">
      <xdr:nvSpPr>
        <xdr:cNvPr id="878" name="繰出金該当値テキスト"/>
        <xdr:cNvSpPr txBox="1"/>
      </xdr:nvSpPr>
      <xdr:spPr>
        <a:xfrm>
          <a:off x="22212300" y="126479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107315</xdr:rowOff>
    </xdr:from>
    <xdr:to xmlns:xdr="http://schemas.openxmlformats.org/drawingml/2006/spreadsheetDrawing">
      <xdr:col>112</xdr:col>
      <xdr:colOff>38100</xdr:colOff>
      <xdr:row>75</xdr:row>
      <xdr:rowOff>37465</xdr:rowOff>
    </xdr:to>
    <xdr:sp macro="" textlink="">
      <xdr:nvSpPr>
        <xdr:cNvPr id="879" name="楕円 878"/>
        <xdr:cNvSpPr/>
      </xdr:nvSpPr>
      <xdr:spPr>
        <a:xfrm>
          <a:off x="212725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53975</xdr:rowOff>
    </xdr:from>
    <xdr:ext cx="525145" cy="249555"/>
    <xdr:sp macro="" textlink="">
      <xdr:nvSpPr>
        <xdr:cNvPr id="880" name="テキスト ボックス 879"/>
        <xdr:cNvSpPr txBox="1"/>
      </xdr:nvSpPr>
      <xdr:spPr>
        <a:xfrm>
          <a:off x="21055965" y="125698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166370</xdr:rowOff>
    </xdr:from>
    <xdr:to xmlns:xdr="http://schemas.openxmlformats.org/drawingml/2006/spreadsheetDrawing">
      <xdr:col>107</xdr:col>
      <xdr:colOff>101600</xdr:colOff>
      <xdr:row>75</xdr:row>
      <xdr:rowOff>96520</xdr:rowOff>
    </xdr:to>
    <xdr:sp macro="" textlink="">
      <xdr:nvSpPr>
        <xdr:cNvPr id="881" name="楕円 880"/>
        <xdr:cNvSpPr/>
      </xdr:nvSpPr>
      <xdr:spPr>
        <a:xfrm>
          <a:off x="20383500" y="128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113030</xdr:rowOff>
    </xdr:from>
    <xdr:ext cx="525145" cy="259080"/>
    <xdr:sp macro="" textlink="">
      <xdr:nvSpPr>
        <xdr:cNvPr id="882" name="テキスト ボックス 881"/>
        <xdr:cNvSpPr txBox="1"/>
      </xdr:nvSpPr>
      <xdr:spPr>
        <a:xfrm>
          <a:off x="20166965" y="126288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67310</xdr:rowOff>
    </xdr:from>
    <xdr:to xmlns:xdr="http://schemas.openxmlformats.org/drawingml/2006/spreadsheetDrawing">
      <xdr:col>102</xdr:col>
      <xdr:colOff>165100</xdr:colOff>
      <xdr:row>75</xdr:row>
      <xdr:rowOff>168910</xdr:rowOff>
    </xdr:to>
    <xdr:sp macro="" textlink="">
      <xdr:nvSpPr>
        <xdr:cNvPr id="883" name="楕円 882"/>
        <xdr:cNvSpPr/>
      </xdr:nvSpPr>
      <xdr:spPr>
        <a:xfrm>
          <a:off x="19494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13970</xdr:rowOff>
    </xdr:from>
    <xdr:ext cx="525145" cy="259080"/>
    <xdr:sp macro="" textlink="">
      <xdr:nvSpPr>
        <xdr:cNvPr id="884" name="テキスト ボックス 883"/>
        <xdr:cNvSpPr txBox="1"/>
      </xdr:nvSpPr>
      <xdr:spPr>
        <a:xfrm>
          <a:off x="19277965" y="127012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107950</xdr:rowOff>
    </xdr:from>
    <xdr:to xmlns:xdr="http://schemas.openxmlformats.org/drawingml/2006/spreadsheetDrawing">
      <xdr:col>98</xdr:col>
      <xdr:colOff>38100</xdr:colOff>
      <xdr:row>76</xdr:row>
      <xdr:rowOff>38100</xdr:rowOff>
    </xdr:to>
    <xdr:sp macro="" textlink="">
      <xdr:nvSpPr>
        <xdr:cNvPr id="885" name="楕円 884"/>
        <xdr:cNvSpPr/>
      </xdr:nvSpPr>
      <xdr:spPr>
        <a:xfrm>
          <a:off x="18605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54610</xdr:rowOff>
    </xdr:from>
    <xdr:ext cx="525145" cy="249555"/>
    <xdr:sp macro="" textlink="">
      <xdr:nvSpPr>
        <xdr:cNvPr id="886" name="テキスト ボックス 885"/>
        <xdr:cNvSpPr txBox="1"/>
      </xdr:nvSpPr>
      <xdr:spPr>
        <a:xfrm>
          <a:off x="18388965" y="1274191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360" cy="217170"/>
    <xdr:sp macro="" textlink="">
      <xdr:nvSpPr>
        <xdr:cNvPr id="895" name="テキスト ボックス 894"/>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9395" cy="249555"/>
    <xdr:sp macro="" textlink="">
      <xdr:nvSpPr>
        <xdr:cNvPr id="898" name="テキスト ボックス 897"/>
        <xdr:cNvSpPr txBox="1"/>
      </xdr:nvSpPr>
      <xdr:spPr>
        <a:xfrm>
          <a:off x="18039080" y="16113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9395" cy="249555"/>
    <xdr:sp macro="" textlink="">
      <xdr:nvSpPr>
        <xdr:cNvPr id="900" name="テキスト ボックス 899"/>
        <xdr:cNvSpPr txBox="1"/>
      </xdr:nvSpPr>
      <xdr:spPr>
        <a:xfrm>
          <a:off x="18039080" y="14970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030" cy="259080"/>
    <xdr:sp macro="" textlink="">
      <xdr:nvSpPr>
        <xdr:cNvPr id="912" name="テキスト ボックス 911"/>
        <xdr:cNvSpPr txBox="1"/>
      </xdr:nvSpPr>
      <xdr:spPr>
        <a:xfrm>
          <a:off x="21198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15" name="テキスト ボックス 914"/>
        <xdr:cNvSpPr txBox="1"/>
      </xdr:nvSpPr>
      <xdr:spPr>
        <a:xfrm>
          <a:off x="20309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030" cy="259080"/>
    <xdr:sp macro="" textlink="">
      <xdr:nvSpPr>
        <xdr:cNvPr id="918" name="テキスト ボックス 917"/>
        <xdr:cNvSpPr txBox="1"/>
      </xdr:nvSpPr>
      <xdr:spPr>
        <a:xfrm>
          <a:off x="19420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030" cy="259080"/>
    <xdr:sp macro="" textlink="">
      <xdr:nvSpPr>
        <xdr:cNvPr id="920" name="テキスト ボックス 919"/>
        <xdr:cNvSpPr txBox="1"/>
      </xdr:nvSpPr>
      <xdr:spPr>
        <a:xfrm>
          <a:off x="18531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030" cy="259080"/>
    <xdr:sp macro="" textlink="">
      <xdr:nvSpPr>
        <xdr:cNvPr id="929" name="テキスト ボックス 928"/>
        <xdr:cNvSpPr txBox="1"/>
      </xdr:nvSpPr>
      <xdr:spPr>
        <a:xfrm>
          <a:off x="21198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31" name="テキスト ボックス 930"/>
        <xdr:cNvSpPr txBox="1"/>
      </xdr:nvSpPr>
      <xdr:spPr>
        <a:xfrm>
          <a:off x="20309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030" cy="259080"/>
    <xdr:sp macro="" textlink="">
      <xdr:nvSpPr>
        <xdr:cNvPr id="933" name="テキスト ボックス 932"/>
        <xdr:cNvSpPr txBox="1"/>
      </xdr:nvSpPr>
      <xdr:spPr>
        <a:xfrm>
          <a:off x="19420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030" cy="259080"/>
    <xdr:sp macro="" textlink="">
      <xdr:nvSpPr>
        <xdr:cNvPr id="935" name="テキスト ボックス 934"/>
        <xdr:cNvSpPr txBox="1"/>
      </xdr:nvSpPr>
      <xdr:spPr>
        <a:xfrm>
          <a:off x="18531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歳出決算総額は、住民１人当たり559,748円となっている。性質別歳出を降順にすると、扶助費124,167円、人件費86,740円、補助費等81,304円となっている。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扶助費は、定額減税調整給付金・物価高騰対応給付金などにより前年度比で住民1人当たり6,701円の増加となった。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人件費は、会計年度任用職員に係る手当の新設、人事院勧告に基づく給与改定により</a:t>
          </a:r>
          <a:r>
            <a:rPr kumimoji="1" lang="ja-JP" altLang="en-US" sz="1300">
              <a:latin typeface="ＭＳ Ｐゴシック"/>
              <a:ea typeface="ＭＳ Ｐゴシック"/>
            </a:rPr>
            <a:t>前年度比で住民1人当たり4,515円の増加となった。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補助費等は、農業集落排水事業・戸別合併浄化槽処理事業が公営企業に移行したことで、補助費等として繰出すこととしたため</a:t>
          </a:r>
          <a:r>
            <a:rPr kumimoji="1" lang="ja-JP" altLang="en-US" sz="1300">
              <a:latin typeface="ＭＳ Ｐゴシック"/>
              <a:ea typeface="ＭＳ Ｐゴシック"/>
            </a:rPr>
            <a:t/>
          </a:r>
          <a:r>
            <a:rPr kumimoji="1" lang="ja-JP" altLang="en-US" sz="1300">
              <a:latin typeface="ＭＳ Ｐゴシック"/>
              <a:ea typeface="ＭＳ Ｐゴシック"/>
            </a:rPr>
            <a:t>前年度比で住民1人当たり5,170円の増加となった。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また、投資及び出資金が各種団体との平均から大きく乖離している。これは秩父広域市町村圏組合の上水道事業における「上水道広域化施設整備事業」への出資が大きいためである。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57,212
56,442
577.83
34,634,257
32,024,276
2,125,763
17,269,465
25,092,065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7835" cy="249555"/>
    <xdr:sp macro="" textlink="">
      <xdr:nvSpPr>
        <xdr:cNvPr id="42" name="テキスト ボックス 41"/>
        <xdr:cNvSpPr txBox="1"/>
      </xdr:nvSpPr>
      <xdr:spPr>
        <a:xfrm>
          <a:off x="294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57835" cy="249555"/>
    <xdr:sp macro="" textlink="">
      <xdr:nvSpPr>
        <xdr:cNvPr id="44" name="テキスト ボックス 43"/>
        <xdr:cNvSpPr txBox="1"/>
      </xdr:nvSpPr>
      <xdr:spPr>
        <a:xfrm>
          <a:off x="294640" y="65125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57835" cy="249555"/>
    <xdr:sp macro="" textlink="">
      <xdr:nvSpPr>
        <xdr:cNvPr id="46" name="テキスト ボックス 45"/>
        <xdr:cNvSpPr txBox="1"/>
      </xdr:nvSpPr>
      <xdr:spPr>
        <a:xfrm>
          <a:off x="294640" y="60553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57835" cy="249555"/>
    <xdr:sp macro="" textlink="">
      <xdr:nvSpPr>
        <xdr:cNvPr id="48" name="テキスト ボックス 47"/>
        <xdr:cNvSpPr txBox="1"/>
      </xdr:nvSpPr>
      <xdr:spPr>
        <a:xfrm>
          <a:off x="294640" y="55981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57835" cy="249555"/>
    <xdr:sp macro="" textlink="">
      <xdr:nvSpPr>
        <xdr:cNvPr id="50" name="テキスト ボックス 49"/>
        <xdr:cNvSpPr txBox="1"/>
      </xdr:nvSpPr>
      <xdr:spPr>
        <a:xfrm>
          <a:off x="294640" y="51409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7835" cy="249555"/>
    <xdr:sp macro="" textlink="">
      <xdr:nvSpPr>
        <xdr:cNvPr id="52" name="テキスト ボックス 51"/>
        <xdr:cNvSpPr txBox="1"/>
      </xdr:nvSpPr>
      <xdr:spPr>
        <a:xfrm>
          <a:off x="294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49555"/>
    <xdr:sp macro="" textlink="">
      <xdr:nvSpPr>
        <xdr:cNvPr id="55" name="議会費最小値テキスト"/>
        <xdr:cNvSpPr txBox="1"/>
      </xdr:nvSpPr>
      <xdr:spPr>
        <a:xfrm>
          <a:off x="4686300" y="65347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0825"/>
    <xdr:sp macro="" textlink="">
      <xdr:nvSpPr>
        <xdr:cNvPr id="57" name="議会費最大値テキスト"/>
        <xdr:cNvSpPr txBox="1"/>
      </xdr:nvSpPr>
      <xdr:spPr>
        <a:xfrm>
          <a:off x="4686300" y="51276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149225</xdr:rowOff>
    </xdr:from>
    <xdr:to xmlns:xdr="http://schemas.openxmlformats.org/drawingml/2006/spreadsheetDrawing">
      <xdr:col>24</xdr:col>
      <xdr:colOff>63500</xdr:colOff>
      <xdr:row>35</xdr:row>
      <xdr:rowOff>31115</xdr:rowOff>
    </xdr:to>
    <xdr:cxnSp macro="">
      <xdr:nvCxnSpPr>
        <xdr:cNvPr id="59" name="直線コネクタ 58"/>
        <xdr:cNvCxnSpPr/>
      </xdr:nvCxnSpPr>
      <xdr:spPr>
        <a:xfrm flipV="1">
          <a:off x="3797300" y="597852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146685</xdr:rowOff>
    </xdr:from>
    <xdr:ext cx="469900" cy="249555"/>
    <xdr:sp macro="" textlink="">
      <xdr:nvSpPr>
        <xdr:cNvPr id="60" name="議会費平均値テキスト"/>
        <xdr:cNvSpPr txBox="1"/>
      </xdr:nvSpPr>
      <xdr:spPr>
        <a:xfrm>
          <a:off x="4686300" y="59759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31115</xdr:rowOff>
    </xdr:from>
    <xdr:to xmlns:xdr="http://schemas.openxmlformats.org/drawingml/2006/spreadsheetDrawing">
      <xdr:col>19</xdr:col>
      <xdr:colOff>177800</xdr:colOff>
      <xdr:row>35</xdr:row>
      <xdr:rowOff>40640</xdr:rowOff>
    </xdr:to>
    <xdr:cxnSp macro="">
      <xdr:nvCxnSpPr>
        <xdr:cNvPr id="62" name="直線コネクタ 61"/>
        <xdr:cNvCxnSpPr/>
      </xdr:nvCxnSpPr>
      <xdr:spPr>
        <a:xfrm flipV="1">
          <a:off x="2908300" y="60318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140335</xdr:rowOff>
    </xdr:from>
    <xdr:ext cx="460375" cy="259080"/>
    <xdr:sp macro="" textlink="">
      <xdr:nvSpPr>
        <xdr:cNvPr id="64" name="テキスト ボックス 63"/>
        <xdr:cNvSpPr txBox="1"/>
      </xdr:nvSpPr>
      <xdr:spPr>
        <a:xfrm>
          <a:off x="3562350" y="61410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106045</xdr:rowOff>
    </xdr:from>
    <xdr:to xmlns:xdr="http://schemas.openxmlformats.org/drawingml/2006/spreadsheetDrawing">
      <xdr:col>15</xdr:col>
      <xdr:colOff>50800</xdr:colOff>
      <xdr:row>35</xdr:row>
      <xdr:rowOff>40640</xdr:rowOff>
    </xdr:to>
    <xdr:cxnSp macro="">
      <xdr:nvCxnSpPr>
        <xdr:cNvPr id="65" name="直線コネクタ 64"/>
        <xdr:cNvCxnSpPr/>
      </xdr:nvCxnSpPr>
      <xdr:spPr>
        <a:xfrm>
          <a:off x="2019300" y="59353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151765</xdr:rowOff>
    </xdr:from>
    <xdr:ext cx="460375" cy="259080"/>
    <xdr:sp macro="" textlink="">
      <xdr:nvSpPr>
        <xdr:cNvPr id="67" name="テキスト ボックス 66"/>
        <xdr:cNvSpPr txBox="1"/>
      </xdr:nvSpPr>
      <xdr:spPr>
        <a:xfrm>
          <a:off x="2673350" y="61525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106045</xdr:rowOff>
    </xdr:from>
    <xdr:to xmlns:xdr="http://schemas.openxmlformats.org/drawingml/2006/spreadsheetDrawing">
      <xdr:col>10</xdr:col>
      <xdr:colOff>114300</xdr:colOff>
      <xdr:row>35</xdr:row>
      <xdr:rowOff>42545</xdr:rowOff>
    </xdr:to>
    <xdr:cxnSp macro="">
      <xdr:nvCxnSpPr>
        <xdr:cNvPr id="68" name="直線コネクタ 67"/>
        <xdr:cNvCxnSpPr/>
      </xdr:nvCxnSpPr>
      <xdr:spPr>
        <a:xfrm flipV="1">
          <a:off x="1130300" y="593534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160655</xdr:rowOff>
    </xdr:from>
    <xdr:ext cx="460375" cy="259080"/>
    <xdr:sp macro="" textlink="">
      <xdr:nvSpPr>
        <xdr:cNvPr id="70" name="テキスト ボックス 69"/>
        <xdr:cNvSpPr txBox="1"/>
      </xdr:nvSpPr>
      <xdr:spPr>
        <a:xfrm>
          <a:off x="1784350" y="61614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168275</xdr:rowOff>
    </xdr:from>
    <xdr:ext cx="460375" cy="249555"/>
    <xdr:sp macro="" textlink="">
      <xdr:nvSpPr>
        <xdr:cNvPr id="72" name="テキスト ボックス 71"/>
        <xdr:cNvSpPr txBox="1"/>
      </xdr:nvSpPr>
      <xdr:spPr>
        <a:xfrm>
          <a:off x="895350" y="616902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98425</xdr:rowOff>
    </xdr:from>
    <xdr:to xmlns:xdr="http://schemas.openxmlformats.org/drawingml/2006/spreadsheetDrawing">
      <xdr:col>24</xdr:col>
      <xdr:colOff>114300</xdr:colOff>
      <xdr:row>35</xdr:row>
      <xdr:rowOff>29210</xdr:rowOff>
    </xdr:to>
    <xdr:sp macro="" textlink="">
      <xdr:nvSpPr>
        <xdr:cNvPr id="78" name="楕円 77"/>
        <xdr:cNvSpPr/>
      </xdr:nvSpPr>
      <xdr:spPr>
        <a:xfrm>
          <a:off x="4584700" y="5927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121285</xdr:rowOff>
    </xdr:from>
    <xdr:ext cx="469900" cy="250825"/>
    <xdr:sp macro="" textlink="">
      <xdr:nvSpPr>
        <xdr:cNvPr id="79" name="議会費該当値テキスト"/>
        <xdr:cNvSpPr txBox="1"/>
      </xdr:nvSpPr>
      <xdr:spPr>
        <a:xfrm>
          <a:off x="4686300" y="57791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151765</xdr:rowOff>
    </xdr:from>
    <xdr:to xmlns:xdr="http://schemas.openxmlformats.org/drawingml/2006/spreadsheetDrawing">
      <xdr:col>20</xdr:col>
      <xdr:colOff>38100</xdr:colOff>
      <xdr:row>35</xdr:row>
      <xdr:rowOff>81915</xdr:rowOff>
    </xdr:to>
    <xdr:sp macro="" textlink="">
      <xdr:nvSpPr>
        <xdr:cNvPr id="80" name="楕円 79"/>
        <xdr:cNvSpPr/>
      </xdr:nvSpPr>
      <xdr:spPr>
        <a:xfrm>
          <a:off x="3746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98425</xdr:rowOff>
    </xdr:from>
    <xdr:ext cx="460375" cy="250825"/>
    <xdr:sp macro="" textlink="">
      <xdr:nvSpPr>
        <xdr:cNvPr id="81" name="テキスト ボックス 80"/>
        <xdr:cNvSpPr txBox="1"/>
      </xdr:nvSpPr>
      <xdr:spPr>
        <a:xfrm>
          <a:off x="3562350" y="575627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161290</xdr:rowOff>
    </xdr:from>
    <xdr:to xmlns:xdr="http://schemas.openxmlformats.org/drawingml/2006/spreadsheetDrawing">
      <xdr:col>15</xdr:col>
      <xdr:colOff>101600</xdr:colOff>
      <xdr:row>35</xdr:row>
      <xdr:rowOff>91440</xdr:rowOff>
    </xdr:to>
    <xdr:sp macro="" textlink="">
      <xdr:nvSpPr>
        <xdr:cNvPr id="82" name="楕円 81"/>
        <xdr:cNvSpPr/>
      </xdr:nvSpPr>
      <xdr:spPr>
        <a:xfrm>
          <a:off x="2857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107950</xdr:rowOff>
    </xdr:from>
    <xdr:ext cx="460375" cy="259080"/>
    <xdr:sp macro="" textlink="">
      <xdr:nvSpPr>
        <xdr:cNvPr id="83" name="テキスト ボックス 82"/>
        <xdr:cNvSpPr txBox="1"/>
      </xdr:nvSpPr>
      <xdr:spPr>
        <a:xfrm>
          <a:off x="2673350" y="57658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55245</xdr:rowOff>
    </xdr:from>
    <xdr:to xmlns:xdr="http://schemas.openxmlformats.org/drawingml/2006/spreadsheetDrawing">
      <xdr:col>10</xdr:col>
      <xdr:colOff>165100</xdr:colOff>
      <xdr:row>34</xdr:row>
      <xdr:rowOff>156845</xdr:rowOff>
    </xdr:to>
    <xdr:sp macro="" textlink="">
      <xdr:nvSpPr>
        <xdr:cNvPr id="84" name="楕円 83"/>
        <xdr:cNvSpPr/>
      </xdr:nvSpPr>
      <xdr:spPr>
        <a:xfrm>
          <a:off x="196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1905</xdr:rowOff>
    </xdr:from>
    <xdr:ext cx="460375" cy="259080"/>
    <xdr:sp macro="" textlink="">
      <xdr:nvSpPr>
        <xdr:cNvPr id="85" name="テキスト ボックス 84"/>
        <xdr:cNvSpPr txBox="1"/>
      </xdr:nvSpPr>
      <xdr:spPr>
        <a:xfrm>
          <a:off x="1784350" y="56597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163195</xdr:rowOff>
    </xdr:from>
    <xdr:to xmlns:xdr="http://schemas.openxmlformats.org/drawingml/2006/spreadsheetDrawing">
      <xdr:col>6</xdr:col>
      <xdr:colOff>38100</xdr:colOff>
      <xdr:row>35</xdr:row>
      <xdr:rowOff>93345</xdr:rowOff>
    </xdr:to>
    <xdr:sp macro="" textlink="">
      <xdr:nvSpPr>
        <xdr:cNvPr id="86" name="楕円 85"/>
        <xdr:cNvSpPr/>
      </xdr:nvSpPr>
      <xdr:spPr>
        <a:xfrm>
          <a:off x="1079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109855</xdr:rowOff>
    </xdr:from>
    <xdr:ext cx="460375" cy="250825"/>
    <xdr:sp macro="" textlink="">
      <xdr:nvSpPr>
        <xdr:cNvPr id="87" name="テキスト ボックス 86"/>
        <xdr:cNvSpPr txBox="1"/>
      </xdr:nvSpPr>
      <xdr:spPr>
        <a:xfrm>
          <a:off x="895350" y="576770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6" name="テキスト ボックス 95"/>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9395" cy="259080"/>
    <xdr:sp macro="" textlink="">
      <xdr:nvSpPr>
        <xdr:cNvPr id="99" name="テキスト ボックス 98"/>
        <xdr:cNvSpPr txBox="1"/>
      </xdr:nvSpPr>
      <xdr:spPr>
        <a:xfrm>
          <a:off x="513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105" cy="249555"/>
    <xdr:sp macro="" textlink="">
      <xdr:nvSpPr>
        <xdr:cNvPr id="103" name="テキスト ボックス 102"/>
        <xdr:cNvSpPr txBox="1"/>
      </xdr:nvSpPr>
      <xdr:spPr>
        <a:xfrm>
          <a:off x="166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105" cy="259080"/>
    <xdr:sp macro="" textlink="">
      <xdr:nvSpPr>
        <xdr:cNvPr id="105" name="テキスト ボックス 104"/>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105" cy="259080"/>
    <xdr:sp macro="" textlink="">
      <xdr:nvSpPr>
        <xdr:cNvPr id="107" name="テキスト ボックス 106"/>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9555"/>
    <xdr:sp macro="" textlink="">
      <xdr:nvSpPr>
        <xdr:cNvPr id="109" name="テキスト ボックス 108"/>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1460"/>
    <xdr:sp macro="" textlink="">
      <xdr:nvSpPr>
        <xdr:cNvPr id="112" name="総務費最小値テキスト"/>
        <xdr:cNvSpPr txBox="1"/>
      </xdr:nvSpPr>
      <xdr:spPr>
        <a:xfrm>
          <a:off x="46863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67310</xdr:rowOff>
    </xdr:from>
    <xdr:to xmlns:xdr="http://schemas.openxmlformats.org/drawingml/2006/spreadsheetDrawing">
      <xdr:col>24</xdr:col>
      <xdr:colOff>63500</xdr:colOff>
      <xdr:row>55</xdr:row>
      <xdr:rowOff>91440</xdr:rowOff>
    </xdr:to>
    <xdr:cxnSp macro="">
      <xdr:nvCxnSpPr>
        <xdr:cNvPr id="116" name="直線コネクタ 115"/>
        <xdr:cNvCxnSpPr/>
      </xdr:nvCxnSpPr>
      <xdr:spPr>
        <a:xfrm>
          <a:off x="3797300" y="94970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46990</xdr:rowOff>
    </xdr:from>
    <xdr:ext cx="534670" cy="259080"/>
    <xdr:sp macro="" textlink="">
      <xdr:nvSpPr>
        <xdr:cNvPr id="117" name="総務費平均値テキスト"/>
        <xdr:cNvSpPr txBox="1"/>
      </xdr:nvSpPr>
      <xdr:spPr>
        <a:xfrm>
          <a:off x="4686300" y="9476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154940</xdr:rowOff>
    </xdr:from>
    <xdr:to xmlns:xdr="http://schemas.openxmlformats.org/drawingml/2006/spreadsheetDrawing">
      <xdr:col>19</xdr:col>
      <xdr:colOff>177800</xdr:colOff>
      <xdr:row>55</xdr:row>
      <xdr:rowOff>67310</xdr:rowOff>
    </xdr:to>
    <xdr:cxnSp macro="">
      <xdr:nvCxnSpPr>
        <xdr:cNvPr id="119" name="直線コネクタ 118"/>
        <xdr:cNvCxnSpPr/>
      </xdr:nvCxnSpPr>
      <xdr:spPr>
        <a:xfrm>
          <a:off x="2908300" y="94132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41910</xdr:rowOff>
    </xdr:from>
    <xdr:ext cx="525145" cy="250190"/>
    <xdr:sp macro="" textlink="">
      <xdr:nvSpPr>
        <xdr:cNvPr id="121" name="テキスト ボックス 120"/>
        <xdr:cNvSpPr txBox="1"/>
      </xdr:nvSpPr>
      <xdr:spPr>
        <a:xfrm>
          <a:off x="3529965" y="964311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154940</xdr:rowOff>
    </xdr:from>
    <xdr:to xmlns:xdr="http://schemas.openxmlformats.org/drawingml/2006/spreadsheetDrawing">
      <xdr:col>15</xdr:col>
      <xdr:colOff>50800</xdr:colOff>
      <xdr:row>55</xdr:row>
      <xdr:rowOff>59055</xdr:rowOff>
    </xdr:to>
    <xdr:cxnSp macro="">
      <xdr:nvCxnSpPr>
        <xdr:cNvPr id="122" name="直線コネクタ 121"/>
        <xdr:cNvCxnSpPr/>
      </xdr:nvCxnSpPr>
      <xdr:spPr>
        <a:xfrm flipV="1">
          <a:off x="2019300" y="94132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34290</xdr:rowOff>
    </xdr:from>
    <xdr:ext cx="525145" cy="259080"/>
    <xdr:sp macro="" textlink="">
      <xdr:nvSpPr>
        <xdr:cNvPr id="124" name="テキスト ボックス 123"/>
        <xdr:cNvSpPr txBox="1"/>
      </xdr:nvSpPr>
      <xdr:spPr>
        <a:xfrm>
          <a:off x="2640965" y="9635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14605</xdr:rowOff>
    </xdr:from>
    <xdr:to xmlns:xdr="http://schemas.openxmlformats.org/drawingml/2006/spreadsheetDrawing">
      <xdr:col>10</xdr:col>
      <xdr:colOff>114300</xdr:colOff>
      <xdr:row>55</xdr:row>
      <xdr:rowOff>59055</xdr:rowOff>
    </xdr:to>
    <xdr:cxnSp macro="">
      <xdr:nvCxnSpPr>
        <xdr:cNvPr id="125" name="直線コネクタ 124"/>
        <xdr:cNvCxnSpPr/>
      </xdr:nvCxnSpPr>
      <xdr:spPr>
        <a:xfrm>
          <a:off x="1130300" y="8758555"/>
          <a:ext cx="88900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45720</xdr:rowOff>
    </xdr:from>
    <xdr:ext cx="525145" cy="259080"/>
    <xdr:sp macro="" textlink="">
      <xdr:nvSpPr>
        <xdr:cNvPr id="127" name="テキスト ボックス 126"/>
        <xdr:cNvSpPr txBox="1"/>
      </xdr:nvSpPr>
      <xdr:spPr>
        <a:xfrm>
          <a:off x="1751965" y="96469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79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12065</xdr:rowOff>
    </xdr:from>
    <xdr:ext cx="589280" cy="259080"/>
    <xdr:sp macro="" textlink="">
      <xdr:nvSpPr>
        <xdr:cNvPr id="129" name="テキスト ボックス 128"/>
        <xdr:cNvSpPr txBox="1"/>
      </xdr:nvSpPr>
      <xdr:spPr>
        <a:xfrm>
          <a:off x="830580" y="89274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40640</xdr:rowOff>
    </xdr:from>
    <xdr:to xmlns:xdr="http://schemas.openxmlformats.org/drawingml/2006/spreadsheetDrawing">
      <xdr:col>24</xdr:col>
      <xdr:colOff>114300</xdr:colOff>
      <xdr:row>55</xdr:row>
      <xdr:rowOff>142240</xdr:rowOff>
    </xdr:to>
    <xdr:sp macro="" textlink="">
      <xdr:nvSpPr>
        <xdr:cNvPr id="135" name="楕円 134"/>
        <xdr:cNvSpPr/>
      </xdr:nvSpPr>
      <xdr:spPr>
        <a:xfrm>
          <a:off x="45847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63500</xdr:rowOff>
    </xdr:from>
    <xdr:ext cx="534670" cy="251460"/>
    <xdr:sp macro="" textlink="">
      <xdr:nvSpPr>
        <xdr:cNvPr id="136" name="総務費該当値テキスト"/>
        <xdr:cNvSpPr txBox="1"/>
      </xdr:nvSpPr>
      <xdr:spPr>
        <a:xfrm>
          <a:off x="4686300" y="93218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16510</xdr:rowOff>
    </xdr:from>
    <xdr:to xmlns:xdr="http://schemas.openxmlformats.org/drawingml/2006/spreadsheetDrawing">
      <xdr:col>20</xdr:col>
      <xdr:colOff>38100</xdr:colOff>
      <xdr:row>55</xdr:row>
      <xdr:rowOff>118110</xdr:rowOff>
    </xdr:to>
    <xdr:sp macro="" textlink="">
      <xdr:nvSpPr>
        <xdr:cNvPr id="137" name="楕円 136"/>
        <xdr:cNvSpPr/>
      </xdr:nvSpPr>
      <xdr:spPr>
        <a:xfrm>
          <a:off x="3746500" y="9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134620</xdr:rowOff>
    </xdr:from>
    <xdr:ext cx="525145" cy="249555"/>
    <xdr:sp macro="" textlink="">
      <xdr:nvSpPr>
        <xdr:cNvPr id="138" name="テキスト ボックス 137"/>
        <xdr:cNvSpPr txBox="1"/>
      </xdr:nvSpPr>
      <xdr:spPr>
        <a:xfrm>
          <a:off x="3529965" y="92214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103505</xdr:rowOff>
    </xdr:from>
    <xdr:to xmlns:xdr="http://schemas.openxmlformats.org/drawingml/2006/spreadsheetDrawing">
      <xdr:col>15</xdr:col>
      <xdr:colOff>101600</xdr:colOff>
      <xdr:row>55</xdr:row>
      <xdr:rowOff>33655</xdr:rowOff>
    </xdr:to>
    <xdr:sp macro="" textlink="">
      <xdr:nvSpPr>
        <xdr:cNvPr id="139" name="楕円 138"/>
        <xdr:cNvSpPr/>
      </xdr:nvSpPr>
      <xdr:spPr>
        <a:xfrm>
          <a:off x="2857500" y="93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50165</xdr:rowOff>
    </xdr:from>
    <xdr:ext cx="525145" cy="259080"/>
    <xdr:sp macro="" textlink="">
      <xdr:nvSpPr>
        <xdr:cNvPr id="140" name="テキスト ボックス 139"/>
        <xdr:cNvSpPr txBox="1"/>
      </xdr:nvSpPr>
      <xdr:spPr>
        <a:xfrm>
          <a:off x="2640965" y="91370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8255</xdr:rowOff>
    </xdr:from>
    <xdr:to xmlns:xdr="http://schemas.openxmlformats.org/drawingml/2006/spreadsheetDrawing">
      <xdr:col>10</xdr:col>
      <xdr:colOff>165100</xdr:colOff>
      <xdr:row>55</xdr:row>
      <xdr:rowOff>109855</xdr:rowOff>
    </xdr:to>
    <xdr:sp macro="" textlink="">
      <xdr:nvSpPr>
        <xdr:cNvPr id="141" name="楕円 140"/>
        <xdr:cNvSpPr/>
      </xdr:nvSpPr>
      <xdr:spPr>
        <a:xfrm>
          <a:off x="1968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53</xdr:row>
      <xdr:rowOff>126365</xdr:rowOff>
    </xdr:from>
    <xdr:ext cx="525145" cy="259080"/>
    <xdr:sp macro="" textlink="">
      <xdr:nvSpPr>
        <xdr:cNvPr id="142" name="テキスト ボックス 141"/>
        <xdr:cNvSpPr txBox="1"/>
      </xdr:nvSpPr>
      <xdr:spPr>
        <a:xfrm>
          <a:off x="1751965" y="92132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135255</xdr:rowOff>
    </xdr:from>
    <xdr:to xmlns:xdr="http://schemas.openxmlformats.org/drawingml/2006/spreadsheetDrawing">
      <xdr:col>6</xdr:col>
      <xdr:colOff>38100</xdr:colOff>
      <xdr:row>51</xdr:row>
      <xdr:rowOff>65405</xdr:rowOff>
    </xdr:to>
    <xdr:sp macro="" textlink="">
      <xdr:nvSpPr>
        <xdr:cNvPr id="143" name="楕円 142"/>
        <xdr:cNvSpPr/>
      </xdr:nvSpPr>
      <xdr:spPr>
        <a:xfrm>
          <a:off x="1079500" y="87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81915</xdr:rowOff>
    </xdr:from>
    <xdr:ext cx="589280" cy="259080"/>
    <xdr:sp macro="" textlink="">
      <xdr:nvSpPr>
        <xdr:cNvPr id="144" name="テキスト ボックス 143"/>
        <xdr:cNvSpPr txBox="1"/>
      </xdr:nvSpPr>
      <xdr:spPr>
        <a:xfrm>
          <a:off x="830580" y="84829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3" name="テキスト ボックス 152"/>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9555"/>
    <xdr:sp macro="" textlink="">
      <xdr:nvSpPr>
        <xdr:cNvPr id="155" name="テキスト ボックス 154"/>
        <xdr:cNvSpPr txBox="1"/>
      </xdr:nvSpPr>
      <xdr:spPr>
        <a:xfrm>
          <a:off x="230505" y="13827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6105" cy="259080"/>
    <xdr:sp macro="" textlink="">
      <xdr:nvSpPr>
        <xdr:cNvPr id="157" name="テキスト ボックス 156"/>
        <xdr:cNvSpPr txBox="1"/>
      </xdr:nvSpPr>
      <xdr:spPr>
        <a:xfrm>
          <a:off x="166370" y="1350137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6105" cy="250825"/>
    <xdr:sp macro="" textlink="">
      <xdr:nvSpPr>
        <xdr:cNvPr id="159" name="テキスト ボックス 158"/>
        <xdr:cNvSpPr txBox="1"/>
      </xdr:nvSpPr>
      <xdr:spPr>
        <a:xfrm>
          <a:off x="166370" y="13174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6105" cy="259080"/>
    <xdr:sp macro="" textlink="">
      <xdr:nvSpPr>
        <xdr:cNvPr id="161" name="テキスト ボックス 160"/>
        <xdr:cNvSpPr txBox="1"/>
      </xdr:nvSpPr>
      <xdr:spPr>
        <a:xfrm>
          <a:off x="166370" y="12847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6105" cy="251460"/>
    <xdr:sp macro="" textlink="">
      <xdr:nvSpPr>
        <xdr:cNvPr id="163" name="テキスト ボックス 162"/>
        <xdr:cNvSpPr txBox="1"/>
      </xdr:nvSpPr>
      <xdr:spPr>
        <a:xfrm>
          <a:off x="166370" y="12522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6105" cy="258445"/>
    <xdr:sp macro="" textlink="">
      <xdr:nvSpPr>
        <xdr:cNvPr id="165" name="テキスト ボックス 164"/>
        <xdr:cNvSpPr txBox="1"/>
      </xdr:nvSpPr>
      <xdr:spPr>
        <a:xfrm>
          <a:off x="166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6105" cy="259080"/>
    <xdr:sp macro="" textlink="">
      <xdr:nvSpPr>
        <xdr:cNvPr id="167" name="テキスト ボックス 166"/>
        <xdr:cNvSpPr txBox="1"/>
      </xdr:nvSpPr>
      <xdr:spPr>
        <a:xfrm>
          <a:off x="166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105" cy="249555"/>
    <xdr:sp macro="" textlink="">
      <xdr:nvSpPr>
        <xdr:cNvPr id="169" name="テキスト ボックス 168"/>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2" name="民生費最小値テキスト"/>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49555"/>
    <xdr:sp macro="" textlink="">
      <xdr:nvSpPr>
        <xdr:cNvPr id="174" name="民生費最大値テキスト"/>
        <xdr:cNvSpPr txBox="1"/>
      </xdr:nvSpPr>
      <xdr:spPr>
        <a:xfrm>
          <a:off x="4686300" y="119297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116840</xdr:rowOff>
    </xdr:from>
    <xdr:to xmlns:xdr="http://schemas.openxmlformats.org/drawingml/2006/spreadsheetDrawing">
      <xdr:col>24</xdr:col>
      <xdr:colOff>63500</xdr:colOff>
      <xdr:row>74</xdr:row>
      <xdr:rowOff>170180</xdr:rowOff>
    </xdr:to>
    <xdr:cxnSp macro="">
      <xdr:nvCxnSpPr>
        <xdr:cNvPr id="176" name="直線コネクタ 175"/>
        <xdr:cNvCxnSpPr/>
      </xdr:nvCxnSpPr>
      <xdr:spPr>
        <a:xfrm flipV="1">
          <a:off x="3797300" y="12632690"/>
          <a:ext cx="8382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120650</xdr:rowOff>
    </xdr:from>
    <xdr:ext cx="598805" cy="251460"/>
    <xdr:sp macro="" textlink="">
      <xdr:nvSpPr>
        <xdr:cNvPr id="177" name="民生費平均値テキスト"/>
        <xdr:cNvSpPr txBox="1"/>
      </xdr:nvSpPr>
      <xdr:spPr>
        <a:xfrm>
          <a:off x="4686300" y="1280795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170180</xdr:rowOff>
    </xdr:from>
    <xdr:to xmlns:xdr="http://schemas.openxmlformats.org/drawingml/2006/spreadsheetDrawing">
      <xdr:col>19</xdr:col>
      <xdr:colOff>177800</xdr:colOff>
      <xdr:row>75</xdr:row>
      <xdr:rowOff>95885</xdr:rowOff>
    </xdr:to>
    <xdr:cxnSp macro="">
      <xdr:nvCxnSpPr>
        <xdr:cNvPr id="179" name="直線コネクタ 178"/>
        <xdr:cNvCxnSpPr/>
      </xdr:nvCxnSpPr>
      <xdr:spPr>
        <a:xfrm flipV="1">
          <a:off x="2908300" y="1285748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25400</xdr:rowOff>
    </xdr:from>
    <xdr:ext cx="589280" cy="259080"/>
    <xdr:sp macro="" textlink="">
      <xdr:nvSpPr>
        <xdr:cNvPr id="181" name="テキスト ボックス 180"/>
        <xdr:cNvSpPr txBox="1"/>
      </xdr:nvSpPr>
      <xdr:spPr>
        <a:xfrm>
          <a:off x="3497580" y="130556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26670</xdr:rowOff>
    </xdr:from>
    <xdr:to xmlns:xdr="http://schemas.openxmlformats.org/drawingml/2006/spreadsheetDrawing">
      <xdr:col>15</xdr:col>
      <xdr:colOff>50800</xdr:colOff>
      <xdr:row>75</xdr:row>
      <xdr:rowOff>95885</xdr:rowOff>
    </xdr:to>
    <xdr:cxnSp macro="">
      <xdr:nvCxnSpPr>
        <xdr:cNvPr id="182" name="直線コネクタ 181"/>
        <xdr:cNvCxnSpPr/>
      </xdr:nvCxnSpPr>
      <xdr:spPr>
        <a:xfrm>
          <a:off x="2019300" y="128854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137160</xdr:rowOff>
    </xdr:from>
    <xdr:ext cx="589280" cy="259080"/>
    <xdr:sp macro="" textlink="">
      <xdr:nvSpPr>
        <xdr:cNvPr id="184" name="テキスト ボックス 183"/>
        <xdr:cNvSpPr txBox="1"/>
      </xdr:nvSpPr>
      <xdr:spPr>
        <a:xfrm>
          <a:off x="2608580" y="131673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26670</xdr:rowOff>
    </xdr:from>
    <xdr:to xmlns:xdr="http://schemas.openxmlformats.org/drawingml/2006/spreadsheetDrawing">
      <xdr:col>10</xdr:col>
      <xdr:colOff>114300</xdr:colOff>
      <xdr:row>76</xdr:row>
      <xdr:rowOff>111760</xdr:rowOff>
    </xdr:to>
    <xdr:cxnSp macro="">
      <xdr:nvCxnSpPr>
        <xdr:cNvPr id="185" name="直線コネクタ 184"/>
        <xdr:cNvCxnSpPr/>
      </xdr:nvCxnSpPr>
      <xdr:spPr>
        <a:xfrm flipV="1">
          <a:off x="1130300" y="1288542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46355</xdr:rowOff>
    </xdr:from>
    <xdr:ext cx="589280" cy="259080"/>
    <xdr:sp macro="" textlink="">
      <xdr:nvSpPr>
        <xdr:cNvPr id="187" name="テキスト ボックス 186"/>
        <xdr:cNvSpPr txBox="1"/>
      </xdr:nvSpPr>
      <xdr:spPr>
        <a:xfrm>
          <a:off x="1719580" y="130765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88" name="フローチャート: 判断 187"/>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153035</xdr:rowOff>
    </xdr:from>
    <xdr:ext cx="589280" cy="259080"/>
    <xdr:sp macro="" textlink="">
      <xdr:nvSpPr>
        <xdr:cNvPr id="189" name="テキスト ボックス 188"/>
        <xdr:cNvSpPr txBox="1"/>
      </xdr:nvSpPr>
      <xdr:spPr>
        <a:xfrm>
          <a:off x="830580" y="133546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66040</xdr:rowOff>
    </xdr:from>
    <xdr:to xmlns:xdr="http://schemas.openxmlformats.org/drawingml/2006/spreadsheetDrawing">
      <xdr:col>24</xdr:col>
      <xdr:colOff>114300</xdr:colOff>
      <xdr:row>73</xdr:row>
      <xdr:rowOff>167640</xdr:rowOff>
    </xdr:to>
    <xdr:sp macro="" textlink="">
      <xdr:nvSpPr>
        <xdr:cNvPr id="195" name="楕円 194"/>
        <xdr:cNvSpPr/>
      </xdr:nvSpPr>
      <xdr:spPr>
        <a:xfrm>
          <a:off x="4584700" y="125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88900</xdr:rowOff>
    </xdr:from>
    <xdr:ext cx="598805" cy="249555"/>
    <xdr:sp macro="" textlink="">
      <xdr:nvSpPr>
        <xdr:cNvPr id="196" name="民生費該当値テキスト"/>
        <xdr:cNvSpPr txBox="1"/>
      </xdr:nvSpPr>
      <xdr:spPr>
        <a:xfrm>
          <a:off x="4686300" y="12433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119380</xdr:rowOff>
    </xdr:from>
    <xdr:to xmlns:xdr="http://schemas.openxmlformats.org/drawingml/2006/spreadsheetDrawing">
      <xdr:col>20</xdr:col>
      <xdr:colOff>38100</xdr:colOff>
      <xdr:row>75</xdr:row>
      <xdr:rowOff>49530</xdr:rowOff>
    </xdr:to>
    <xdr:sp macro="" textlink="">
      <xdr:nvSpPr>
        <xdr:cNvPr id="197" name="楕円 196"/>
        <xdr:cNvSpPr/>
      </xdr:nvSpPr>
      <xdr:spPr>
        <a:xfrm>
          <a:off x="37465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66040</xdr:rowOff>
    </xdr:from>
    <xdr:ext cx="589280" cy="249555"/>
    <xdr:sp macro="" textlink="">
      <xdr:nvSpPr>
        <xdr:cNvPr id="198" name="テキスト ボックス 197"/>
        <xdr:cNvSpPr txBox="1"/>
      </xdr:nvSpPr>
      <xdr:spPr>
        <a:xfrm>
          <a:off x="3497580" y="1258189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45085</xdr:rowOff>
    </xdr:from>
    <xdr:to xmlns:xdr="http://schemas.openxmlformats.org/drawingml/2006/spreadsheetDrawing">
      <xdr:col>15</xdr:col>
      <xdr:colOff>101600</xdr:colOff>
      <xdr:row>75</xdr:row>
      <xdr:rowOff>146685</xdr:rowOff>
    </xdr:to>
    <xdr:sp macro="" textlink="">
      <xdr:nvSpPr>
        <xdr:cNvPr id="199" name="楕円 198"/>
        <xdr:cNvSpPr/>
      </xdr:nvSpPr>
      <xdr:spPr>
        <a:xfrm>
          <a:off x="2857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163195</xdr:rowOff>
    </xdr:from>
    <xdr:ext cx="589280" cy="259080"/>
    <xdr:sp macro="" textlink="">
      <xdr:nvSpPr>
        <xdr:cNvPr id="200" name="テキスト ボックス 199"/>
        <xdr:cNvSpPr txBox="1"/>
      </xdr:nvSpPr>
      <xdr:spPr>
        <a:xfrm>
          <a:off x="2608580" y="1267904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147320</xdr:rowOff>
    </xdr:from>
    <xdr:to xmlns:xdr="http://schemas.openxmlformats.org/drawingml/2006/spreadsheetDrawing">
      <xdr:col>10</xdr:col>
      <xdr:colOff>165100</xdr:colOff>
      <xdr:row>75</xdr:row>
      <xdr:rowOff>77470</xdr:rowOff>
    </xdr:to>
    <xdr:sp macro="" textlink="">
      <xdr:nvSpPr>
        <xdr:cNvPr id="201" name="楕円 200"/>
        <xdr:cNvSpPr/>
      </xdr:nvSpPr>
      <xdr:spPr>
        <a:xfrm>
          <a:off x="1968500" y="12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93980</xdr:rowOff>
    </xdr:from>
    <xdr:ext cx="589280" cy="259080"/>
    <xdr:sp macro="" textlink="">
      <xdr:nvSpPr>
        <xdr:cNvPr id="202" name="テキスト ボックス 201"/>
        <xdr:cNvSpPr txBox="1"/>
      </xdr:nvSpPr>
      <xdr:spPr>
        <a:xfrm>
          <a:off x="1719580" y="126098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60960</xdr:rowOff>
    </xdr:from>
    <xdr:to xmlns:xdr="http://schemas.openxmlformats.org/drawingml/2006/spreadsheetDrawing">
      <xdr:col>6</xdr:col>
      <xdr:colOff>38100</xdr:colOff>
      <xdr:row>76</xdr:row>
      <xdr:rowOff>162560</xdr:rowOff>
    </xdr:to>
    <xdr:sp macro="" textlink="">
      <xdr:nvSpPr>
        <xdr:cNvPr id="203" name="楕円 202"/>
        <xdr:cNvSpPr/>
      </xdr:nvSpPr>
      <xdr:spPr>
        <a:xfrm>
          <a:off x="1079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7620</xdr:rowOff>
    </xdr:from>
    <xdr:ext cx="589280" cy="250190"/>
    <xdr:sp macro="" textlink="">
      <xdr:nvSpPr>
        <xdr:cNvPr id="204" name="テキスト ボックス 203"/>
        <xdr:cNvSpPr txBox="1"/>
      </xdr:nvSpPr>
      <xdr:spPr>
        <a:xfrm>
          <a:off x="830580" y="1286637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3" name="テキスト ボックス 212"/>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9395" cy="249555"/>
    <xdr:sp macro="" textlink="">
      <xdr:nvSpPr>
        <xdr:cNvPr id="215" name="テキスト ボックス 214"/>
        <xdr:cNvSpPr txBox="1"/>
      </xdr:nvSpPr>
      <xdr:spPr>
        <a:xfrm>
          <a:off x="513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9555"/>
    <xdr:sp macro="" textlink="">
      <xdr:nvSpPr>
        <xdr:cNvPr id="221" name="テキスト ボックス 220"/>
        <xdr:cNvSpPr txBox="1"/>
      </xdr:nvSpPr>
      <xdr:spPr>
        <a:xfrm>
          <a:off x="230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105" cy="259080"/>
    <xdr:sp macro="" textlink="">
      <xdr:nvSpPr>
        <xdr:cNvPr id="225" name="テキスト ボックス 224"/>
        <xdr:cNvSpPr txBox="1"/>
      </xdr:nvSpPr>
      <xdr:spPr>
        <a:xfrm>
          <a:off x="166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27" name="テキスト ボックス 226"/>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49555"/>
    <xdr:sp macro="" textlink="">
      <xdr:nvSpPr>
        <xdr:cNvPr id="232" name="衛生費最大値テキスト"/>
        <xdr:cNvSpPr txBox="1"/>
      </xdr:nvSpPr>
      <xdr:spPr>
        <a:xfrm>
          <a:off x="4686300" y="152800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3" name="直線コネクタ 232"/>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73660</xdr:rowOff>
    </xdr:from>
    <xdr:to xmlns:xdr="http://schemas.openxmlformats.org/drawingml/2006/spreadsheetDrawing">
      <xdr:col>24</xdr:col>
      <xdr:colOff>63500</xdr:colOff>
      <xdr:row>94</xdr:row>
      <xdr:rowOff>161925</xdr:rowOff>
    </xdr:to>
    <xdr:cxnSp macro="">
      <xdr:nvCxnSpPr>
        <xdr:cNvPr id="234" name="直線コネクタ 233"/>
        <xdr:cNvCxnSpPr/>
      </xdr:nvCxnSpPr>
      <xdr:spPr>
        <a:xfrm flipV="1">
          <a:off x="3797300" y="1618996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5" name="衛生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161925</xdr:rowOff>
    </xdr:from>
    <xdr:to xmlns:xdr="http://schemas.openxmlformats.org/drawingml/2006/spreadsheetDrawing">
      <xdr:col>19</xdr:col>
      <xdr:colOff>177800</xdr:colOff>
      <xdr:row>95</xdr:row>
      <xdr:rowOff>26670</xdr:rowOff>
    </xdr:to>
    <xdr:cxnSp macro="">
      <xdr:nvCxnSpPr>
        <xdr:cNvPr id="237" name="直線コネクタ 236"/>
        <xdr:cNvCxnSpPr/>
      </xdr:nvCxnSpPr>
      <xdr:spPr>
        <a:xfrm flipV="1">
          <a:off x="2908300" y="162782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138430</xdr:rowOff>
    </xdr:from>
    <xdr:ext cx="525145" cy="259080"/>
    <xdr:sp macro="" textlink="">
      <xdr:nvSpPr>
        <xdr:cNvPr id="239" name="テキスト ボックス 238"/>
        <xdr:cNvSpPr txBox="1"/>
      </xdr:nvSpPr>
      <xdr:spPr>
        <a:xfrm>
          <a:off x="3529965" y="165976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24765</xdr:rowOff>
    </xdr:from>
    <xdr:to xmlns:xdr="http://schemas.openxmlformats.org/drawingml/2006/spreadsheetDrawing">
      <xdr:col>15</xdr:col>
      <xdr:colOff>50800</xdr:colOff>
      <xdr:row>95</xdr:row>
      <xdr:rowOff>26670</xdr:rowOff>
    </xdr:to>
    <xdr:cxnSp macro="">
      <xdr:nvCxnSpPr>
        <xdr:cNvPr id="240" name="直線コネクタ 239"/>
        <xdr:cNvCxnSpPr/>
      </xdr:nvCxnSpPr>
      <xdr:spPr>
        <a:xfrm>
          <a:off x="2019300" y="16312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73025</xdr:rowOff>
    </xdr:from>
    <xdr:ext cx="525145" cy="259080"/>
    <xdr:sp macro="" textlink="">
      <xdr:nvSpPr>
        <xdr:cNvPr id="242" name="テキスト ボックス 241"/>
        <xdr:cNvSpPr txBox="1"/>
      </xdr:nvSpPr>
      <xdr:spPr>
        <a:xfrm>
          <a:off x="2640965" y="165322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24765</xdr:rowOff>
    </xdr:from>
    <xdr:to xmlns:xdr="http://schemas.openxmlformats.org/drawingml/2006/spreadsheetDrawing">
      <xdr:col>10</xdr:col>
      <xdr:colOff>114300</xdr:colOff>
      <xdr:row>95</xdr:row>
      <xdr:rowOff>144780</xdr:rowOff>
    </xdr:to>
    <xdr:cxnSp macro="">
      <xdr:nvCxnSpPr>
        <xdr:cNvPr id="243" name="直線コネクタ 242"/>
        <xdr:cNvCxnSpPr/>
      </xdr:nvCxnSpPr>
      <xdr:spPr>
        <a:xfrm flipV="1">
          <a:off x="1130300" y="163125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25145" cy="249555"/>
    <xdr:sp macro="" textlink="">
      <xdr:nvSpPr>
        <xdr:cNvPr id="245" name="テキスト ボックス 244"/>
        <xdr:cNvSpPr txBox="1"/>
      </xdr:nvSpPr>
      <xdr:spPr>
        <a:xfrm>
          <a:off x="1751965" y="165144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153035</xdr:rowOff>
    </xdr:from>
    <xdr:ext cx="525145" cy="259080"/>
    <xdr:sp macro="" textlink="">
      <xdr:nvSpPr>
        <xdr:cNvPr id="247" name="テキスト ボックス 246"/>
        <xdr:cNvSpPr txBox="1"/>
      </xdr:nvSpPr>
      <xdr:spPr>
        <a:xfrm>
          <a:off x="862965" y="166122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22860</xdr:rowOff>
    </xdr:from>
    <xdr:to xmlns:xdr="http://schemas.openxmlformats.org/drawingml/2006/spreadsheetDrawing">
      <xdr:col>24</xdr:col>
      <xdr:colOff>114300</xdr:colOff>
      <xdr:row>94</xdr:row>
      <xdr:rowOff>124460</xdr:rowOff>
    </xdr:to>
    <xdr:sp macro="" textlink="">
      <xdr:nvSpPr>
        <xdr:cNvPr id="253" name="楕円 252"/>
        <xdr:cNvSpPr/>
      </xdr:nvSpPr>
      <xdr:spPr>
        <a:xfrm>
          <a:off x="45847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45720</xdr:rowOff>
    </xdr:from>
    <xdr:ext cx="534670" cy="259080"/>
    <xdr:sp macro="" textlink="">
      <xdr:nvSpPr>
        <xdr:cNvPr id="254" name="衛生費該当値テキスト"/>
        <xdr:cNvSpPr txBox="1"/>
      </xdr:nvSpPr>
      <xdr:spPr>
        <a:xfrm>
          <a:off x="4686300" y="1599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111125</xdr:rowOff>
    </xdr:from>
    <xdr:to xmlns:xdr="http://schemas.openxmlformats.org/drawingml/2006/spreadsheetDrawing">
      <xdr:col>20</xdr:col>
      <xdr:colOff>38100</xdr:colOff>
      <xdr:row>95</xdr:row>
      <xdr:rowOff>41275</xdr:rowOff>
    </xdr:to>
    <xdr:sp macro="" textlink="">
      <xdr:nvSpPr>
        <xdr:cNvPr id="255" name="楕円 254"/>
        <xdr:cNvSpPr/>
      </xdr:nvSpPr>
      <xdr:spPr>
        <a:xfrm>
          <a:off x="37465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57785</xdr:rowOff>
    </xdr:from>
    <xdr:ext cx="525145" cy="259080"/>
    <xdr:sp macro="" textlink="">
      <xdr:nvSpPr>
        <xdr:cNvPr id="256" name="テキスト ボックス 255"/>
        <xdr:cNvSpPr txBox="1"/>
      </xdr:nvSpPr>
      <xdr:spPr>
        <a:xfrm>
          <a:off x="3529965" y="160026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147320</xdr:rowOff>
    </xdr:from>
    <xdr:to xmlns:xdr="http://schemas.openxmlformats.org/drawingml/2006/spreadsheetDrawing">
      <xdr:col>15</xdr:col>
      <xdr:colOff>101600</xdr:colOff>
      <xdr:row>95</xdr:row>
      <xdr:rowOff>77470</xdr:rowOff>
    </xdr:to>
    <xdr:sp macro="" textlink="">
      <xdr:nvSpPr>
        <xdr:cNvPr id="257" name="楕円 256"/>
        <xdr:cNvSpPr/>
      </xdr:nvSpPr>
      <xdr:spPr>
        <a:xfrm>
          <a:off x="28575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93980</xdr:rowOff>
    </xdr:from>
    <xdr:ext cx="525145" cy="259080"/>
    <xdr:sp macro="" textlink="">
      <xdr:nvSpPr>
        <xdr:cNvPr id="258" name="テキスト ボックス 257"/>
        <xdr:cNvSpPr txBox="1"/>
      </xdr:nvSpPr>
      <xdr:spPr>
        <a:xfrm>
          <a:off x="2640965" y="160388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145415</xdr:rowOff>
    </xdr:from>
    <xdr:to xmlns:xdr="http://schemas.openxmlformats.org/drawingml/2006/spreadsheetDrawing">
      <xdr:col>10</xdr:col>
      <xdr:colOff>165100</xdr:colOff>
      <xdr:row>95</xdr:row>
      <xdr:rowOff>75565</xdr:rowOff>
    </xdr:to>
    <xdr:sp macro="" textlink="">
      <xdr:nvSpPr>
        <xdr:cNvPr id="259" name="楕円 258"/>
        <xdr:cNvSpPr/>
      </xdr:nvSpPr>
      <xdr:spPr>
        <a:xfrm>
          <a:off x="1968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92075</xdr:rowOff>
    </xdr:from>
    <xdr:ext cx="525145" cy="259080"/>
    <xdr:sp macro="" textlink="">
      <xdr:nvSpPr>
        <xdr:cNvPr id="260" name="テキスト ボックス 259"/>
        <xdr:cNvSpPr txBox="1"/>
      </xdr:nvSpPr>
      <xdr:spPr>
        <a:xfrm>
          <a:off x="1751965" y="160369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93980</xdr:rowOff>
    </xdr:from>
    <xdr:to xmlns:xdr="http://schemas.openxmlformats.org/drawingml/2006/spreadsheetDrawing">
      <xdr:col>6</xdr:col>
      <xdr:colOff>38100</xdr:colOff>
      <xdr:row>96</xdr:row>
      <xdr:rowOff>24130</xdr:rowOff>
    </xdr:to>
    <xdr:sp macro="" textlink="">
      <xdr:nvSpPr>
        <xdr:cNvPr id="261" name="楕円 260"/>
        <xdr:cNvSpPr/>
      </xdr:nvSpPr>
      <xdr:spPr>
        <a:xfrm>
          <a:off x="1079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40640</xdr:rowOff>
    </xdr:from>
    <xdr:ext cx="525145" cy="251460"/>
    <xdr:sp macro="" textlink="">
      <xdr:nvSpPr>
        <xdr:cNvPr id="262" name="テキスト ボックス 261"/>
        <xdr:cNvSpPr txBox="1"/>
      </xdr:nvSpPr>
      <xdr:spPr>
        <a:xfrm>
          <a:off x="862965" y="161569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1" name="テキスト ボックス 270"/>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9395" cy="259080"/>
    <xdr:sp macro="" textlink="">
      <xdr:nvSpPr>
        <xdr:cNvPr id="274" name="テキスト ボックス 273"/>
        <xdr:cNvSpPr txBox="1"/>
      </xdr:nvSpPr>
      <xdr:spPr>
        <a:xfrm>
          <a:off x="6355080" y="6643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7835" cy="250825"/>
    <xdr:sp macro="" textlink="">
      <xdr:nvSpPr>
        <xdr:cNvPr id="276" name="テキスト ボックス 275"/>
        <xdr:cNvSpPr txBox="1"/>
      </xdr:nvSpPr>
      <xdr:spPr>
        <a:xfrm>
          <a:off x="6136640" y="63163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7835" cy="259080"/>
    <xdr:sp macro="" textlink="">
      <xdr:nvSpPr>
        <xdr:cNvPr id="278" name="テキスト ボックス 277"/>
        <xdr:cNvSpPr txBox="1"/>
      </xdr:nvSpPr>
      <xdr:spPr>
        <a:xfrm>
          <a:off x="6136640" y="59899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7835" cy="251460"/>
    <xdr:sp macro="" textlink="">
      <xdr:nvSpPr>
        <xdr:cNvPr id="280" name="テキスト ボックス 279"/>
        <xdr:cNvSpPr txBox="1"/>
      </xdr:nvSpPr>
      <xdr:spPr>
        <a:xfrm>
          <a:off x="6136640" y="56642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2" name="テキスト ボックス 281"/>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4" name="テキスト ボックス 283"/>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9555"/>
    <xdr:sp macro="" textlink="">
      <xdr:nvSpPr>
        <xdr:cNvPr id="286" name="テキスト ボックス 285"/>
        <xdr:cNvSpPr txBox="1"/>
      </xdr:nvSpPr>
      <xdr:spPr>
        <a:xfrm>
          <a:off x="6072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1"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90170</xdr:rowOff>
    </xdr:from>
    <xdr:to xmlns:xdr="http://schemas.openxmlformats.org/drawingml/2006/spreadsheetDrawing">
      <xdr:col>55</xdr:col>
      <xdr:colOff>0</xdr:colOff>
      <xdr:row>38</xdr:row>
      <xdr:rowOff>90170</xdr:rowOff>
    </xdr:to>
    <xdr:cxnSp macro="">
      <xdr:nvCxnSpPr>
        <xdr:cNvPr id="293" name="直線コネクタ 292"/>
        <xdr:cNvCxnSpPr/>
      </xdr:nvCxnSpPr>
      <xdr:spPr>
        <a:xfrm>
          <a:off x="9639300" y="66052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74930</xdr:rowOff>
    </xdr:from>
    <xdr:ext cx="469900" cy="251460"/>
    <xdr:sp macro="" textlink="">
      <xdr:nvSpPr>
        <xdr:cNvPr id="294" name="労働費平均値テキスト"/>
        <xdr:cNvSpPr txBox="1"/>
      </xdr:nvSpPr>
      <xdr:spPr>
        <a:xfrm>
          <a:off x="10528300" y="65900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90170</xdr:rowOff>
    </xdr:from>
    <xdr:to xmlns:xdr="http://schemas.openxmlformats.org/drawingml/2006/spreadsheetDrawing">
      <xdr:col>50</xdr:col>
      <xdr:colOff>114300</xdr:colOff>
      <xdr:row>38</xdr:row>
      <xdr:rowOff>116205</xdr:rowOff>
    </xdr:to>
    <xdr:cxnSp macro="">
      <xdr:nvCxnSpPr>
        <xdr:cNvPr id="296" name="直線コネクタ 295"/>
        <xdr:cNvCxnSpPr/>
      </xdr:nvCxnSpPr>
      <xdr:spPr>
        <a:xfrm flipV="1">
          <a:off x="8750300" y="66052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39</xdr:row>
      <xdr:rowOff>6350</xdr:rowOff>
    </xdr:from>
    <xdr:ext cx="460375" cy="251460"/>
    <xdr:sp macro="" textlink="">
      <xdr:nvSpPr>
        <xdr:cNvPr id="298" name="テキスト ボックス 297"/>
        <xdr:cNvSpPr txBox="1"/>
      </xdr:nvSpPr>
      <xdr:spPr>
        <a:xfrm>
          <a:off x="9404350" y="66929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109220</xdr:rowOff>
    </xdr:from>
    <xdr:to xmlns:xdr="http://schemas.openxmlformats.org/drawingml/2006/spreadsheetDrawing">
      <xdr:col>45</xdr:col>
      <xdr:colOff>177800</xdr:colOff>
      <xdr:row>38</xdr:row>
      <xdr:rowOff>116205</xdr:rowOff>
    </xdr:to>
    <xdr:cxnSp macro="">
      <xdr:nvCxnSpPr>
        <xdr:cNvPr id="299" name="直線コネクタ 298"/>
        <xdr:cNvCxnSpPr/>
      </xdr:nvCxnSpPr>
      <xdr:spPr>
        <a:xfrm>
          <a:off x="7861300" y="66243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0" name="フローチャート: 判断 299"/>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7620</xdr:rowOff>
    </xdr:from>
    <xdr:ext cx="460375" cy="250190"/>
    <xdr:sp macro="" textlink="">
      <xdr:nvSpPr>
        <xdr:cNvPr id="301" name="テキスト ボックス 300"/>
        <xdr:cNvSpPr txBox="1"/>
      </xdr:nvSpPr>
      <xdr:spPr>
        <a:xfrm>
          <a:off x="8515350" y="669417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69850</xdr:rowOff>
    </xdr:from>
    <xdr:to xmlns:xdr="http://schemas.openxmlformats.org/drawingml/2006/spreadsheetDrawing">
      <xdr:col>41</xdr:col>
      <xdr:colOff>50800</xdr:colOff>
      <xdr:row>38</xdr:row>
      <xdr:rowOff>109220</xdr:rowOff>
    </xdr:to>
    <xdr:cxnSp macro="">
      <xdr:nvCxnSpPr>
        <xdr:cNvPr id="302" name="直線コネクタ 301"/>
        <xdr:cNvCxnSpPr/>
      </xdr:nvCxnSpPr>
      <xdr:spPr>
        <a:xfrm>
          <a:off x="6972300" y="65849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6350</xdr:rowOff>
    </xdr:from>
    <xdr:ext cx="460375" cy="251460"/>
    <xdr:sp macro="" textlink="">
      <xdr:nvSpPr>
        <xdr:cNvPr id="304" name="テキスト ボックス 303"/>
        <xdr:cNvSpPr txBox="1"/>
      </xdr:nvSpPr>
      <xdr:spPr>
        <a:xfrm>
          <a:off x="7626350" y="66929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5" name="フローチャート: 判断 304"/>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6350</xdr:rowOff>
    </xdr:from>
    <xdr:ext cx="460375" cy="251460"/>
    <xdr:sp macro="" textlink="">
      <xdr:nvSpPr>
        <xdr:cNvPr id="306" name="テキスト ボックス 305"/>
        <xdr:cNvSpPr txBox="1"/>
      </xdr:nvSpPr>
      <xdr:spPr>
        <a:xfrm>
          <a:off x="6737350" y="66929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39370</xdr:rowOff>
    </xdr:from>
    <xdr:to xmlns:xdr="http://schemas.openxmlformats.org/drawingml/2006/spreadsheetDrawing">
      <xdr:col>55</xdr:col>
      <xdr:colOff>50800</xdr:colOff>
      <xdr:row>38</xdr:row>
      <xdr:rowOff>140970</xdr:rowOff>
    </xdr:to>
    <xdr:sp macro="" textlink="">
      <xdr:nvSpPr>
        <xdr:cNvPr id="312" name="楕円 311"/>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62230</xdr:rowOff>
    </xdr:from>
    <xdr:ext cx="469900" cy="259080"/>
    <xdr:sp macro="" textlink="">
      <xdr:nvSpPr>
        <xdr:cNvPr id="313" name="労働費該当値テキスト"/>
        <xdr:cNvSpPr txBox="1"/>
      </xdr:nvSpPr>
      <xdr:spPr>
        <a:xfrm>
          <a:off x="10528300" y="6405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39370</xdr:rowOff>
    </xdr:from>
    <xdr:to xmlns:xdr="http://schemas.openxmlformats.org/drawingml/2006/spreadsheetDrawing">
      <xdr:col>50</xdr:col>
      <xdr:colOff>165100</xdr:colOff>
      <xdr:row>38</xdr:row>
      <xdr:rowOff>140970</xdr:rowOff>
    </xdr:to>
    <xdr:sp macro="" textlink="">
      <xdr:nvSpPr>
        <xdr:cNvPr id="314" name="楕円 313"/>
        <xdr:cNvSpPr/>
      </xdr:nvSpPr>
      <xdr:spPr>
        <a:xfrm>
          <a:off x="9588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157480</xdr:rowOff>
    </xdr:from>
    <xdr:ext cx="460375" cy="249555"/>
    <xdr:sp macro="" textlink="">
      <xdr:nvSpPr>
        <xdr:cNvPr id="315" name="テキスト ボックス 314"/>
        <xdr:cNvSpPr txBox="1"/>
      </xdr:nvSpPr>
      <xdr:spPr>
        <a:xfrm>
          <a:off x="9404350" y="632968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65405</xdr:rowOff>
    </xdr:from>
    <xdr:to xmlns:xdr="http://schemas.openxmlformats.org/drawingml/2006/spreadsheetDrawing">
      <xdr:col>46</xdr:col>
      <xdr:colOff>38100</xdr:colOff>
      <xdr:row>38</xdr:row>
      <xdr:rowOff>167005</xdr:rowOff>
    </xdr:to>
    <xdr:sp macro="" textlink="">
      <xdr:nvSpPr>
        <xdr:cNvPr id="316" name="楕円 315"/>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12065</xdr:rowOff>
    </xdr:from>
    <xdr:ext cx="460375" cy="259080"/>
    <xdr:sp macro="" textlink="">
      <xdr:nvSpPr>
        <xdr:cNvPr id="317" name="テキスト ボックス 316"/>
        <xdr:cNvSpPr txBox="1"/>
      </xdr:nvSpPr>
      <xdr:spPr>
        <a:xfrm>
          <a:off x="8515350" y="63557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58420</xdr:rowOff>
    </xdr:from>
    <xdr:to xmlns:xdr="http://schemas.openxmlformats.org/drawingml/2006/spreadsheetDrawing">
      <xdr:col>41</xdr:col>
      <xdr:colOff>101600</xdr:colOff>
      <xdr:row>38</xdr:row>
      <xdr:rowOff>160020</xdr:rowOff>
    </xdr:to>
    <xdr:sp macro="" textlink="">
      <xdr:nvSpPr>
        <xdr:cNvPr id="318" name="楕円 317"/>
        <xdr:cNvSpPr/>
      </xdr:nvSpPr>
      <xdr:spPr>
        <a:xfrm>
          <a:off x="7810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5080</xdr:rowOff>
    </xdr:from>
    <xdr:ext cx="460375" cy="259080"/>
    <xdr:sp macro="" textlink="">
      <xdr:nvSpPr>
        <xdr:cNvPr id="319" name="テキスト ボックス 318"/>
        <xdr:cNvSpPr txBox="1"/>
      </xdr:nvSpPr>
      <xdr:spPr>
        <a:xfrm>
          <a:off x="7626350" y="63487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19050</xdr:rowOff>
    </xdr:from>
    <xdr:to xmlns:xdr="http://schemas.openxmlformats.org/drawingml/2006/spreadsheetDrawing">
      <xdr:col>36</xdr:col>
      <xdr:colOff>165100</xdr:colOff>
      <xdr:row>38</xdr:row>
      <xdr:rowOff>120650</xdr:rowOff>
    </xdr:to>
    <xdr:sp macro="" textlink="">
      <xdr:nvSpPr>
        <xdr:cNvPr id="320" name="楕円 319"/>
        <xdr:cNvSpPr/>
      </xdr:nvSpPr>
      <xdr:spPr>
        <a:xfrm>
          <a:off x="6921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137160</xdr:rowOff>
    </xdr:from>
    <xdr:ext cx="460375" cy="259080"/>
    <xdr:sp macro="" textlink="">
      <xdr:nvSpPr>
        <xdr:cNvPr id="321" name="テキスト ボックス 320"/>
        <xdr:cNvSpPr txBox="1"/>
      </xdr:nvSpPr>
      <xdr:spPr>
        <a:xfrm>
          <a:off x="6737350" y="6309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30" name="テキスト ボックス 329"/>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9395" cy="259080"/>
    <xdr:sp macro="" textlink="">
      <xdr:nvSpPr>
        <xdr:cNvPr id="333" name="テキスト ボックス 332"/>
        <xdr:cNvSpPr txBox="1"/>
      </xdr:nvSpPr>
      <xdr:spPr>
        <a:xfrm>
          <a:off x="6355080" y="10072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35" name="テキスト ボックス 334"/>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39" name="テキスト ボックス 338"/>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6105" cy="258445"/>
    <xdr:sp macro="" textlink="">
      <xdr:nvSpPr>
        <xdr:cNvPr id="341" name="テキスト ボックス 340"/>
        <xdr:cNvSpPr txBox="1"/>
      </xdr:nvSpPr>
      <xdr:spPr>
        <a:xfrm>
          <a:off x="6008370" y="8766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6105" cy="259080"/>
    <xdr:sp macro="" textlink="">
      <xdr:nvSpPr>
        <xdr:cNvPr id="343" name="テキスト ボックス 342"/>
        <xdr:cNvSpPr txBox="1"/>
      </xdr:nvSpPr>
      <xdr:spPr>
        <a:xfrm>
          <a:off x="6008370" y="8439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105" cy="249555"/>
    <xdr:sp macro="" textlink="">
      <xdr:nvSpPr>
        <xdr:cNvPr id="345" name="テキスト ボックス 344"/>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7" name="直線コネクタ 346"/>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48"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0825"/>
    <xdr:sp macro="" textlink="">
      <xdr:nvSpPr>
        <xdr:cNvPr id="350" name="農林水産業費最大値テキスト"/>
        <xdr:cNvSpPr txBox="1"/>
      </xdr:nvSpPr>
      <xdr:spPr>
        <a:xfrm>
          <a:off x="10528300" y="85223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118110</xdr:rowOff>
    </xdr:from>
    <xdr:to xmlns:xdr="http://schemas.openxmlformats.org/drawingml/2006/spreadsheetDrawing">
      <xdr:col>55</xdr:col>
      <xdr:colOff>0</xdr:colOff>
      <xdr:row>58</xdr:row>
      <xdr:rowOff>148590</xdr:rowOff>
    </xdr:to>
    <xdr:cxnSp macro="">
      <xdr:nvCxnSpPr>
        <xdr:cNvPr id="352" name="直線コネクタ 351"/>
        <xdr:cNvCxnSpPr/>
      </xdr:nvCxnSpPr>
      <xdr:spPr>
        <a:xfrm flipV="1">
          <a:off x="9639300" y="100622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53" name="農林水産業費平均値テキスト"/>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148590</xdr:rowOff>
    </xdr:from>
    <xdr:to xmlns:xdr="http://schemas.openxmlformats.org/drawingml/2006/spreadsheetDrawing">
      <xdr:col>50</xdr:col>
      <xdr:colOff>114300</xdr:colOff>
      <xdr:row>58</xdr:row>
      <xdr:rowOff>158750</xdr:rowOff>
    </xdr:to>
    <xdr:cxnSp macro="">
      <xdr:nvCxnSpPr>
        <xdr:cNvPr id="355" name="直線コネクタ 354"/>
        <xdr:cNvCxnSpPr/>
      </xdr:nvCxnSpPr>
      <xdr:spPr>
        <a:xfrm flipV="1">
          <a:off x="8750300" y="100926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6" name="フローチャート: 判断 355"/>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25145" cy="259080"/>
    <xdr:sp macro="" textlink="">
      <xdr:nvSpPr>
        <xdr:cNvPr id="357" name="テキスト ボックス 356"/>
        <xdr:cNvSpPr txBox="1"/>
      </xdr:nvSpPr>
      <xdr:spPr>
        <a:xfrm>
          <a:off x="9371965" y="9784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153670</xdr:rowOff>
    </xdr:from>
    <xdr:to xmlns:xdr="http://schemas.openxmlformats.org/drawingml/2006/spreadsheetDrawing">
      <xdr:col>45</xdr:col>
      <xdr:colOff>177800</xdr:colOff>
      <xdr:row>58</xdr:row>
      <xdr:rowOff>158750</xdr:rowOff>
    </xdr:to>
    <xdr:cxnSp macro="">
      <xdr:nvCxnSpPr>
        <xdr:cNvPr id="358" name="直線コネクタ 357"/>
        <xdr:cNvCxnSpPr/>
      </xdr:nvCxnSpPr>
      <xdr:spPr>
        <a:xfrm>
          <a:off x="7861300" y="100977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25145" cy="250825"/>
    <xdr:sp macro="" textlink="">
      <xdr:nvSpPr>
        <xdr:cNvPr id="360" name="テキスト ボックス 359"/>
        <xdr:cNvSpPr txBox="1"/>
      </xdr:nvSpPr>
      <xdr:spPr>
        <a:xfrm>
          <a:off x="8482965" y="97796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153670</xdr:rowOff>
    </xdr:from>
    <xdr:to xmlns:xdr="http://schemas.openxmlformats.org/drawingml/2006/spreadsheetDrawing">
      <xdr:col>41</xdr:col>
      <xdr:colOff>50800</xdr:colOff>
      <xdr:row>58</xdr:row>
      <xdr:rowOff>163830</xdr:rowOff>
    </xdr:to>
    <xdr:cxnSp macro="">
      <xdr:nvCxnSpPr>
        <xdr:cNvPr id="361" name="直線コネクタ 360"/>
        <xdr:cNvCxnSpPr/>
      </xdr:nvCxnSpPr>
      <xdr:spPr>
        <a:xfrm flipV="1">
          <a:off x="6972300" y="100977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2" name="フローチャート: 判断 361"/>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25145" cy="259080"/>
    <xdr:sp macro="" textlink="">
      <xdr:nvSpPr>
        <xdr:cNvPr id="363" name="テキスト ボックス 362"/>
        <xdr:cNvSpPr txBox="1"/>
      </xdr:nvSpPr>
      <xdr:spPr>
        <a:xfrm>
          <a:off x="7593965" y="9784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4" name="フローチャート: 判断 363"/>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27940</xdr:rowOff>
    </xdr:from>
    <xdr:ext cx="525145" cy="259080"/>
    <xdr:sp macro="" textlink="">
      <xdr:nvSpPr>
        <xdr:cNvPr id="365" name="テキスト ボックス 364"/>
        <xdr:cNvSpPr txBox="1"/>
      </xdr:nvSpPr>
      <xdr:spPr>
        <a:xfrm>
          <a:off x="6704965" y="98005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67310</xdr:rowOff>
    </xdr:from>
    <xdr:to xmlns:xdr="http://schemas.openxmlformats.org/drawingml/2006/spreadsheetDrawing">
      <xdr:col>55</xdr:col>
      <xdr:colOff>50800</xdr:colOff>
      <xdr:row>58</xdr:row>
      <xdr:rowOff>168910</xdr:rowOff>
    </xdr:to>
    <xdr:sp macro="" textlink="">
      <xdr:nvSpPr>
        <xdr:cNvPr id="371" name="楕円 370"/>
        <xdr:cNvSpPr/>
      </xdr:nvSpPr>
      <xdr:spPr>
        <a:xfrm>
          <a:off x="10426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45720</xdr:rowOff>
    </xdr:from>
    <xdr:ext cx="534670" cy="259080"/>
    <xdr:sp macro="" textlink="">
      <xdr:nvSpPr>
        <xdr:cNvPr id="372" name="農林水産業費該当値テキスト"/>
        <xdr:cNvSpPr txBox="1"/>
      </xdr:nvSpPr>
      <xdr:spPr>
        <a:xfrm>
          <a:off x="10528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97790</xdr:rowOff>
    </xdr:from>
    <xdr:to xmlns:xdr="http://schemas.openxmlformats.org/drawingml/2006/spreadsheetDrawing">
      <xdr:col>50</xdr:col>
      <xdr:colOff>165100</xdr:colOff>
      <xdr:row>59</xdr:row>
      <xdr:rowOff>27940</xdr:rowOff>
    </xdr:to>
    <xdr:sp macro="" textlink="">
      <xdr:nvSpPr>
        <xdr:cNvPr id="373" name="楕円 372"/>
        <xdr:cNvSpPr/>
      </xdr:nvSpPr>
      <xdr:spPr>
        <a:xfrm>
          <a:off x="958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19050</xdr:rowOff>
    </xdr:from>
    <xdr:ext cx="525145" cy="250190"/>
    <xdr:sp macro="" textlink="">
      <xdr:nvSpPr>
        <xdr:cNvPr id="374" name="テキスト ボックス 373"/>
        <xdr:cNvSpPr txBox="1"/>
      </xdr:nvSpPr>
      <xdr:spPr>
        <a:xfrm>
          <a:off x="9371965" y="101346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107950</xdr:rowOff>
    </xdr:from>
    <xdr:to xmlns:xdr="http://schemas.openxmlformats.org/drawingml/2006/spreadsheetDrawing">
      <xdr:col>46</xdr:col>
      <xdr:colOff>38100</xdr:colOff>
      <xdr:row>59</xdr:row>
      <xdr:rowOff>38100</xdr:rowOff>
    </xdr:to>
    <xdr:sp macro="" textlink="">
      <xdr:nvSpPr>
        <xdr:cNvPr id="375" name="楕円 374"/>
        <xdr:cNvSpPr/>
      </xdr:nvSpPr>
      <xdr:spPr>
        <a:xfrm>
          <a:off x="8699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29210</xdr:rowOff>
    </xdr:from>
    <xdr:ext cx="525145" cy="251460"/>
    <xdr:sp macro="" textlink="">
      <xdr:nvSpPr>
        <xdr:cNvPr id="376" name="テキスト ボックス 375"/>
        <xdr:cNvSpPr txBox="1"/>
      </xdr:nvSpPr>
      <xdr:spPr>
        <a:xfrm>
          <a:off x="8482965" y="101447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102870</xdr:rowOff>
    </xdr:from>
    <xdr:to xmlns:xdr="http://schemas.openxmlformats.org/drawingml/2006/spreadsheetDrawing">
      <xdr:col>41</xdr:col>
      <xdr:colOff>101600</xdr:colOff>
      <xdr:row>59</xdr:row>
      <xdr:rowOff>33020</xdr:rowOff>
    </xdr:to>
    <xdr:sp macro="" textlink="">
      <xdr:nvSpPr>
        <xdr:cNvPr id="377" name="楕円 376"/>
        <xdr:cNvSpPr/>
      </xdr:nvSpPr>
      <xdr:spPr>
        <a:xfrm>
          <a:off x="7810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24130</xdr:rowOff>
    </xdr:from>
    <xdr:ext cx="525145" cy="259080"/>
    <xdr:sp macro="" textlink="">
      <xdr:nvSpPr>
        <xdr:cNvPr id="378" name="テキスト ボックス 377"/>
        <xdr:cNvSpPr txBox="1"/>
      </xdr:nvSpPr>
      <xdr:spPr>
        <a:xfrm>
          <a:off x="7593965" y="101396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113030</xdr:rowOff>
    </xdr:from>
    <xdr:to xmlns:xdr="http://schemas.openxmlformats.org/drawingml/2006/spreadsheetDrawing">
      <xdr:col>36</xdr:col>
      <xdr:colOff>165100</xdr:colOff>
      <xdr:row>59</xdr:row>
      <xdr:rowOff>43180</xdr:rowOff>
    </xdr:to>
    <xdr:sp macro="" textlink="">
      <xdr:nvSpPr>
        <xdr:cNvPr id="379" name="楕円 378"/>
        <xdr:cNvSpPr/>
      </xdr:nvSpPr>
      <xdr:spPr>
        <a:xfrm>
          <a:off x="692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34290</xdr:rowOff>
    </xdr:from>
    <xdr:ext cx="460375" cy="259080"/>
    <xdr:sp macro="" textlink="">
      <xdr:nvSpPr>
        <xdr:cNvPr id="380" name="テキスト ボックス 379"/>
        <xdr:cNvSpPr txBox="1"/>
      </xdr:nvSpPr>
      <xdr:spPr>
        <a:xfrm>
          <a:off x="6737350" y="101498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89" name="テキスト ボックス 388"/>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9395" cy="249555"/>
    <xdr:sp macro="" textlink="">
      <xdr:nvSpPr>
        <xdr:cNvPr id="392" name="テキスト ボックス 391"/>
        <xdr:cNvSpPr txBox="1"/>
      </xdr:nvSpPr>
      <xdr:spPr>
        <a:xfrm>
          <a:off x="6355080" y="13370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49555"/>
    <xdr:sp macro="" textlink="">
      <xdr:nvSpPr>
        <xdr:cNvPr id="394" name="テキスト ボックス 393"/>
        <xdr:cNvSpPr txBox="1"/>
      </xdr:nvSpPr>
      <xdr:spPr>
        <a:xfrm>
          <a:off x="6072505" y="12913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49555"/>
    <xdr:sp macro="" textlink="">
      <xdr:nvSpPr>
        <xdr:cNvPr id="396" name="テキスト ボックス 395"/>
        <xdr:cNvSpPr txBox="1"/>
      </xdr:nvSpPr>
      <xdr:spPr>
        <a:xfrm>
          <a:off x="6072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49555"/>
    <xdr:sp macro="" textlink="">
      <xdr:nvSpPr>
        <xdr:cNvPr id="398" name="テキスト ボックス 397"/>
        <xdr:cNvSpPr txBox="1"/>
      </xdr:nvSpPr>
      <xdr:spPr>
        <a:xfrm>
          <a:off x="6072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9555"/>
    <xdr:sp macro="" textlink="">
      <xdr:nvSpPr>
        <xdr:cNvPr id="400" name="テキスト ボックス 399"/>
        <xdr:cNvSpPr txBox="1"/>
      </xdr:nvSpPr>
      <xdr:spPr>
        <a:xfrm>
          <a:off x="6072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2" name="直線コネクタ 401"/>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3"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49555"/>
    <xdr:sp macro="" textlink="">
      <xdr:nvSpPr>
        <xdr:cNvPr id="405" name="商工費最大値テキスト"/>
        <xdr:cNvSpPr txBox="1"/>
      </xdr:nvSpPr>
      <xdr:spPr>
        <a:xfrm>
          <a:off x="10528300" y="119183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143510</xdr:rowOff>
    </xdr:from>
    <xdr:to xmlns:xdr="http://schemas.openxmlformats.org/drawingml/2006/spreadsheetDrawing">
      <xdr:col>55</xdr:col>
      <xdr:colOff>0</xdr:colOff>
      <xdr:row>77</xdr:row>
      <xdr:rowOff>19050</xdr:rowOff>
    </xdr:to>
    <xdr:cxnSp macro="">
      <xdr:nvCxnSpPr>
        <xdr:cNvPr id="407" name="直線コネクタ 406"/>
        <xdr:cNvCxnSpPr/>
      </xdr:nvCxnSpPr>
      <xdr:spPr>
        <a:xfrm>
          <a:off x="9639300" y="1317371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1460"/>
    <xdr:sp macro="" textlink="">
      <xdr:nvSpPr>
        <xdr:cNvPr id="408" name="商工費平均値テキスト"/>
        <xdr:cNvSpPr txBox="1"/>
      </xdr:nvSpPr>
      <xdr:spPr>
        <a:xfrm>
          <a:off x="10528300" y="130022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139065</xdr:rowOff>
    </xdr:from>
    <xdr:to xmlns:xdr="http://schemas.openxmlformats.org/drawingml/2006/spreadsheetDrawing">
      <xdr:col>50</xdr:col>
      <xdr:colOff>114300</xdr:colOff>
      <xdr:row>76</xdr:row>
      <xdr:rowOff>143510</xdr:rowOff>
    </xdr:to>
    <xdr:cxnSp macro="">
      <xdr:nvCxnSpPr>
        <xdr:cNvPr id="410" name="直線コネクタ 409"/>
        <xdr:cNvCxnSpPr/>
      </xdr:nvCxnSpPr>
      <xdr:spPr>
        <a:xfrm>
          <a:off x="8750300" y="1299781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25145" cy="259080"/>
    <xdr:sp macro="" textlink="">
      <xdr:nvSpPr>
        <xdr:cNvPr id="412" name="テキスト ボックス 411"/>
        <xdr:cNvSpPr txBox="1"/>
      </xdr:nvSpPr>
      <xdr:spPr>
        <a:xfrm>
          <a:off x="9371965" y="128962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139065</xdr:rowOff>
    </xdr:from>
    <xdr:to xmlns:xdr="http://schemas.openxmlformats.org/drawingml/2006/spreadsheetDrawing">
      <xdr:col>45</xdr:col>
      <xdr:colOff>177800</xdr:colOff>
      <xdr:row>76</xdr:row>
      <xdr:rowOff>81915</xdr:rowOff>
    </xdr:to>
    <xdr:cxnSp macro="">
      <xdr:nvCxnSpPr>
        <xdr:cNvPr id="413" name="直線コネクタ 412"/>
        <xdr:cNvCxnSpPr/>
      </xdr:nvCxnSpPr>
      <xdr:spPr>
        <a:xfrm flipV="1">
          <a:off x="7861300" y="129978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132080</xdr:rowOff>
    </xdr:from>
    <xdr:ext cx="525145" cy="251460"/>
    <xdr:sp macro="" textlink="">
      <xdr:nvSpPr>
        <xdr:cNvPr id="415" name="テキスト ボックス 414"/>
        <xdr:cNvSpPr txBox="1"/>
      </xdr:nvSpPr>
      <xdr:spPr>
        <a:xfrm>
          <a:off x="8482965" y="131622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111760</xdr:rowOff>
    </xdr:from>
    <xdr:to xmlns:xdr="http://schemas.openxmlformats.org/drawingml/2006/spreadsheetDrawing">
      <xdr:col>41</xdr:col>
      <xdr:colOff>50800</xdr:colOff>
      <xdr:row>76</xdr:row>
      <xdr:rowOff>81915</xdr:rowOff>
    </xdr:to>
    <xdr:cxnSp macro="">
      <xdr:nvCxnSpPr>
        <xdr:cNvPr id="416" name="直線コネクタ 415"/>
        <xdr:cNvCxnSpPr/>
      </xdr:nvCxnSpPr>
      <xdr:spPr>
        <a:xfrm>
          <a:off x="6972300" y="129705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143510</xdr:rowOff>
    </xdr:from>
    <xdr:ext cx="525145" cy="251460"/>
    <xdr:sp macro="" textlink="">
      <xdr:nvSpPr>
        <xdr:cNvPr id="418" name="テキスト ボックス 417"/>
        <xdr:cNvSpPr txBox="1"/>
      </xdr:nvSpPr>
      <xdr:spPr>
        <a:xfrm>
          <a:off x="7593965" y="131737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19" name="フローチャート: 判断 418"/>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93980</xdr:rowOff>
    </xdr:from>
    <xdr:ext cx="525145" cy="259080"/>
    <xdr:sp macro="" textlink="">
      <xdr:nvSpPr>
        <xdr:cNvPr id="420" name="テキスト ボックス 419"/>
        <xdr:cNvSpPr txBox="1"/>
      </xdr:nvSpPr>
      <xdr:spPr>
        <a:xfrm>
          <a:off x="6704965" y="131241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139700</xdr:rowOff>
    </xdr:from>
    <xdr:to xmlns:xdr="http://schemas.openxmlformats.org/drawingml/2006/spreadsheetDrawing">
      <xdr:col>55</xdr:col>
      <xdr:colOff>50800</xdr:colOff>
      <xdr:row>77</xdr:row>
      <xdr:rowOff>69850</xdr:rowOff>
    </xdr:to>
    <xdr:sp macro="" textlink="">
      <xdr:nvSpPr>
        <xdr:cNvPr id="426" name="楕円 425"/>
        <xdr:cNvSpPr/>
      </xdr:nvSpPr>
      <xdr:spPr>
        <a:xfrm>
          <a:off x="104267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118110</xdr:rowOff>
    </xdr:from>
    <xdr:ext cx="534670" cy="259080"/>
    <xdr:sp macro="" textlink="">
      <xdr:nvSpPr>
        <xdr:cNvPr id="427" name="商工費該当値テキスト"/>
        <xdr:cNvSpPr txBox="1"/>
      </xdr:nvSpPr>
      <xdr:spPr>
        <a:xfrm>
          <a:off x="10528300" y="1314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92710</xdr:rowOff>
    </xdr:from>
    <xdr:to xmlns:xdr="http://schemas.openxmlformats.org/drawingml/2006/spreadsheetDrawing">
      <xdr:col>50</xdr:col>
      <xdr:colOff>165100</xdr:colOff>
      <xdr:row>77</xdr:row>
      <xdr:rowOff>22860</xdr:rowOff>
    </xdr:to>
    <xdr:sp macro="" textlink="">
      <xdr:nvSpPr>
        <xdr:cNvPr id="428" name="楕円 427"/>
        <xdr:cNvSpPr/>
      </xdr:nvSpPr>
      <xdr:spPr>
        <a:xfrm>
          <a:off x="95885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13970</xdr:rowOff>
    </xdr:from>
    <xdr:ext cx="525145" cy="259080"/>
    <xdr:sp macro="" textlink="">
      <xdr:nvSpPr>
        <xdr:cNvPr id="429" name="テキスト ボックス 428"/>
        <xdr:cNvSpPr txBox="1"/>
      </xdr:nvSpPr>
      <xdr:spPr>
        <a:xfrm>
          <a:off x="9371965" y="13215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88265</xdr:rowOff>
    </xdr:from>
    <xdr:to xmlns:xdr="http://schemas.openxmlformats.org/drawingml/2006/spreadsheetDrawing">
      <xdr:col>46</xdr:col>
      <xdr:colOff>38100</xdr:colOff>
      <xdr:row>76</xdr:row>
      <xdr:rowOff>18415</xdr:rowOff>
    </xdr:to>
    <xdr:sp macro="" textlink="">
      <xdr:nvSpPr>
        <xdr:cNvPr id="430" name="楕円 429"/>
        <xdr:cNvSpPr/>
      </xdr:nvSpPr>
      <xdr:spPr>
        <a:xfrm>
          <a:off x="86995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34925</xdr:rowOff>
    </xdr:from>
    <xdr:ext cx="525145" cy="259080"/>
    <xdr:sp macro="" textlink="">
      <xdr:nvSpPr>
        <xdr:cNvPr id="431" name="テキスト ボックス 430"/>
        <xdr:cNvSpPr txBox="1"/>
      </xdr:nvSpPr>
      <xdr:spPr>
        <a:xfrm>
          <a:off x="8482965" y="127222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31115</xdr:rowOff>
    </xdr:from>
    <xdr:to xmlns:xdr="http://schemas.openxmlformats.org/drawingml/2006/spreadsheetDrawing">
      <xdr:col>41</xdr:col>
      <xdr:colOff>101600</xdr:colOff>
      <xdr:row>76</xdr:row>
      <xdr:rowOff>132715</xdr:rowOff>
    </xdr:to>
    <xdr:sp macro="" textlink="">
      <xdr:nvSpPr>
        <xdr:cNvPr id="432" name="楕円 431"/>
        <xdr:cNvSpPr/>
      </xdr:nvSpPr>
      <xdr:spPr>
        <a:xfrm>
          <a:off x="78105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149225</xdr:rowOff>
    </xdr:from>
    <xdr:ext cx="525145" cy="259080"/>
    <xdr:sp macro="" textlink="">
      <xdr:nvSpPr>
        <xdr:cNvPr id="433" name="テキスト ボックス 432"/>
        <xdr:cNvSpPr txBox="1"/>
      </xdr:nvSpPr>
      <xdr:spPr>
        <a:xfrm>
          <a:off x="7593965" y="128365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60960</xdr:rowOff>
    </xdr:from>
    <xdr:to xmlns:xdr="http://schemas.openxmlformats.org/drawingml/2006/spreadsheetDrawing">
      <xdr:col>36</xdr:col>
      <xdr:colOff>165100</xdr:colOff>
      <xdr:row>75</xdr:row>
      <xdr:rowOff>162560</xdr:rowOff>
    </xdr:to>
    <xdr:sp macro="" textlink="">
      <xdr:nvSpPr>
        <xdr:cNvPr id="434" name="楕円 433"/>
        <xdr:cNvSpPr/>
      </xdr:nvSpPr>
      <xdr:spPr>
        <a:xfrm>
          <a:off x="69215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7620</xdr:rowOff>
    </xdr:from>
    <xdr:ext cx="525145" cy="250190"/>
    <xdr:sp macro="" textlink="">
      <xdr:nvSpPr>
        <xdr:cNvPr id="435" name="テキスト ボックス 434"/>
        <xdr:cNvSpPr txBox="1"/>
      </xdr:nvSpPr>
      <xdr:spPr>
        <a:xfrm>
          <a:off x="6704965" y="1269492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44" name="テキスト ボックス 443"/>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9395" cy="259080"/>
    <xdr:sp macro="" textlink="">
      <xdr:nvSpPr>
        <xdr:cNvPr id="447" name="テキスト ボックス 446"/>
        <xdr:cNvSpPr txBox="1"/>
      </xdr:nvSpPr>
      <xdr:spPr>
        <a:xfrm>
          <a:off x="6355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9555"/>
    <xdr:sp macro="" textlink="">
      <xdr:nvSpPr>
        <xdr:cNvPr id="451" name="テキスト ボックス 450"/>
        <xdr:cNvSpPr txBox="1"/>
      </xdr:nvSpPr>
      <xdr:spPr>
        <a:xfrm>
          <a:off x="6072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105" cy="259080"/>
    <xdr:sp macro="" textlink="">
      <xdr:nvSpPr>
        <xdr:cNvPr id="455" name="テキスト ボックス 454"/>
        <xdr:cNvSpPr txBox="1"/>
      </xdr:nvSpPr>
      <xdr:spPr>
        <a:xfrm>
          <a:off x="6008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105" cy="249555"/>
    <xdr:sp macro="" textlink="">
      <xdr:nvSpPr>
        <xdr:cNvPr id="457" name="テキスト ボックス 456"/>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59" name="直線コネクタ 458"/>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1460"/>
    <xdr:sp macro="" textlink="">
      <xdr:nvSpPr>
        <xdr:cNvPr id="460" name="土木費最小値テキスト"/>
        <xdr:cNvSpPr txBox="1"/>
      </xdr:nvSpPr>
      <xdr:spPr>
        <a:xfrm>
          <a:off x="10528300" y="16785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49555"/>
    <xdr:sp macro="" textlink="">
      <xdr:nvSpPr>
        <xdr:cNvPr id="462" name="土木費最大値テキスト"/>
        <xdr:cNvSpPr txBox="1"/>
      </xdr:nvSpPr>
      <xdr:spPr>
        <a:xfrm>
          <a:off x="10528300" y="152215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24130</xdr:rowOff>
    </xdr:from>
    <xdr:to xmlns:xdr="http://schemas.openxmlformats.org/drawingml/2006/spreadsheetDrawing">
      <xdr:col>55</xdr:col>
      <xdr:colOff>0</xdr:colOff>
      <xdr:row>96</xdr:row>
      <xdr:rowOff>127000</xdr:rowOff>
    </xdr:to>
    <xdr:cxnSp macro="">
      <xdr:nvCxnSpPr>
        <xdr:cNvPr id="464" name="直線コネクタ 463"/>
        <xdr:cNvCxnSpPr/>
      </xdr:nvCxnSpPr>
      <xdr:spPr>
        <a:xfrm flipV="1">
          <a:off x="9639300" y="1648333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104775</xdr:rowOff>
    </xdr:from>
    <xdr:ext cx="534670" cy="259080"/>
    <xdr:sp macro="" textlink="">
      <xdr:nvSpPr>
        <xdr:cNvPr id="465" name="土木費平均値テキスト"/>
        <xdr:cNvSpPr txBox="1"/>
      </xdr:nvSpPr>
      <xdr:spPr>
        <a:xfrm>
          <a:off x="10528300"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127000</xdr:rowOff>
    </xdr:from>
    <xdr:to xmlns:xdr="http://schemas.openxmlformats.org/drawingml/2006/spreadsheetDrawing">
      <xdr:col>50</xdr:col>
      <xdr:colOff>114300</xdr:colOff>
      <xdr:row>96</xdr:row>
      <xdr:rowOff>141605</xdr:rowOff>
    </xdr:to>
    <xdr:cxnSp macro="">
      <xdr:nvCxnSpPr>
        <xdr:cNvPr id="467" name="直線コネクタ 466"/>
        <xdr:cNvCxnSpPr/>
      </xdr:nvCxnSpPr>
      <xdr:spPr>
        <a:xfrm flipV="1">
          <a:off x="8750300" y="165862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59055</xdr:rowOff>
    </xdr:from>
    <xdr:ext cx="525145" cy="259080"/>
    <xdr:sp macro="" textlink="">
      <xdr:nvSpPr>
        <xdr:cNvPr id="469" name="テキスト ボックス 468"/>
        <xdr:cNvSpPr txBox="1"/>
      </xdr:nvSpPr>
      <xdr:spPr>
        <a:xfrm>
          <a:off x="9371965" y="161753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79375</xdr:rowOff>
    </xdr:from>
    <xdr:to xmlns:xdr="http://schemas.openxmlformats.org/drawingml/2006/spreadsheetDrawing">
      <xdr:col>45</xdr:col>
      <xdr:colOff>177800</xdr:colOff>
      <xdr:row>96</xdr:row>
      <xdr:rowOff>141605</xdr:rowOff>
    </xdr:to>
    <xdr:cxnSp macro="">
      <xdr:nvCxnSpPr>
        <xdr:cNvPr id="470" name="直線コネクタ 469"/>
        <xdr:cNvCxnSpPr/>
      </xdr:nvCxnSpPr>
      <xdr:spPr>
        <a:xfrm>
          <a:off x="7861300" y="1653857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46990</xdr:rowOff>
    </xdr:from>
    <xdr:ext cx="525145" cy="259080"/>
    <xdr:sp macro="" textlink="">
      <xdr:nvSpPr>
        <xdr:cNvPr id="472" name="テキスト ボックス 471"/>
        <xdr:cNvSpPr txBox="1"/>
      </xdr:nvSpPr>
      <xdr:spPr>
        <a:xfrm>
          <a:off x="8482965" y="161632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47625</xdr:rowOff>
    </xdr:from>
    <xdr:to xmlns:xdr="http://schemas.openxmlformats.org/drawingml/2006/spreadsheetDrawing">
      <xdr:col>41</xdr:col>
      <xdr:colOff>50800</xdr:colOff>
      <xdr:row>96</xdr:row>
      <xdr:rowOff>79375</xdr:rowOff>
    </xdr:to>
    <xdr:cxnSp macro="">
      <xdr:nvCxnSpPr>
        <xdr:cNvPr id="473" name="直線コネクタ 472"/>
        <xdr:cNvCxnSpPr/>
      </xdr:nvCxnSpPr>
      <xdr:spPr>
        <a:xfrm>
          <a:off x="6972300" y="165068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56515</xdr:rowOff>
    </xdr:from>
    <xdr:ext cx="525145" cy="258445"/>
    <xdr:sp macro="" textlink="">
      <xdr:nvSpPr>
        <xdr:cNvPr id="475" name="テキスト ボックス 474"/>
        <xdr:cNvSpPr txBox="1"/>
      </xdr:nvSpPr>
      <xdr:spPr>
        <a:xfrm>
          <a:off x="7593965" y="161728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57150</xdr:rowOff>
    </xdr:from>
    <xdr:ext cx="525145" cy="259080"/>
    <xdr:sp macro="" textlink="">
      <xdr:nvSpPr>
        <xdr:cNvPr id="477" name="テキスト ボックス 476"/>
        <xdr:cNvSpPr txBox="1"/>
      </xdr:nvSpPr>
      <xdr:spPr>
        <a:xfrm>
          <a:off x="6704965" y="161734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144780</xdr:rowOff>
    </xdr:from>
    <xdr:to xmlns:xdr="http://schemas.openxmlformats.org/drawingml/2006/spreadsheetDrawing">
      <xdr:col>55</xdr:col>
      <xdr:colOff>50800</xdr:colOff>
      <xdr:row>96</xdr:row>
      <xdr:rowOff>74930</xdr:rowOff>
    </xdr:to>
    <xdr:sp macro="" textlink="">
      <xdr:nvSpPr>
        <xdr:cNvPr id="483" name="楕円 482"/>
        <xdr:cNvSpPr/>
      </xdr:nvSpPr>
      <xdr:spPr>
        <a:xfrm>
          <a:off x="104267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123190</xdr:rowOff>
    </xdr:from>
    <xdr:ext cx="534670" cy="249555"/>
    <xdr:sp macro="" textlink="">
      <xdr:nvSpPr>
        <xdr:cNvPr id="484" name="土木費該当値テキスト"/>
        <xdr:cNvSpPr txBox="1"/>
      </xdr:nvSpPr>
      <xdr:spPr>
        <a:xfrm>
          <a:off x="10528300" y="164109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76200</xdr:rowOff>
    </xdr:from>
    <xdr:to xmlns:xdr="http://schemas.openxmlformats.org/drawingml/2006/spreadsheetDrawing">
      <xdr:col>50</xdr:col>
      <xdr:colOff>165100</xdr:colOff>
      <xdr:row>97</xdr:row>
      <xdr:rowOff>6350</xdr:rowOff>
    </xdr:to>
    <xdr:sp macro="" textlink="">
      <xdr:nvSpPr>
        <xdr:cNvPr id="485" name="楕円 484"/>
        <xdr:cNvSpPr/>
      </xdr:nvSpPr>
      <xdr:spPr>
        <a:xfrm>
          <a:off x="9588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168910</xdr:rowOff>
    </xdr:from>
    <xdr:ext cx="525145" cy="249555"/>
    <xdr:sp macro="" textlink="">
      <xdr:nvSpPr>
        <xdr:cNvPr id="486" name="テキスト ボックス 485"/>
        <xdr:cNvSpPr txBox="1"/>
      </xdr:nvSpPr>
      <xdr:spPr>
        <a:xfrm>
          <a:off x="9371965" y="1662811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90805</xdr:rowOff>
    </xdr:from>
    <xdr:to xmlns:xdr="http://schemas.openxmlformats.org/drawingml/2006/spreadsheetDrawing">
      <xdr:col>46</xdr:col>
      <xdr:colOff>38100</xdr:colOff>
      <xdr:row>97</xdr:row>
      <xdr:rowOff>20955</xdr:rowOff>
    </xdr:to>
    <xdr:sp macro="" textlink="">
      <xdr:nvSpPr>
        <xdr:cNvPr id="487" name="楕円 486"/>
        <xdr:cNvSpPr/>
      </xdr:nvSpPr>
      <xdr:spPr>
        <a:xfrm>
          <a:off x="8699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12065</xdr:rowOff>
    </xdr:from>
    <xdr:ext cx="525145" cy="259080"/>
    <xdr:sp macro="" textlink="">
      <xdr:nvSpPr>
        <xdr:cNvPr id="488" name="テキスト ボックス 487"/>
        <xdr:cNvSpPr txBox="1"/>
      </xdr:nvSpPr>
      <xdr:spPr>
        <a:xfrm>
          <a:off x="8482965" y="16642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29210</xdr:rowOff>
    </xdr:from>
    <xdr:to xmlns:xdr="http://schemas.openxmlformats.org/drawingml/2006/spreadsheetDrawing">
      <xdr:col>41</xdr:col>
      <xdr:colOff>101600</xdr:colOff>
      <xdr:row>96</xdr:row>
      <xdr:rowOff>130175</xdr:rowOff>
    </xdr:to>
    <xdr:sp macro="" textlink="">
      <xdr:nvSpPr>
        <xdr:cNvPr id="489" name="楕円 488"/>
        <xdr:cNvSpPr/>
      </xdr:nvSpPr>
      <xdr:spPr>
        <a:xfrm>
          <a:off x="7810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121285</xdr:rowOff>
    </xdr:from>
    <xdr:ext cx="525145" cy="250825"/>
    <xdr:sp macro="" textlink="">
      <xdr:nvSpPr>
        <xdr:cNvPr id="490" name="テキスト ボックス 489"/>
        <xdr:cNvSpPr txBox="1"/>
      </xdr:nvSpPr>
      <xdr:spPr>
        <a:xfrm>
          <a:off x="7593965" y="165804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168275</xdr:rowOff>
    </xdr:from>
    <xdr:to xmlns:xdr="http://schemas.openxmlformats.org/drawingml/2006/spreadsheetDrawing">
      <xdr:col>36</xdr:col>
      <xdr:colOff>165100</xdr:colOff>
      <xdr:row>96</xdr:row>
      <xdr:rowOff>98425</xdr:rowOff>
    </xdr:to>
    <xdr:sp macro="" textlink="">
      <xdr:nvSpPr>
        <xdr:cNvPr id="491" name="楕円 490"/>
        <xdr:cNvSpPr/>
      </xdr:nvSpPr>
      <xdr:spPr>
        <a:xfrm>
          <a:off x="6921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89535</xdr:rowOff>
    </xdr:from>
    <xdr:ext cx="525145" cy="249555"/>
    <xdr:sp macro="" textlink="">
      <xdr:nvSpPr>
        <xdr:cNvPr id="492" name="テキスト ボックス 491"/>
        <xdr:cNvSpPr txBox="1"/>
      </xdr:nvSpPr>
      <xdr:spPr>
        <a:xfrm>
          <a:off x="6704965" y="165487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501" name="テキスト ボックス 500"/>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39395" cy="249555"/>
    <xdr:sp macro="" textlink="">
      <xdr:nvSpPr>
        <xdr:cNvPr id="503" name="テキスト ボックス 502"/>
        <xdr:cNvSpPr txBox="1"/>
      </xdr:nvSpPr>
      <xdr:spPr>
        <a:xfrm>
          <a:off x="12197080" y="6969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5" name="テキスト ボックス 504"/>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9555"/>
    <xdr:sp macro="" textlink="">
      <xdr:nvSpPr>
        <xdr:cNvPr id="509" name="テキスト ボックス 508"/>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9555"/>
    <xdr:sp macro="" textlink="">
      <xdr:nvSpPr>
        <xdr:cNvPr id="515" name="テキスト ボックス 514"/>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18"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0"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170180</xdr:rowOff>
    </xdr:from>
    <xdr:to xmlns:xdr="http://schemas.openxmlformats.org/drawingml/2006/spreadsheetDrawing">
      <xdr:col>85</xdr:col>
      <xdr:colOff>127000</xdr:colOff>
      <xdr:row>37</xdr:row>
      <xdr:rowOff>61595</xdr:rowOff>
    </xdr:to>
    <xdr:cxnSp macro="">
      <xdr:nvCxnSpPr>
        <xdr:cNvPr id="522" name="直線コネクタ 521"/>
        <xdr:cNvCxnSpPr/>
      </xdr:nvCxnSpPr>
      <xdr:spPr>
        <a:xfrm flipV="1">
          <a:off x="15481300" y="634238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154940</xdr:rowOff>
    </xdr:from>
    <xdr:ext cx="534670" cy="251460"/>
    <xdr:sp macro="" textlink="">
      <xdr:nvSpPr>
        <xdr:cNvPr id="523" name="消防費平均値テキスト"/>
        <xdr:cNvSpPr txBox="1"/>
      </xdr:nvSpPr>
      <xdr:spPr>
        <a:xfrm>
          <a:off x="16370300" y="63271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4" name="フローチャート: 判断 523"/>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47625</xdr:rowOff>
    </xdr:from>
    <xdr:to xmlns:xdr="http://schemas.openxmlformats.org/drawingml/2006/spreadsheetDrawing">
      <xdr:col>81</xdr:col>
      <xdr:colOff>50800</xdr:colOff>
      <xdr:row>37</xdr:row>
      <xdr:rowOff>61595</xdr:rowOff>
    </xdr:to>
    <xdr:cxnSp macro="">
      <xdr:nvCxnSpPr>
        <xdr:cNvPr id="525" name="直線コネクタ 524"/>
        <xdr:cNvCxnSpPr/>
      </xdr:nvCxnSpPr>
      <xdr:spPr>
        <a:xfrm>
          <a:off x="14592300" y="63912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138430</xdr:rowOff>
    </xdr:from>
    <xdr:ext cx="525145" cy="259080"/>
    <xdr:sp macro="" textlink="">
      <xdr:nvSpPr>
        <xdr:cNvPr id="527" name="テキスト ボックス 526"/>
        <xdr:cNvSpPr txBox="1"/>
      </xdr:nvSpPr>
      <xdr:spPr>
        <a:xfrm>
          <a:off x="15213965" y="6482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47625</xdr:rowOff>
    </xdr:from>
    <xdr:to xmlns:xdr="http://schemas.openxmlformats.org/drawingml/2006/spreadsheetDrawing">
      <xdr:col>76</xdr:col>
      <xdr:colOff>114300</xdr:colOff>
      <xdr:row>37</xdr:row>
      <xdr:rowOff>62230</xdr:rowOff>
    </xdr:to>
    <xdr:cxnSp macro="">
      <xdr:nvCxnSpPr>
        <xdr:cNvPr id="528" name="直線コネクタ 527"/>
        <xdr:cNvCxnSpPr/>
      </xdr:nvCxnSpPr>
      <xdr:spPr>
        <a:xfrm flipV="1">
          <a:off x="13703300" y="63912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25145" cy="259080"/>
    <xdr:sp macro="" textlink="">
      <xdr:nvSpPr>
        <xdr:cNvPr id="530" name="テキスト ボックス 529"/>
        <xdr:cNvSpPr txBox="1"/>
      </xdr:nvSpPr>
      <xdr:spPr>
        <a:xfrm>
          <a:off x="14324965" y="65284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3175</xdr:rowOff>
    </xdr:from>
    <xdr:to xmlns:xdr="http://schemas.openxmlformats.org/drawingml/2006/spreadsheetDrawing">
      <xdr:col>71</xdr:col>
      <xdr:colOff>177800</xdr:colOff>
      <xdr:row>37</xdr:row>
      <xdr:rowOff>62230</xdr:rowOff>
    </xdr:to>
    <xdr:cxnSp macro="">
      <xdr:nvCxnSpPr>
        <xdr:cNvPr id="531" name="直線コネクタ 530"/>
        <xdr:cNvCxnSpPr/>
      </xdr:nvCxnSpPr>
      <xdr:spPr>
        <a:xfrm>
          <a:off x="12814300" y="63468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6350</xdr:rowOff>
    </xdr:from>
    <xdr:ext cx="525145" cy="251460"/>
    <xdr:sp macro="" textlink="">
      <xdr:nvSpPr>
        <xdr:cNvPr id="533" name="テキスト ボックス 532"/>
        <xdr:cNvSpPr txBox="1"/>
      </xdr:nvSpPr>
      <xdr:spPr>
        <a:xfrm>
          <a:off x="13435965" y="65214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164465</xdr:rowOff>
    </xdr:from>
    <xdr:ext cx="525145" cy="259080"/>
    <xdr:sp macro="" textlink="">
      <xdr:nvSpPr>
        <xdr:cNvPr id="535" name="テキスト ボックス 534"/>
        <xdr:cNvSpPr txBox="1"/>
      </xdr:nvSpPr>
      <xdr:spPr>
        <a:xfrm>
          <a:off x="12546965" y="65081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119380</xdr:rowOff>
    </xdr:from>
    <xdr:to xmlns:xdr="http://schemas.openxmlformats.org/drawingml/2006/spreadsheetDrawing">
      <xdr:col>85</xdr:col>
      <xdr:colOff>177800</xdr:colOff>
      <xdr:row>37</xdr:row>
      <xdr:rowOff>49530</xdr:rowOff>
    </xdr:to>
    <xdr:sp macro="" textlink="">
      <xdr:nvSpPr>
        <xdr:cNvPr id="541" name="楕円 540"/>
        <xdr:cNvSpPr/>
      </xdr:nvSpPr>
      <xdr:spPr>
        <a:xfrm>
          <a:off x="16268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142240</xdr:rowOff>
    </xdr:from>
    <xdr:ext cx="534670" cy="259080"/>
    <xdr:sp macro="" textlink="">
      <xdr:nvSpPr>
        <xdr:cNvPr id="542" name="消防費該当値テキスト"/>
        <xdr:cNvSpPr txBox="1"/>
      </xdr:nvSpPr>
      <xdr:spPr>
        <a:xfrm>
          <a:off x="16370300" y="6142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10795</xdr:rowOff>
    </xdr:from>
    <xdr:to xmlns:xdr="http://schemas.openxmlformats.org/drawingml/2006/spreadsheetDrawing">
      <xdr:col>81</xdr:col>
      <xdr:colOff>101600</xdr:colOff>
      <xdr:row>37</xdr:row>
      <xdr:rowOff>112395</xdr:rowOff>
    </xdr:to>
    <xdr:sp macro="" textlink="">
      <xdr:nvSpPr>
        <xdr:cNvPr id="543" name="楕円 542"/>
        <xdr:cNvSpPr/>
      </xdr:nvSpPr>
      <xdr:spPr>
        <a:xfrm>
          <a:off x="15430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128905</xdr:rowOff>
    </xdr:from>
    <xdr:ext cx="525145" cy="259080"/>
    <xdr:sp macro="" textlink="">
      <xdr:nvSpPr>
        <xdr:cNvPr id="544" name="テキスト ボックス 543"/>
        <xdr:cNvSpPr txBox="1"/>
      </xdr:nvSpPr>
      <xdr:spPr>
        <a:xfrm>
          <a:off x="15213965" y="61296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168275</xdr:rowOff>
    </xdr:from>
    <xdr:to xmlns:xdr="http://schemas.openxmlformats.org/drawingml/2006/spreadsheetDrawing">
      <xdr:col>76</xdr:col>
      <xdr:colOff>165100</xdr:colOff>
      <xdr:row>37</xdr:row>
      <xdr:rowOff>98425</xdr:rowOff>
    </xdr:to>
    <xdr:sp macro="" textlink="">
      <xdr:nvSpPr>
        <xdr:cNvPr id="545" name="楕円 544"/>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114935</xdr:rowOff>
    </xdr:from>
    <xdr:ext cx="525145" cy="259080"/>
    <xdr:sp macro="" textlink="">
      <xdr:nvSpPr>
        <xdr:cNvPr id="546" name="テキスト ボックス 545"/>
        <xdr:cNvSpPr txBox="1"/>
      </xdr:nvSpPr>
      <xdr:spPr>
        <a:xfrm>
          <a:off x="14324965" y="61156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11430</xdr:rowOff>
    </xdr:from>
    <xdr:to xmlns:xdr="http://schemas.openxmlformats.org/drawingml/2006/spreadsheetDrawing">
      <xdr:col>72</xdr:col>
      <xdr:colOff>38100</xdr:colOff>
      <xdr:row>37</xdr:row>
      <xdr:rowOff>113030</xdr:rowOff>
    </xdr:to>
    <xdr:sp macro="" textlink="">
      <xdr:nvSpPr>
        <xdr:cNvPr id="547" name="楕円 546"/>
        <xdr:cNvSpPr/>
      </xdr:nvSpPr>
      <xdr:spPr>
        <a:xfrm>
          <a:off x="13652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129540</xdr:rowOff>
    </xdr:from>
    <xdr:ext cx="525145" cy="259080"/>
    <xdr:sp macro="" textlink="">
      <xdr:nvSpPr>
        <xdr:cNvPr id="548" name="テキスト ボックス 547"/>
        <xdr:cNvSpPr txBox="1"/>
      </xdr:nvSpPr>
      <xdr:spPr>
        <a:xfrm>
          <a:off x="13435965" y="61302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123825</xdr:rowOff>
    </xdr:from>
    <xdr:to xmlns:xdr="http://schemas.openxmlformats.org/drawingml/2006/spreadsheetDrawing">
      <xdr:col>67</xdr:col>
      <xdr:colOff>101600</xdr:colOff>
      <xdr:row>37</xdr:row>
      <xdr:rowOff>53975</xdr:rowOff>
    </xdr:to>
    <xdr:sp macro="" textlink="">
      <xdr:nvSpPr>
        <xdr:cNvPr id="549" name="楕円 548"/>
        <xdr:cNvSpPr/>
      </xdr:nvSpPr>
      <xdr:spPr>
        <a:xfrm>
          <a:off x="127635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70485</xdr:rowOff>
    </xdr:from>
    <xdr:ext cx="525145" cy="259080"/>
    <xdr:sp macro="" textlink="">
      <xdr:nvSpPr>
        <xdr:cNvPr id="550" name="テキスト ボックス 549"/>
        <xdr:cNvSpPr txBox="1"/>
      </xdr:nvSpPr>
      <xdr:spPr>
        <a:xfrm>
          <a:off x="12546965" y="60712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59" name="テキスト ボックス 558"/>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9395" cy="249555"/>
    <xdr:sp macro="" textlink="">
      <xdr:nvSpPr>
        <xdr:cNvPr id="561" name="テキスト ボックス 560"/>
        <xdr:cNvSpPr txBox="1"/>
      </xdr:nvSpPr>
      <xdr:spPr>
        <a:xfrm>
          <a:off x="12197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3" name="テキスト ボックス 56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5" name="テキスト ボックス 56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49555"/>
    <xdr:sp macro="" textlink="">
      <xdr:nvSpPr>
        <xdr:cNvPr id="567" name="テキスト ボックス 566"/>
        <xdr:cNvSpPr txBox="1"/>
      </xdr:nvSpPr>
      <xdr:spPr>
        <a:xfrm>
          <a:off x="11914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9" name="テキスト ボックス 56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6105" cy="259080"/>
    <xdr:sp macro="" textlink="">
      <xdr:nvSpPr>
        <xdr:cNvPr id="571" name="テキスト ボックス 570"/>
        <xdr:cNvSpPr txBox="1"/>
      </xdr:nvSpPr>
      <xdr:spPr>
        <a:xfrm>
          <a:off x="11850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105" cy="249555"/>
    <xdr:sp macro="" textlink="">
      <xdr:nvSpPr>
        <xdr:cNvPr id="573" name="テキスト ボックス 572"/>
        <xdr:cNvSpPr txBox="1"/>
      </xdr:nvSpPr>
      <xdr:spPr>
        <a:xfrm>
          <a:off x="11850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6"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78"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55245</xdr:rowOff>
    </xdr:from>
    <xdr:to xmlns:xdr="http://schemas.openxmlformats.org/drawingml/2006/spreadsheetDrawing">
      <xdr:col>85</xdr:col>
      <xdr:colOff>127000</xdr:colOff>
      <xdr:row>55</xdr:row>
      <xdr:rowOff>137160</xdr:rowOff>
    </xdr:to>
    <xdr:cxnSp macro="">
      <xdr:nvCxnSpPr>
        <xdr:cNvPr id="580" name="直線コネクタ 579"/>
        <xdr:cNvCxnSpPr/>
      </xdr:nvCxnSpPr>
      <xdr:spPr>
        <a:xfrm flipV="1">
          <a:off x="15481300" y="9313545"/>
          <a:ext cx="8382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71120</xdr:rowOff>
    </xdr:from>
    <xdr:ext cx="534670" cy="259080"/>
    <xdr:sp macro="" textlink="">
      <xdr:nvSpPr>
        <xdr:cNvPr id="581" name="教育費平均値テキスト"/>
        <xdr:cNvSpPr txBox="1"/>
      </xdr:nvSpPr>
      <xdr:spPr>
        <a:xfrm>
          <a:off x="16370300" y="9329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2" name="フローチャート: 判断 581"/>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124460</xdr:rowOff>
    </xdr:from>
    <xdr:to xmlns:xdr="http://schemas.openxmlformats.org/drawingml/2006/spreadsheetDrawing">
      <xdr:col>81</xdr:col>
      <xdr:colOff>50800</xdr:colOff>
      <xdr:row>55</xdr:row>
      <xdr:rowOff>137160</xdr:rowOff>
    </xdr:to>
    <xdr:cxnSp macro="">
      <xdr:nvCxnSpPr>
        <xdr:cNvPr id="583" name="直線コネクタ 582"/>
        <xdr:cNvCxnSpPr/>
      </xdr:nvCxnSpPr>
      <xdr:spPr>
        <a:xfrm>
          <a:off x="14592300" y="95542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130810</xdr:rowOff>
    </xdr:from>
    <xdr:ext cx="525145" cy="259080"/>
    <xdr:sp macro="" textlink="">
      <xdr:nvSpPr>
        <xdr:cNvPr id="585" name="テキスト ボックス 584"/>
        <xdr:cNvSpPr txBox="1"/>
      </xdr:nvSpPr>
      <xdr:spPr>
        <a:xfrm>
          <a:off x="15213965" y="92176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124460</xdr:rowOff>
    </xdr:from>
    <xdr:to xmlns:xdr="http://schemas.openxmlformats.org/drawingml/2006/spreadsheetDrawing">
      <xdr:col>76</xdr:col>
      <xdr:colOff>114300</xdr:colOff>
      <xdr:row>56</xdr:row>
      <xdr:rowOff>71755</xdr:rowOff>
    </xdr:to>
    <xdr:cxnSp macro="">
      <xdr:nvCxnSpPr>
        <xdr:cNvPr id="586" name="直線コネクタ 585"/>
        <xdr:cNvCxnSpPr/>
      </xdr:nvCxnSpPr>
      <xdr:spPr>
        <a:xfrm flipV="1">
          <a:off x="13703300" y="955421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25145" cy="259080"/>
    <xdr:sp macro="" textlink="">
      <xdr:nvSpPr>
        <xdr:cNvPr id="588" name="テキスト ボックス 587"/>
        <xdr:cNvSpPr txBox="1"/>
      </xdr:nvSpPr>
      <xdr:spPr>
        <a:xfrm>
          <a:off x="14324965" y="92456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71755</xdr:rowOff>
    </xdr:from>
    <xdr:to xmlns:xdr="http://schemas.openxmlformats.org/drawingml/2006/spreadsheetDrawing">
      <xdr:col>71</xdr:col>
      <xdr:colOff>177800</xdr:colOff>
      <xdr:row>56</xdr:row>
      <xdr:rowOff>123190</xdr:rowOff>
    </xdr:to>
    <xdr:cxnSp macro="">
      <xdr:nvCxnSpPr>
        <xdr:cNvPr id="589" name="直線コネクタ 588"/>
        <xdr:cNvCxnSpPr/>
      </xdr:nvCxnSpPr>
      <xdr:spPr>
        <a:xfrm flipV="1">
          <a:off x="12814300" y="967295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27940</xdr:rowOff>
    </xdr:from>
    <xdr:ext cx="525145" cy="259080"/>
    <xdr:sp macro="" textlink="">
      <xdr:nvSpPr>
        <xdr:cNvPr id="591" name="テキスト ボックス 590"/>
        <xdr:cNvSpPr txBox="1"/>
      </xdr:nvSpPr>
      <xdr:spPr>
        <a:xfrm>
          <a:off x="13435965" y="9286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2" name="フローチャート: 判断 591"/>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100965</xdr:rowOff>
    </xdr:from>
    <xdr:ext cx="525145" cy="249555"/>
    <xdr:sp macro="" textlink="">
      <xdr:nvSpPr>
        <xdr:cNvPr id="593" name="テキスト ボックス 592"/>
        <xdr:cNvSpPr txBox="1"/>
      </xdr:nvSpPr>
      <xdr:spPr>
        <a:xfrm>
          <a:off x="12546965" y="91878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4445</xdr:rowOff>
    </xdr:from>
    <xdr:to xmlns:xdr="http://schemas.openxmlformats.org/drawingml/2006/spreadsheetDrawing">
      <xdr:col>85</xdr:col>
      <xdr:colOff>177800</xdr:colOff>
      <xdr:row>54</xdr:row>
      <xdr:rowOff>106045</xdr:rowOff>
    </xdr:to>
    <xdr:sp macro="" textlink="">
      <xdr:nvSpPr>
        <xdr:cNvPr id="599" name="楕円 598"/>
        <xdr:cNvSpPr/>
      </xdr:nvSpPr>
      <xdr:spPr>
        <a:xfrm>
          <a:off x="16268700" y="92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27305</xdr:rowOff>
    </xdr:from>
    <xdr:ext cx="534670" cy="259080"/>
    <xdr:sp macro="" textlink="">
      <xdr:nvSpPr>
        <xdr:cNvPr id="600" name="教育費該当値テキスト"/>
        <xdr:cNvSpPr txBox="1"/>
      </xdr:nvSpPr>
      <xdr:spPr>
        <a:xfrm>
          <a:off x="16370300" y="9114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86360</xdr:rowOff>
    </xdr:from>
    <xdr:to xmlns:xdr="http://schemas.openxmlformats.org/drawingml/2006/spreadsheetDrawing">
      <xdr:col>81</xdr:col>
      <xdr:colOff>101600</xdr:colOff>
      <xdr:row>56</xdr:row>
      <xdr:rowOff>16510</xdr:rowOff>
    </xdr:to>
    <xdr:sp macro="" textlink="">
      <xdr:nvSpPr>
        <xdr:cNvPr id="601" name="楕円 600"/>
        <xdr:cNvSpPr/>
      </xdr:nvSpPr>
      <xdr:spPr>
        <a:xfrm>
          <a:off x="15430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7620</xdr:rowOff>
    </xdr:from>
    <xdr:ext cx="525145" cy="250190"/>
    <xdr:sp macro="" textlink="">
      <xdr:nvSpPr>
        <xdr:cNvPr id="602" name="テキスト ボックス 601"/>
        <xdr:cNvSpPr txBox="1"/>
      </xdr:nvSpPr>
      <xdr:spPr>
        <a:xfrm>
          <a:off x="15213965" y="960882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73660</xdr:rowOff>
    </xdr:from>
    <xdr:to xmlns:xdr="http://schemas.openxmlformats.org/drawingml/2006/spreadsheetDrawing">
      <xdr:col>76</xdr:col>
      <xdr:colOff>165100</xdr:colOff>
      <xdr:row>56</xdr:row>
      <xdr:rowOff>3810</xdr:rowOff>
    </xdr:to>
    <xdr:sp macro="" textlink="">
      <xdr:nvSpPr>
        <xdr:cNvPr id="603" name="楕円 602"/>
        <xdr:cNvSpPr/>
      </xdr:nvSpPr>
      <xdr:spPr>
        <a:xfrm>
          <a:off x="14541500" y="95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167005</xdr:rowOff>
    </xdr:from>
    <xdr:ext cx="525145" cy="250825"/>
    <xdr:sp macro="" textlink="">
      <xdr:nvSpPr>
        <xdr:cNvPr id="604" name="テキスト ボックス 603"/>
        <xdr:cNvSpPr txBox="1"/>
      </xdr:nvSpPr>
      <xdr:spPr>
        <a:xfrm>
          <a:off x="14324965" y="95967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20955</xdr:rowOff>
    </xdr:from>
    <xdr:to xmlns:xdr="http://schemas.openxmlformats.org/drawingml/2006/spreadsheetDrawing">
      <xdr:col>72</xdr:col>
      <xdr:colOff>38100</xdr:colOff>
      <xdr:row>56</xdr:row>
      <xdr:rowOff>122555</xdr:rowOff>
    </xdr:to>
    <xdr:sp macro="" textlink="">
      <xdr:nvSpPr>
        <xdr:cNvPr id="605" name="楕円 604"/>
        <xdr:cNvSpPr/>
      </xdr:nvSpPr>
      <xdr:spPr>
        <a:xfrm>
          <a:off x="13652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113665</xdr:rowOff>
    </xdr:from>
    <xdr:ext cx="525145" cy="258445"/>
    <xdr:sp macro="" textlink="">
      <xdr:nvSpPr>
        <xdr:cNvPr id="606" name="テキスト ボックス 605"/>
        <xdr:cNvSpPr txBox="1"/>
      </xdr:nvSpPr>
      <xdr:spPr>
        <a:xfrm>
          <a:off x="13435965" y="971486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72390</xdr:rowOff>
    </xdr:from>
    <xdr:to xmlns:xdr="http://schemas.openxmlformats.org/drawingml/2006/spreadsheetDrawing">
      <xdr:col>67</xdr:col>
      <xdr:colOff>101600</xdr:colOff>
      <xdr:row>57</xdr:row>
      <xdr:rowOff>2540</xdr:rowOff>
    </xdr:to>
    <xdr:sp macro="" textlink="">
      <xdr:nvSpPr>
        <xdr:cNvPr id="607" name="楕円 606"/>
        <xdr:cNvSpPr/>
      </xdr:nvSpPr>
      <xdr:spPr>
        <a:xfrm>
          <a:off x="12763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165100</xdr:rowOff>
    </xdr:from>
    <xdr:ext cx="525145" cy="259080"/>
    <xdr:sp macro="" textlink="">
      <xdr:nvSpPr>
        <xdr:cNvPr id="608" name="テキスト ボックス 607"/>
        <xdr:cNvSpPr txBox="1"/>
      </xdr:nvSpPr>
      <xdr:spPr>
        <a:xfrm>
          <a:off x="12546965" y="97663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17" name="テキスト ボックス 616"/>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9" name="直線コネクタ 61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9395" cy="249555"/>
    <xdr:sp macro="" textlink="">
      <xdr:nvSpPr>
        <xdr:cNvPr id="620" name="テキスト ボックス 619"/>
        <xdr:cNvSpPr txBox="1"/>
      </xdr:nvSpPr>
      <xdr:spPr>
        <a:xfrm>
          <a:off x="12197080" y="13370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1" name="直線コネクタ 62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49555"/>
    <xdr:sp macro="" textlink="">
      <xdr:nvSpPr>
        <xdr:cNvPr id="622" name="テキスト ボックス 621"/>
        <xdr:cNvSpPr txBox="1"/>
      </xdr:nvSpPr>
      <xdr:spPr>
        <a:xfrm>
          <a:off x="11914505" y="12913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3" name="直線コネクタ 62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49555"/>
    <xdr:sp macro="" textlink="">
      <xdr:nvSpPr>
        <xdr:cNvPr id="624" name="テキスト ボックス 623"/>
        <xdr:cNvSpPr txBox="1"/>
      </xdr:nvSpPr>
      <xdr:spPr>
        <a:xfrm>
          <a:off x="11914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5" name="直線コネクタ 62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49555"/>
    <xdr:sp macro="" textlink="">
      <xdr:nvSpPr>
        <xdr:cNvPr id="626" name="テキスト ボックス 625"/>
        <xdr:cNvSpPr txBox="1"/>
      </xdr:nvSpPr>
      <xdr:spPr>
        <a:xfrm>
          <a:off x="11914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9555"/>
    <xdr:sp macro="" textlink="">
      <xdr:nvSpPr>
        <xdr:cNvPr id="628" name="テキスト ボックス 627"/>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0" name="直線コネクタ 629"/>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31"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2" name="直線コネクタ 63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149225</xdr:rowOff>
    </xdr:from>
    <xdr:ext cx="534670" cy="259080"/>
    <xdr:sp macro="" textlink="">
      <xdr:nvSpPr>
        <xdr:cNvPr id="633" name="災害復旧費最大値テキスト"/>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4" name="直線コネクタ 633"/>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4445</xdr:rowOff>
    </xdr:from>
    <xdr:to xmlns:xdr="http://schemas.openxmlformats.org/drawingml/2006/spreadsheetDrawing">
      <xdr:col>85</xdr:col>
      <xdr:colOff>127000</xdr:colOff>
      <xdr:row>78</xdr:row>
      <xdr:rowOff>112395</xdr:rowOff>
    </xdr:to>
    <xdr:cxnSp macro="">
      <xdr:nvCxnSpPr>
        <xdr:cNvPr id="635" name="直線コネクタ 634"/>
        <xdr:cNvCxnSpPr/>
      </xdr:nvCxnSpPr>
      <xdr:spPr>
        <a:xfrm>
          <a:off x="15481300" y="1337754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36"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37" name="フローチャート: 判断 636"/>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4445</xdr:rowOff>
    </xdr:from>
    <xdr:to xmlns:xdr="http://schemas.openxmlformats.org/drawingml/2006/spreadsheetDrawing">
      <xdr:col>81</xdr:col>
      <xdr:colOff>50800</xdr:colOff>
      <xdr:row>78</xdr:row>
      <xdr:rowOff>109220</xdr:rowOff>
    </xdr:to>
    <xdr:cxnSp macro="">
      <xdr:nvCxnSpPr>
        <xdr:cNvPr id="638" name="直線コネクタ 637"/>
        <xdr:cNvCxnSpPr/>
      </xdr:nvCxnSpPr>
      <xdr:spPr>
        <a:xfrm flipV="1">
          <a:off x="14592300" y="1337754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39" name="フローチャート: 判断 638"/>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66040</xdr:rowOff>
    </xdr:from>
    <xdr:ext cx="460375" cy="249555"/>
    <xdr:sp macro="" textlink="">
      <xdr:nvSpPr>
        <xdr:cNvPr id="640" name="テキスト ボックス 639"/>
        <xdr:cNvSpPr txBox="1"/>
      </xdr:nvSpPr>
      <xdr:spPr>
        <a:xfrm>
          <a:off x="15246350" y="1343914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71755</xdr:rowOff>
    </xdr:from>
    <xdr:to xmlns:xdr="http://schemas.openxmlformats.org/drawingml/2006/spreadsheetDrawing">
      <xdr:col>76</xdr:col>
      <xdr:colOff>114300</xdr:colOff>
      <xdr:row>78</xdr:row>
      <xdr:rowOff>109220</xdr:rowOff>
    </xdr:to>
    <xdr:cxnSp macro="">
      <xdr:nvCxnSpPr>
        <xdr:cNvPr id="641" name="直線コネクタ 640"/>
        <xdr:cNvCxnSpPr/>
      </xdr:nvCxnSpPr>
      <xdr:spPr>
        <a:xfrm>
          <a:off x="13703300" y="134448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2" name="フローチャート: 判断 641"/>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0375" cy="259080"/>
    <xdr:sp macro="" textlink="">
      <xdr:nvSpPr>
        <xdr:cNvPr id="643" name="テキスト ボックス 642"/>
        <xdr:cNvSpPr txBox="1"/>
      </xdr:nvSpPr>
      <xdr:spPr>
        <a:xfrm>
          <a:off x="14357350" y="131229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19050</xdr:rowOff>
    </xdr:from>
    <xdr:to xmlns:xdr="http://schemas.openxmlformats.org/drawingml/2006/spreadsheetDrawing">
      <xdr:col>71</xdr:col>
      <xdr:colOff>177800</xdr:colOff>
      <xdr:row>78</xdr:row>
      <xdr:rowOff>71755</xdr:rowOff>
    </xdr:to>
    <xdr:cxnSp macro="">
      <xdr:nvCxnSpPr>
        <xdr:cNvPr id="644" name="直線コネクタ 643"/>
        <xdr:cNvCxnSpPr/>
      </xdr:nvCxnSpPr>
      <xdr:spPr>
        <a:xfrm>
          <a:off x="12814300" y="133921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5" name="フローチャート: 判断 644"/>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97790</xdr:rowOff>
    </xdr:from>
    <xdr:ext cx="460375" cy="251460"/>
    <xdr:sp macro="" textlink="">
      <xdr:nvSpPr>
        <xdr:cNvPr id="646" name="テキスト ボックス 645"/>
        <xdr:cNvSpPr txBox="1"/>
      </xdr:nvSpPr>
      <xdr:spPr>
        <a:xfrm>
          <a:off x="13468350" y="131279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47" name="フローチャート: 判断 646"/>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9525</xdr:rowOff>
    </xdr:from>
    <xdr:ext cx="460375" cy="249555"/>
    <xdr:sp macro="" textlink="">
      <xdr:nvSpPr>
        <xdr:cNvPr id="648" name="テキスト ボックス 647"/>
        <xdr:cNvSpPr txBox="1"/>
      </xdr:nvSpPr>
      <xdr:spPr>
        <a:xfrm>
          <a:off x="12579350" y="1303972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61595</xdr:rowOff>
    </xdr:from>
    <xdr:to xmlns:xdr="http://schemas.openxmlformats.org/drawingml/2006/spreadsheetDrawing">
      <xdr:col>85</xdr:col>
      <xdr:colOff>177800</xdr:colOff>
      <xdr:row>78</xdr:row>
      <xdr:rowOff>163195</xdr:rowOff>
    </xdr:to>
    <xdr:sp macro="" textlink="">
      <xdr:nvSpPr>
        <xdr:cNvPr id="654" name="楕円 653"/>
        <xdr:cNvSpPr/>
      </xdr:nvSpPr>
      <xdr:spPr>
        <a:xfrm>
          <a:off x="16268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148590</xdr:rowOff>
    </xdr:from>
    <xdr:ext cx="378460" cy="259080"/>
    <xdr:sp macro="" textlink="">
      <xdr:nvSpPr>
        <xdr:cNvPr id="655" name="災害復旧費該当値テキスト"/>
        <xdr:cNvSpPr txBox="1"/>
      </xdr:nvSpPr>
      <xdr:spPr>
        <a:xfrm>
          <a:off x="16370300" y="13350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125095</xdr:rowOff>
    </xdr:from>
    <xdr:to xmlns:xdr="http://schemas.openxmlformats.org/drawingml/2006/spreadsheetDrawing">
      <xdr:col>81</xdr:col>
      <xdr:colOff>101600</xdr:colOff>
      <xdr:row>78</xdr:row>
      <xdr:rowOff>55245</xdr:rowOff>
    </xdr:to>
    <xdr:sp macro="" textlink="">
      <xdr:nvSpPr>
        <xdr:cNvPr id="656" name="楕円 655"/>
        <xdr:cNvSpPr/>
      </xdr:nvSpPr>
      <xdr:spPr>
        <a:xfrm>
          <a:off x="15430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71755</xdr:rowOff>
    </xdr:from>
    <xdr:ext cx="460375" cy="259080"/>
    <xdr:sp macro="" textlink="">
      <xdr:nvSpPr>
        <xdr:cNvPr id="657" name="テキスト ボックス 656"/>
        <xdr:cNvSpPr txBox="1"/>
      </xdr:nvSpPr>
      <xdr:spPr>
        <a:xfrm>
          <a:off x="15246350" y="13101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58420</xdr:rowOff>
    </xdr:from>
    <xdr:to xmlns:xdr="http://schemas.openxmlformats.org/drawingml/2006/spreadsheetDrawing">
      <xdr:col>76</xdr:col>
      <xdr:colOff>165100</xdr:colOff>
      <xdr:row>78</xdr:row>
      <xdr:rowOff>160020</xdr:rowOff>
    </xdr:to>
    <xdr:sp macro="" textlink="">
      <xdr:nvSpPr>
        <xdr:cNvPr id="658" name="楕円 657"/>
        <xdr:cNvSpPr/>
      </xdr:nvSpPr>
      <xdr:spPr>
        <a:xfrm>
          <a:off x="14541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151765</xdr:rowOff>
    </xdr:from>
    <xdr:ext cx="378460" cy="259080"/>
    <xdr:sp macro="" textlink="">
      <xdr:nvSpPr>
        <xdr:cNvPr id="659" name="テキスト ボックス 658"/>
        <xdr:cNvSpPr txBox="1"/>
      </xdr:nvSpPr>
      <xdr:spPr>
        <a:xfrm>
          <a:off x="14403070" y="13524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20955</xdr:rowOff>
    </xdr:from>
    <xdr:to xmlns:xdr="http://schemas.openxmlformats.org/drawingml/2006/spreadsheetDrawing">
      <xdr:col>72</xdr:col>
      <xdr:colOff>38100</xdr:colOff>
      <xdr:row>78</xdr:row>
      <xdr:rowOff>122555</xdr:rowOff>
    </xdr:to>
    <xdr:sp macro="" textlink="">
      <xdr:nvSpPr>
        <xdr:cNvPr id="660" name="楕円 659"/>
        <xdr:cNvSpPr/>
      </xdr:nvSpPr>
      <xdr:spPr>
        <a:xfrm>
          <a:off x="13652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113665</xdr:rowOff>
    </xdr:from>
    <xdr:ext cx="460375" cy="258445"/>
    <xdr:sp macro="" textlink="">
      <xdr:nvSpPr>
        <xdr:cNvPr id="661" name="テキスト ボックス 660"/>
        <xdr:cNvSpPr txBox="1"/>
      </xdr:nvSpPr>
      <xdr:spPr>
        <a:xfrm>
          <a:off x="13468350" y="1348676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139700</xdr:rowOff>
    </xdr:from>
    <xdr:to xmlns:xdr="http://schemas.openxmlformats.org/drawingml/2006/spreadsheetDrawing">
      <xdr:col>67</xdr:col>
      <xdr:colOff>101600</xdr:colOff>
      <xdr:row>78</xdr:row>
      <xdr:rowOff>69850</xdr:rowOff>
    </xdr:to>
    <xdr:sp macro="" textlink="">
      <xdr:nvSpPr>
        <xdr:cNvPr id="662" name="楕円 661"/>
        <xdr:cNvSpPr/>
      </xdr:nvSpPr>
      <xdr:spPr>
        <a:xfrm>
          <a:off x="12763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60960</xdr:rowOff>
    </xdr:from>
    <xdr:ext cx="460375" cy="259080"/>
    <xdr:sp macro="" textlink="">
      <xdr:nvSpPr>
        <xdr:cNvPr id="663" name="テキスト ボックス 662"/>
        <xdr:cNvSpPr txBox="1"/>
      </xdr:nvSpPr>
      <xdr:spPr>
        <a:xfrm>
          <a:off x="12579350" y="134340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72" name="テキスト ボックス 671"/>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9395" cy="259080"/>
    <xdr:sp macro="" textlink="">
      <xdr:nvSpPr>
        <xdr:cNvPr id="675" name="テキスト ボックス 674"/>
        <xdr:cNvSpPr txBox="1"/>
      </xdr:nvSpPr>
      <xdr:spPr>
        <a:xfrm>
          <a:off x="12197080" y="16930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77" name="テキスト ボックス 676"/>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9"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81" name="テキスト ボックス 680"/>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3" name="テキスト ボックス 682"/>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6105" cy="259080"/>
    <xdr:sp macro="" textlink="">
      <xdr:nvSpPr>
        <xdr:cNvPr id="685" name="テキスト ボックス 684"/>
        <xdr:cNvSpPr txBox="1"/>
      </xdr:nvSpPr>
      <xdr:spPr>
        <a:xfrm>
          <a:off x="11850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105" cy="249555"/>
    <xdr:sp macro="" textlink="">
      <xdr:nvSpPr>
        <xdr:cNvPr id="687" name="テキスト ボックス 686"/>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89" name="直線コネクタ 688"/>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0"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1" name="直線コネクタ 690"/>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2"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3" name="直線コネクタ 692"/>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106680</xdr:rowOff>
    </xdr:from>
    <xdr:to xmlns:xdr="http://schemas.openxmlformats.org/drawingml/2006/spreadsheetDrawing">
      <xdr:col>85</xdr:col>
      <xdr:colOff>127000</xdr:colOff>
      <xdr:row>95</xdr:row>
      <xdr:rowOff>124460</xdr:rowOff>
    </xdr:to>
    <xdr:cxnSp macro="">
      <xdr:nvCxnSpPr>
        <xdr:cNvPr id="694" name="直線コネクタ 693"/>
        <xdr:cNvCxnSpPr/>
      </xdr:nvCxnSpPr>
      <xdr:spPr>
        <a:xfrm>
          <a:off x="15481300" y="16222980"/>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70485</xdr:rowOff>
    </xdr:from>
    <xdr:ext cx="534670" cy="259080"/>
    <xdr:sp macro="" textlink="">
      <xdr:nvSpPr>
        <xdr:cNvPr id="695" name="公債費平均値テキスト"/>
        <xdr:cNvSpPr txBox="1"/>
      </xdr:nvSpPr>
      <xdr:spPr>
        <a:xfrm>
          <a:off x="1637030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6" name="フローチャート: 判断 695"/>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171450</xdr:rowOff>
    </xdr:from>
    <xdr:to xmlns:xdr="http://schemas.openxmlformats.org/drawingml/2006/spreadsheetDrawing">
      <xdr:col>81</xdr:col>
      <xdr:colOff>50800</xdr:colOff>
      <xdr:row>94</xdr:row>
      <xdr:rowOff>106680</xdr:rowOff>
    </xdr:to>
    <xdr:cxnSp macro="">
      <xdr:nvCxnSpPr>
        <xdr:cNvPr id="697" name="直線コネクタ 696"/>
        <xdr:cNvCxnSpPr/>
      </xdr:nvCxnSpPr>
      <xdr:spPr>
        <a:xfrm>
          <a:off x="14592300" y="161163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698" name="フローチャート: 判断 697"/>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98425</xdr:rowOff>
    </xdr:from>
    <xdr:ext cx="525145" cy="250825"/>
    <xdr:sp macro="" textlink="">
      <xdr:nvSpPr>
        <xdr:cNvPr id="699" name="テキスト ボックス 698"/>
        <xdr:cNvSpPr txBox="1"/>
      </xdr:nvSpPr>
      <xdr:spPr>
        <a:xfrm>
          <a:off x="15213965" y="163861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147320</xdr:rowOff>
    </xdr:from>
    <xdr:to xmlns:xdr="http://schemas.openxmlformats.org/drawingml/2006/spreadsheetDrawing">
      <xdr:col>76</xdr:col>
      <xdr:colOff>114300</xdr:colOff>
      <xdr:row>93</xdr:row>
      <xdr:rowOff>171450</xdr:rowOff>
    </xdr:to>
    <xdr:cxnSp macro="">
      <xdr:nvCxnSpPr>
        <xdr:cNvPr id="700" name="直線コネクタ 699"/>
        <xdr:cNvCxnSpPr/>
      </xdr:nvCxnSpPr>
      <xdr:spPr>
        <a:xfrm>
          <a:off x="13703300" y="16092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1" name="フローチャート: 判断 700"/>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121285</xdr:rowOff>
    </xdr:from>
    <xdr:ext cx="525145" cy="250825"/>
    <xdr:sp macro="" textlink="">
      <xdr:nvSpPr>
        <xdr:cNvPr id="702" name="テキスト ボックス 701"/>
        <xdr:cNvSpPr txBox="1"/>
      </xdr:nvSpPr>
      <xdr:spPr>
        <a:xfrm>
          <a:off x="14324965" y="164090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147320</xdr:rowOff>
    </xdr:from>
    <xdr:to xmlns:xdr="http://schemas.openxmlformats.org/drawingml/2006/spreadsheetDrawing">
      <xdr:col>71</xdr:col>
      <xdr:colOff>177800</xdr:colOff>
      <xdr:row>94</xdr:row>
      <xdr:rowOff>47625</xdr:rowOff>
    </xdr:to>
    <xdr:cxnSp macro="">
      <xdr:nvCxnSpPr>
        <xdr:cNvPr id="703" name="直線コネクタ 702"/>
        <xdr:cNvCxnSpPr/>
      </xdr:nvCxnSpPr>
      <xdr:spPr>
        <a:xfrm flipV="1">
          <a:off x="12814300" y="16092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4" name="フローチャート: 判断 703"/>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116840</xdr:rowOff>
    </xdr:from>
    <xdr:ext cx="525145" cy="259080"/>
    <xdr:sp macro="" textlink="">
      <xdr:nvSpPr>
        <xdr:cNvPr id="705" name="テキスト ボックス 704"/>
        <xdr:cNvSpPr txBox="1"/>
      </xdr:nvSpPr>
      <xdr:spPr>
        <a:xfrm>
          <a:off x="13435965" y="164045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6" name="フローチャート: 判断 705"/>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xdr:rowOff>
    </xdr:from>
    <xdr:ext cx="525145" cy="250825"/>
    <xdr:sp macro="" textlink="">
      <xdr:nvSpPr>
        <xdr:cNvPr id="707" name="テキスト ボックス 706"/>
        <xdr:cNvSpPr txBox="1"/>
      </xdr:nvSpPr>
      <xdr:spPr>
        <a:xfrm>
          <a:off x="12546965" y="164661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73660</xdr:rowOff>
    </xdr:from>
    <xdr:to xmlns:xdr="http://schemas.openxmlformats.org/drawingml/2006/spreadsheetDrawing">
      <xdr:col>85</xdr:col>
      <xdr:colOff>177800</xdr:colOff>
      <xdr:row>96</xdr:row>
      <xdr:rowOff>3810</xdr:rowOff>
    </xdr:to>
    <xdr:sp macro="" textlink="">
      <xdr:nvSpPr>
        <xdr:cNvPr id="713" name="楕円 712"/>
        <xdr:cNvSpPr/>
      </xdr:nvSpPr>
      <xdr:spPr>
        <a:xfrm>
          <a:off x="162687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52070</xdr:rowOff>
    </xdr:from>
    <xdr:ext cx="534670" cy="251460"/>
    <xdr:sp macro="" textlink="">
      <xdr:nvSpPr>
        <xdr:cNvPr id="714" name="公債費該当値テキスト"/>
        <xdr:cNvSpPr txBox="1"/>
      </xdr:nvSpPr>
      <xdr:spPr>
        <a:xfrm>
          <a:off x="16370300" y="163398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55880</xdr:rowOff>
    </xdr:from>
    <xdr:to xmlns:xdr="http://schemas.openxmlformats.org/drawingml/2006/spreadsheetDrawing">
      <xdr:col>81</xdr:col>
      <xdr:colOff>101600</xdr:colOff>
      <xdr:row>94</xdr:row>
      <xdr:rowOff>157480</xdr:rowOff>
    </xdr:to>
    <xdr:sp macro="" textlink="">
      <xdr:nvSpPr>
        <xdr:cNvPr id="715" name="楕円 714"/>
        <xdr:cNvSpPr/>
      </xdr:nvSpPr>
      <xdr:spPr>
        <a:xfrm>
          <a:off x="1543050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2540</xdr:rowOff>
    </xdr:from>
    <xdr:ext cx="525145" cy="259080"/>
    <xdr:sp macro="" textlink="">
      <xdr:nvSpPr>
        <xdr:cNvPr id="716" name="テキスト ボックス 715"/>
        <xdr:cNvSpPr txBox="1"/>
      </xdr:nvSpPr>
      <xdr:spPr>
        <a:xfrm>
          <a:off x="15213965" y="159473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120650</xdr:rowOff>
    </xdr:from>
    <xdr:to xmlns:xdr="http://schemas.openxmlformats.org/drawingml/2006/spreadsheetDrawing">
      <xdr:col>76</xdr:col>
      <xdr:colOff>165100</xdr:colOff>
      <xdr:row>94</xdr:row>
      <xdr:rowOff>50800</xdr:rowOff>
    </xdr:to>
    <xdr:sp macro="" textlink="">
      <xdr:nvSpPr>
        <xdr:cNvPr id="717" name="楕円 716"/>
        <xdr:cNvSpPr/>
      </xdr:nvSpPr>
      <xdr:spPr>
        <a:xfrm>
          <a:off x="1454150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67310</xdr:rowOff>
    </xdr:from>
    <xdr:ext cx="525145" cy="259080"/>
    <xdr:sp macro="" textlink="">
      <xdr:nvSpPr>
        <xdr:cNvPr id="718" name="テキスト ボックス 717"/>
        <xdr:cNvSpPr txBox="1"/>
      </xdr:nvSpPr>
      <xdr:spPr>
        <a:xfrm>
          <a:off x="14324965" y="158407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96520</xdr:rowOff>
    </xdr:from>
    <xdr:to xmlns:xdr="http://schemas.openxmlformats.org/drawingml/2006/spreadsheetDrawing">
      <xdr:col>72</xdr:col>
      <xdr:colOff>38100</xdr:colOff>
      <xdr:row>94</xdr:row>
      <xdr:rowOff>26670</xdr:rowOff>
    </xdr:to>
    <xdr:sp macro="" textlink="">
      <xdr:nvSpPr>
        <xdr:cNvPr id="719" name="楕円 718"/>
        <xdr:cNvSpPr/>
      </xdr:nvSpPr>
      <xdr:spPr>
        <a:xfrm>
          <a:off x="13652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43180</xdr:rowOff>
    </xdr:from>
    <xdr:ext cx="525145" cy="249555"/>
    <xdr:sp macro="" textlink="">
      <xdr:nvSpPr>
        <xdr:cNvPr id="720" name="テキスト ボックス 719"/>
        <xdr:cNvSpPr txBox="1"/>
      </xdr:nvSpPr>
      <xdr:spPr>
        <a:xfrm>
          <a:off x="13435965" y="158165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168275</xdr:rowOff>
    </xdr:from>
    <xdr:to xmlns:xdr="http://schemas.openxmlformats.org/drawingml/2006/spreadsheetDrawing">
      <xdr:col>67</xdr:col>
      <xdr:colOff>101600</xdr:colOff>
      <xdr:row>94</xdr:row>
      <xdr:rowOff>98425</xdr:rowOff>
    </xdr:to>
    <xdr:sp macro="" textlink="">
      <xdr:nvSpPr>
        <xdr:cNvPr id="721" name="楕円 720"/>
        <xdr:cNvSpPr/>
      </xdr:nvSpPr>
      <xdr:spPr>
        <a:xfrm>
          <a:off x="12763500" y="161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114935</xdr:rowOff>
    </xdr:from>
    <xdr:ext cx="525145" cy="259080"/>
    <xdr:sp macro="" textlink="">
      <xdr:nvSpPr>
        <xdr:cNvPr id="722" name="テキスト ボックス 721"/>
        <xdr:cNvSpPr txBox="1"/>
      </xdr:nvSpPr>
      <xdr:spPr>
        <a:xfrm>
          <a:off x="12546965" y="158883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31" name="テキスト ボックス 730"/>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9395" cy="249555"/>
    <xdr:sp macro="" textlink="">
      <xdr:nvSpPr>
        <xdr:cNvPr id="734" name="テキスト ボックス 733"/>
        <xdr:cNvSpPr txBox="1"/>
      </xdr:nvSpPr>
      <xdr:spPr>
        <a:xfrm>
          <a:off x="18039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7835" cy="249555"/>
    <xdr:sp macro="" textlink="">
      <xdr:nvSpPr>
        <xdr:cNvPr id="736" name="テキスト ボックス 735"/>
        <xdr:cNvSpPr txBox="1"/>
      </xdr:nvSpPr>
      <xdr:spPr>
        <a:xfrm>
          <a:off x="17820640" y="60553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7835" cy="249555"/>
    <xdr:sp macro="" textlink="">
      <xdr:nvSpPr>
        <xdr:cNvPr id="738" name="テキスト ボックス 737"/>
        <xdr:cNvSpPr txBox="1"/>
      </xdr:nvSpPr>
      <xdr:spPr>
        <a:xfrm>
          <a:off x="17820640" y="55981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7835" cy="249555"/>
    <xdr:sp macro="" textlink="">
      <xdr:nvSpPr>
        <xdr:cNvPr id="740" name="テキスト ボックス 739"/>
        <xdr:cNvSpPr txBox="1"/>
      </xdr:nvSpPr>
      <xdr:spPr>
        <a:xfrm>
          <a:off x="17820640" y="51409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7835" cy="249555"/>
    <xdr:sp macro="" textlink="">
      <xdr:nvSpPr>
        <xdr:cNvPr id="742" name="テキスト ボックス 741"/>
        <xdr:cNvSpPr txBox="1"/>
      </xdr:nvSpPr>
      <xdr:spPr>
        <a:xfrm>
          <a:off x="17820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0190"/>
    <xdr:sp macro="" textlink="">
      <xdr:nvSpPr>
        <xdr:cNvPr id="745" name="諸支出金最小値テキスト"/>
        <xdr:cNvSpPr txBox="1"/>
      </xdr:nvSpPr>
      <xdr:spPr>
        <a:xfrm>
          <a:off x="22212300" y="668274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7"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48" name="直線コネクタ 747"/>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0"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1" name="フローチャート: 判断 750"/>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2" name="直線コネクタ 75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3" name="フローチャート: 判断 752"/>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1460"/>
    <xdr:sp macro="" textlink="">
      <xdr:nvSpPr>
        <xdr:cNvPr id="754" name="テキスト ボックス 753"/>
        <xdr:cNvSpPr txBox="1"/>
      </xdr:nvSpPr>
      <xdr:spPr>
        <a:xfrm>
          <a:off x="21134070" y="62471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6" name="フローチャート: 判断 755"/>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57" name="テキスト ボックス 756"/>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0825"/>
    <xdr:sp macro="" textlink="">
      <xdr:nvSpPr>
        <xdr:cNvPr id="760" name="テキスト ボックス 759"/>
        <xdr:cNvSpPr txBox="1"/>
      </xdr:nvSpPr>
      <xdr:spPr>
        <a:xfrm>
          <a:off x="19356070" y="62934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1" name="フローチャート: 判断 760"/>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0190"/>
    <xdr:sp macro="" textlink="">
      <xdr:nvSpPr>
        <xdr:cNvPr id="762" name="テキスト ボックス 761"/>
        <xdr:cNvSpPr txBox="1"/>
      </xdr:nvSpPr>
      <xdr:spPr>
        <a:xfrm>
          <a:off x="18499455" y="636270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1460"/>
    <xdr:sp macro="" textlink="">
      <xdr:nvSpPr>
        <xdr:cNvPr id="769" name="諸支出金該当値テキスト"/>
        <xdr:cNvSpPr txBox="1"/>
      </xdr:nvSpPr>
      <xdr:spPr>
        <a:xfrm>
          <a:off x="22212300" y="65557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0030" cy="259080"/>
    <xdr:sp macro="" textlink="">
      <xdr:nvSpPr>
        <xdr:cNvPr id="771" name="テキスト ボックス 770"/>
        <xdr:cNvSpPr txBox="1"/>
      </xdr:nvSpPr>
      <xdr:spPr>
        <a:xfrm>
          <a:off x="21198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0030" cy="259080"/>
    <xdr:sp macro="" textlink="">
      <xdr:nvSpPr>
        <xdr:cNvPr id="773" name="テキスト ボックス 772"/>
        <xdr:cNvSpPr txBox="1"/>
      </xdr:nvSpPr>
      <xdr:spPr>
        <a:xfrm>
          <a:off x="20309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0030" cy="259080"/>
    <xdr:sp macro="" textlink="">
      <xdr:nvSpPr>
        <xdr:cNvPr id="775" name="テキスト ボックス 774"/>
        <xdr:cNvSpPr txBox="1"/>
      </xdr:nvSpPr>
      <xdr:spPr>
        <a:xfrm>
          <a:off x="19420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030" cy="259080"/>
    <xdr:sp macro="" textlink="">
      <xdr:nvSpPr>
        <xdr:cNvPr id="777" name="テキスト ボックス 776"/>
        <xdr:cNvSpPr txBox="1"/>
      </xdr:nvSpPr>
      <xdr:spPr>
        <a:xfrm>
          <a:off x="18531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86" name="テキスト ボックス 785"/>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9395" cy="249555"/>
    <xdr:sp macro="" textlink="">
      <xdr:nvSpPr>
        <xdr:cNvPr id="789" name="テキスト ボックス 788"/>
        <xdr:cNvSpPr txBox="1"/>
      </xdr:nvSpPr>
      <xdr:spPr>
        <a:xfrm>
          <a:off x="18039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9395" cy="249555"/>
    <xdr:sp macro="" textlink="">
      <xdr:nvSpPr>
        <xdr:cNvPr id="791" name="テキスト ボックス 790"/>
        <xdr:cNvSpPr txBox="1"/>
      </xdr:nvSpPr>
      <xdr:spPr>
        <a:xfrm>
          <a:off x="18039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030" cy="259080"/>
    <xdr:sp macro="" textlink="">
      <xdr:nvSpPr>
        <xdr:cNvPr id="803" name="テキスト ボックス 802"/>
        <xdr:cNvSpPr txBox="1"/>
      </xdr:nvSpPr>
      <xdr:spPr>
        <a:xfrm>
          <a:off x="2119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030" cy="259080"/>
    <xdr:sp macro="" textlink="">
      <xdr:nvSpPr>
        <xdr:cNvPr id="806" name="テキスト ボックス 805"/>
        <xdr:cNvSpPr txBox="1"/>
      </xdr:nvSpPr>
      <xdr:spPr>
        <a:xfrm>
          <a:off x="2030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030" cy="259080"/>
    <xdr:sp macro="" textlink="">
      <xdr:nvSpPr>
        <xdr:cNvPr id="809" name="テキスト ボックス 808"/>
        <xdr:cNvSpPr txBox="1"/>
      </xdr:nvSpPr>
      <xdr:spPr>
        <a:xfrm>
          <a:off x="19420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030" cy="259080"/>
    <xdr:sp macro="" textlink="">
      <xdr:nvSpPr>
        <xdr:cNvPr id="811" name="テキスト ボックス 810"/>
        <xdr:cNvSpPr txBox="1"/>
      </xdr:nvSpPr>
      <xdr:spPr>
        <a:xfrm>
          <a:off x="18531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030" cy="259080"/>
    <xdr:sp macro="" textlink="">
      <xdr:nvSpPr>
        <xdr:cNvPr id="820" name="テキスト ボックス 819"/>
        <xdr:cNvSpPr txBox="1"/>
      </xdr:nvSpPr>
      <xdr:spPr>
        <a:xfrm>
          <a:off x="2119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030" cy="259080"/>
    <xdr:sp macro="" textlink="">
      <xdr:nvSpPr>
        <xdr:cNvPr id="822" name="テキスト ボックス 821"/>
        <xdr:cNvSpPr txBox="1"/>
      </xdr:nvSpPr>
      <xdr:spPr>
        <a:xfrm>
          <a:off x="2030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030" cy="259080"/>
    <xdr:sp macro="" textlink="">
      <xdr:nvSpPr>
        <xdr:cNvPr id="824" name="テキスト ボックス 823"/>
        <xdr:cNvSpPr txBox="1"/>
      </xdr:nvSpPr>
      <xdr:spPr>
        <a:xfrm>
          <a:off x="19420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030" cy="259080"/>
    <xdr:sp macro="" textlink="">
      <xdr:nvSpPr>
        <xdr:cNvPr id="826" name="テキスト ボックス 825"/>
        <xdr:cNvSpPr txBox="1"/>
      </xdr:nvSpPr>
      <xdr:spPr>
        <a:xfrm>
          <a:off x="18531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歳出決算総額は、住民１人当たり559,748</a:t>
          </a:r>
          <a:r>
            <a:rPr kumimoji="1" lang="ja-JP" altLang="en-US" sz="1300">
              <a:solidFill>
                <a:schemeClr val="tx1"/>
              </a:solidFill>
              <a:latin typeface="ＭＳ Ｐゴシック"/>
              <a:ea typeface="ＭＳ Ｐゴシック"/>
            </a:rPr>
            <a:t>円となっている。</a:t>
          </a:r>
          <a:r>
            <a:rPr kumimoji="1" lang="ja-JP" altLang="en-US" sz="1300">
              <a:solidFill>
                <a:schemeClr val="tx1"/>
              </a:solidFill>
              <a:latin typeface="ＭＳ Ｐゴシック"/>
              <a:ea typeface="ＭＳ Ｐゴシック"/>
            </a:rPr>
            <a:t>目的別歳出を降順すると、民生費212,840円、総務費83,811円、教育費64,422円、</a:t>
          </a:r>
          <a:r>
            <a:rPr kumimoji="1" lang="ja-JP" altLang="en-US" sz="1300">
              <a:solidFill>
                <a:schemeClr val="tx1"/>
              </a:solidFill>
              <a:latin typeface="ＭＳ Ｐゴシック"/>
              <a:ea typeface="ＭＳ Ｐゴシック"/>
            </a:rPr>
            <a:t>衛生費63,475円</a:t>
          </a:r>
          <a:r>
            <a:rPr kumimoji="1" lang="ja-JP" altLang="en-US" sz="1300">
              <a:solidFill>
                <a:schemeClr val="tx1"/>
              </a:solidFill>
              <a:latin typeface="ＭＳ Ｐゴシック"/>
              <a:ea typeface="ＭＳ Ｐゴシック"/>
            </a:rPr>
            <a:t>と</a:t>
          </a:r>
          <a:r>
            <a:rPr kumimoji="1" lang="ja-JP" altLang="en-US" sz="1300">
              <a:solidFill>
                <a:schemeClr val="tx1"/>
              </a:solidFill>
              <a:latin typeface="ＭＳ Ｐゴシック"/>
              <a:ea typeface="ＭＳ Ｐゴシック"/>
            </a:rPr>
            <a:t>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民生費は</a:t>
          </a:r>
          <a:r>
            <a:rPr kumimoji="1" lang="ja-JP" altLang="en-US" sz="1300">
              <a:solidFill>
                <a:schemeClr val="tx1"/>
              </a:solidFill>
              <a:latin typeface="ＭＳ Ｐゴシック"/>
              <a:ea typeface="ＭＳ Ｐゴシック"/>
            </a:rPr>
            <a:t>、定額減税調整給付金や民間保育施設整備事業補助金の皆</a:t>
          </a:r>
          <a:r>
            <a:rPr kumimoji="1" lang="ja-JP" altLang="en-US" sz="1300">
              <a:solidFill>
                <a:schemeClr val="tx1"/>
              </a:solidFill>
              <a:latin typeface="ＭＳ Ｐゴシック"/>
              <a:ea typeface="ＭＳ Ｐゴシック"/>
            </a:rPr>
            <a:t>増などにより前年度比で</a:t>
          </a:r>
          <a:r>
            <a:rPr kumimoji="1" lang="ja-JP" altLang="en-US" sz="1300">
              <a:solidFill>
                <a:schemeClr val="tx1"/>
              </a:solidFill>
              <a:latin typeface="ＭＳ Ｐゴシック"/>
              <a:ea typeface="ＭＳ Ｐゴシック"/>
            </a:rPr>
            <a:t>住民１人当たり20,633</a:t>
          </a:r>
          <a:r>
            <a:rPr kumimoji="1" lang="ja-JP" altLang="en-US" sz="1300">
              <a:solidFill>
                <a:schemeClr val="tx1"/>
              </a:solidFill>
              <a:latin typeface="ＭＳ Ｐゴシック"/>
              <a:ea typeface="ＭＳ Ｐゴシック"/>
            </a:rPr>
            <a:t>円の</a:t>
          </a:r>
          <a:r>
            <a:rPr kumimoji="1" lang="ja-JP" altLang="en-US" sz="1300">
              <a:solidFill>
                <a:schemeClr val="tx1"/>
              </a:solidFill>
              <a:latin typeface="ＭＳ Ｐゴシック"/>
              <a:ea typeface="ＭＳ Ｐゴシック"/>
            </a:rPr>
            <a:t>増加となった。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総務費</a:t>
          </a:r>
          <a:r>
            <a:rPr kumimoji="1" lang="ja-JP" altLang="en-US" sz="1300">
              <a:solidFill>
                <a:schemeClr val="tx1"/>
              </a:solidFill>
              <a:latin typeface="ＭＳ Ｐゴシック"/>
              <a:ea typeface="ＭＳ Ｐゴシック"/>
            </a:rPr>
            <a:t>は</a:t>
          </a:r>
          <a:r>
            <a:rPr kumimoji="1" lang="ja-JP" altLang="en-US" sz="1300">
              <a:solidFill>
                <a:schemeClr val="tx1"/>
              </a:solidFill>
              <a:latin typeface="ＭＳ Ｐゴシック"/>
              <a:ea typeface="ＭＳ Ｐゴシック"/>
            </a:rPr>
            <a:t>、公共施設整備基金等の積立金が減少となったことにより</a:t>
          </a:r>
          <a:r>
            <a:rPr kumimoji="1" lang="ja-JP" altLang="en-US" sz="1300">
              <a:solidFill>
                <a:schemeClr val="tx1"/>
              </a:solidFill>
              <a:latin typeface="ＭＳ Ｐゴシック"/>
              <a:ea typeface="ＭＳ Ｐゴシック"/>
            </a:rPr>
            <a:t>前年度比で</a:t>
          </a:r>
          <a:r>
            <a:rPr kumimoji="1" lang="ja-JP" altLang="en-US" sz="1300">
              <a:solidFill>
                <a:schemeClr val="tx1"/>
              </a:solidFill>
              <a:latin typeface="ＭＳ Ｐゴシック"/>
              <a:ea typeface="ＭＳ Ｐゴシック"/>
            </a:rPr>
            <a:t>住民１人当たり3,229</a:t>
          </a:r>
          <a:r>
            <a:rPr kumimoji="1" lang="ja-JP" altLang="en-US" sz="1300">
              <a:solidFill>
                <a:schemeClr val="tx1"/>
              </a:solidFill>
              <a:latin typeface="ＭＳ Ｐゴシック"/>
              <a:ea typeface="ＭＳ Ｐゴシック"/>
            </a:rPr>
            <a:t>円の減少となった</a:t>
          </a:r>
          <a:r>
            <a:rPr kumimoji="1" lang="ja-JP" altLang="en-US" sz="1300">
              <a:solidFill>
                <a:schemeClr val="tx1"/>
              </a:solidFill>
              <a:latin typeface="ＭＳ Ｐゴシック"/>
              <a:ea typeface="ＭＳ Ｐゴシック"/>
            </a:rPr>
            <a:t>。</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教育費は、小学校校舎大規模改造工事の実施等により前年度比で住民１</a:t>
          </a:r>
          <a:r>
            <a:rPr kumimoji="1" lang="ja-JP" altLang="en-US" sz="1300">
              <a:solidFill>
                <a:schemeClr val="tx1"/>
              </a:solidFill>
              <a:latin typeface="ＭＳ Ｐゴシック"/>
              <a:ea typeface="ＭＳ Ｐゴシック"/>
            </a:rPr>
            <a:t>人当たり13,279円の増加となった。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衛生費は</a:t>
          </a:r>
          <a:r>
            <a:rPr kumimoji="1" lang="ja-JP" altLang="en-US" sz="1300">
              <a:solidFill>
                <a:schemeClr val="tx1"/>
              </a:solidFill>
              <a:latin typeface="ＭＳ Ｐゴシック"/>
              <a:ea typeface="ＭＳ Ｐゴシック"/>
            </a:rPr>
            <a:t>、上水道事業への出資金の増などにより</a:t>
          </a:r>
          <a:r>
            <a:rPr kumimoji="1" lang="ja-JP" altLang="en-US" sz="1300">
              <a:solidFill>
                <a:schemeClr val="tx1"/>
              </a:solidFill>
              <a:latin typeface="ＭＳ Ｐゴシック"/>
              <a:ea typeface="ＭＳ Ｐゴシック"/>
            </a:rPr>
            <a:t>前年度比で</a:t>
          </a:r>
          <a:r>
            <a:rPr kumimoji="1" lang="ja-JP" altLang="en-US" sz="1300">
              <a:solidFill>
                <a:schemeClr val="tx1"/>
              </a:solidFill>
              <a:latin typeface="ＭＳ Ｐゴシック"/>
              <a:ea typeface="ＭＳ Ｐゴシック"/>
            </a:rPr>
            <a:t>住民１人当たり4,653</a:t>
          </a:r>
          <a:r>
            <a:rPr kumimoji="1" lang="ja-JP" altLang="en-US" sz="1300">
              <a:solidFill>
                <a:schemeClr val="tx1"/>
              </a:solidFill>
              <a:latin typeface="ＭＳ Ｐゴシック"/>
              <a:ea typeface="ＭＳ Ｐゴシック"/>
            </a:rPr>
            <a:t>円</a:t>
          </a:r>
          <a:r>
            <a:rPr kumimoji="1" lang="ja-JP" altLang="en-US" sz="1300">
              <a:solidFill>
                <a:schemeClr val="tx1"/>
              </a:solidFill>
              <a:latin typeface="ＭＳ Ｐゴシック"/>
              <a:ea typeface="ＭＳ Ｐゴシック"/>
            </a:rPr>
            <a:t>の</a:t>
          </a:r>
          <a:r>
            <a:rPr kumimoji="1" lang="ja-JP" altLang="en-US" sz="1300">
              <a:solidFill>
                <a:schemeClr val="tx1"/>
              </a:solidFill>
              <a:latin typeface="ＭＳ Ｐゴシック"/>
              <a:ea typeface="ＭＳ Ｐゴシック"/>
            </a:rPr>
            <a:t>増加となった。</a:t>
          </a:r>
          <a:endParaRPr kumimoji="1" lang="ja-JP" altLang="en-US" sz="1300">
            <a:solidFill>
              <a:schemeClr val="tx1"/>
            </a:solidFill>
            <a:latin typeface="ＭＳ Ｐゴシック"/>
            <a:ea typeface="ＭＳ Ｐゴシック"/>
          </a:endParaRPr>
        </a:p>
        <a:p>
          <a:r>
            <a:rPr kumimoji="1" lang="ja-JP" altLang="en-US" sz="1300">
              <a:solidFill>
                <a:srgbClr val="FF0000"/>
              </a:solidFill>
              <a:latin typeface="ＭＳ Ｐゴシック"/>
              <a:ea typeface="ＭＳ Ｐゴシック"/>
            </a:rPr>
            <a:t>　</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　財政調整基金残高の令和6年度比率は、取崩分が積立分を上回り、減少した。</a:t>
          </a:r>
          <a:endParaRPr kumimoji="1" lang="ja-JP" altLang="en-US" sz="1350">
            <a:latin typeface="ＭＳ ゴシック"/>
            <a:ea typeface="ＭＳ ゴシック"/>
          </a:endParaRPr>
        </a:p>
        <a:p>
          <a:r>
            <a:rPr kumimoji="1" lang="ja-JP" altLang="en-US" sz="1350">
              <a:latin typeface="ＭＳ ゴシック"/>
              <a:ea typeface="ＭＳ ゴシック"/>
            </a:rPr>
            <a:t>　実質収支額の令和6年度比率は、基金繰入金の増加や繰越財源の減少により増加した。</a:t>
          </a:r>
          <a:endParaRPr kumimoji="1" lang="ja-JP" altLang="en-US" sz="1350">
            <a:latin typeface="ＭＳ ゴシック"/>
            <a:ea typeface="ＭＳ ゴシック"/>
          </a:endParaRPr>
        </a:p>
        <a:p>
          <a:r>
            <a:rPr kumimoji="1" lang="ja-JP" altLang="en-US" sz="1350">
              <a:latin typeface="ＭＳ ゴシック"/>
              <a:ea typeface="ＭＳ ゴシック"/>
            </a:rPr>
            <a:t>　実質単年度収支の令和6年度比率の増加は、実質収支額の増加によるものである。</a:t>
          </a:r>
          <a:endParaRPr kumimoji="1" lang="ja-JP" altLang="en-US" sz="1350">
            <a:latin typeface="ＭＳ ゴシック"/>
            <a:ea typeface="ＭＳ ゴシック"/>
          </a:endParaRPr>
        </a:p>
        <a:p>
          <a:r>
            <a:rPr kumimoji="1" lang="ja-JP" altLang="en-US" sz="1350">
              <a:latin typeface="ＭＳ ゴシック"/>
              <a:ea typeface="ＭＳ ゴシック"/>
            </a:rPr>
            <a:t>　今後も、事務事業の見直し・統廃合など行財政改革を推進し、健全な行財政運営に努めていく。</a:t>
          </a:r>
          <a:endParaRPr kumimoji="1" lang="ja-JP" altLang="en-US" sz="13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本市の連結対象の全ての会計で、実質赤字又は資金不足は生じていない。</a:t>
          </a:r>
          <a:endParaRPr kumimoji="1" lang="ja-JP" altLang="en-US" sz="1400">
            <a:latin typeface="ＭＳ ゴシック"/>
            <a:ea typeface="ＭＳ ゴシック"/>
          </a:endParaRPr>
        </a:p>
        <a:p>
          <a:r>
            <a:rPr kumimoji="1" lang="ja-JP" altLang="en-US" sz="1400">
              <a:latin typeface="ＭＳ ゴシック"/>
              <a:ea typeface="ＭＳ ゴシック"/>
            </a:rPr>
            <a:t>　法適用公営企業の市立病院事業では、将来の設備投資に備えて現金・預金を留保しているため、純資産（黒字）の構成比率が高くなっている。</a:t>
          </a:r>
          <a:endParaRPr kumimoji="1" lang="ja-JP" altLang="en-US" sz="1400">
            <a:latin typeface="ＭＳ ゴシック"/>
            <a:ea typeface="ＭＳ ゴシック"/>
          </a:endParaRPr>
        </a:p>
        <a:p>
          <a:r>
            <a:rPr kumimoji="1" lang="ja-JP" altLang="en-US" sz="1400">
              <a:latin typeface="ＭＳ ゴシック"/>
              <a:ea typeface="ＭＳ ゴシック"/>
            </a:rPr>
            <a:t>　一般会計においては、実質収支が高めの傾向があるが、適正な予算編成手法を検討する等、適正な財政運営を進める。</a:t>
          </a:r>
          <a:endParaRPr kumimoji="1" lang="ja-JP" altLang="en-US" sz="1400">
            <a:latin typeface="ＭＳ ゴシック"/>
            <a:ea typeface="ＭＳ ゴシック"/>
          </a:endParaRPr>
        </a:p>
        <a:p>
          <a:r>
            <a:rPr kumimoji="1" lang="ja-JP" altLang="en-US" sz="1400">
              <a:latin typeface="ＭＳ ゴシック"/>
              <a:ea typeface="ＭＳ ゴシック"/>
            </a:rPr>
            <a:t>　今後においては、地方交付税等の依存財源の確保が一層厳しくなることが予想され、一般会計をはじめ、他会計や基金の状況を確認しながら適切な財政運営に努めたい。</a:t>
          </a:r>
          <a:endParaRPr kumimoji="1" lang="ja-JP" altLang="en-US" sz="1400">
            <a:latin typeface="ＭＳ ゴシック"/>
            <a:ea typeface="ＭＳ ゴシック"/>
          </a:endParaRPr>
        </a:p>
        <a:p>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12071_&#31209;&#29238;&#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153</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34634257</v>
      </c>
      <c r="BO4" s="216"/>
      <c r="BP4" s="216"/>
      <c r="BQ4" s="216"/>
      <c r="BR4" s="216"/>
      <c r="BS4" s="216"/>
      <c r="BT4" s="216"/>
      <c r="BU4" s="219"/>
      <c r="BV4" s="213">
        <v>33243377</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12.3</v>
      </c>
      <c r="CU4" s="237"/>
      <c r="CV4" s="237"/>
      <c r="CW4" s="237"/>
      <c r="CX4" s="237"/>
      <c r="CY4" s="237"/>
      <c r="CZ4" s="237"/>
      <c r="DA4" s="245"/>
      <c r="DB4" s="229">
        <v>9.8000000000000007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69</v>
      </c>
      <c r="AV5" s="139"/>
      <c r="AW5" s="139"/>
      <c r="AX5" s="139"/>
      <c r="AY5" s="190" t="s">
        <v>148</v>
      </c>
      <c r="AZ5" s="198"/>
      <c r="BA5" s="198"/>
      <c r="BB5" s="198"/>
      <c r="BC5" s="198"/>
      <c r="BD5" s="198"/>
      <c r="BE5" s="198"/>
      <c r="BF5" s="198"/>
      <c r="BG5" s="198"/>
      <c r="BH5" s="198"/>
      <c r="BI5" s="198"/>
      <c r="BJ5" s="198"/>
      <c r="BK5" s="198"/>
      <c r="BL5" s="198"/>
      <c r="BM5" s="209"/>
      <c r="BN5" s="214">
        <v>32024276</v>
      </c>
      <c r="BO5" s="217"/>
      <c r="BP5" s="217"/>
      <c r="BQ5" s="217"/>
      <c r="BR5" s="217"/>
      <c r="BS5" s="217"/>
      <c r="BT5" s="217"/>
      <c r="BU5" s="220"/>
      <c r="BV5" s="214">
        <v>30730243</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88.7</v>
      </c>
      <c r="CU5" s="238"/>
      <c r="CV5" s="238"/>
      <c r="CW5" s="238"/>
      <c r="CX5" s="238"/>
      <c r="CY5" s="238"/>
      <c r="CZ5" s="238"/>
      <c r="DA5" s="246"/>
      <c r="DB5" s="230">
        <v>88.3</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170</v>
      </c>
      <c r="AZ6" s="198"/>
      <c r="BA6" s="198"/>
      <c r="BB6" s="198"/>
      <c r="BC6" s="198"/>
      <c r="BD6" s="198"/>
      <c r="BE6" s="198"/>
      <c r="BF6" s="198"/>
      <c r="BG6" s="198"/>
      <c r="BH6" s="198"/>
      <c r="BI6" s="198"/>
      <c r="BJ6" s="198"/>
      <c r="BK6" s="198"/>
      <c r="BL6" s="198"/>
      <c r="BM6" s="209"/>
      <c r="BN6" s="214">
        <v>2609981</v>
      </c>
      <c r="BO6" s="217"/>
      <c r="BP6" s="217"/>
      <c r="BQ6" s="217"/>
      <c r="BR6" s="217"/>
      <c r="BS6" s="217"/>
      <c r="BT6" s="217"/>
      <c r="BU6" s="220"/>
      <c r="BV6" s="214">
        <v>2513134</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89</v>
      </c>
      <c r="CU6" s="239"/>
      <c r="CV6" s="239"/>
      <c r="CW6" s="239"/>
      <c r="CX6" s="239"/>
      <c r="CY6" s="239"/>
      <c r="CZ6" s="239"/>
      <c r="DA6" s="247"/>
      <c r="DB6" s="231">
        <v>89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133</v>
      </c>
      <c r="AN7" s="58"/>
      <c r="AO7" s="58"/>
      <c r="AP7" s="58"/>
      <c r="AQ7" s="58"/>
      <c r="AR7" s="58"/>
      <c r="AS7" s="58"/>
      <c r="AT7" s="63"/>
      <c r="AU7" s="182" t="s">
        <v>173</v>
      </c>
      <c r="AV7" s="139"/>
      <c r="AW7" s="139"/>
      <c r="AX7" s="139"/>
      <c r="AY7" s="190" t="s">
        <v>174</v>
      </c>
      <c r="AZ7" s="198"/>
      <c r="BA7" s="198"/>
      <c r="BB7" s="198"/>
      <c r="BC7" s="198"/>
      <c r="BD7" s="198"/>
      <c r="BE7" s="198"/>
      <c r="BF7" s="198"/>
      <c r="BG7" s="198"/>
      <c r="BH7" s="198"/>
      <c r="BI7" s="198"/>
      <c r="BJ7" s="198"/>
      <c r="BK7" s="198"/>
      <c r="BL7" s="198"/>
      <c r="BM7" s="209"/>
      <c r="BN7" s="214">
        <v>484218</v>
      </c>
      <c r="BO7" s="217"/>
      <c r="BP7" s="217"/>
      <c r="BQ7" s="217"/>
      <c r="BR7" s="217"/>
      <c r="BS7" s="217"/>
      <c r="BT7" s="217"/>
      <c r="BU7" s="220"/>
      <c r="BV7" s="214">
        <v>804403</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17269465</v>
      </c>
      <c r="CU7" s="217"/>
      <c r="CV7" s="217"/>
      <c r="CW7" s="217"/>
      <c r="CX7" s="217"/>
      <c r="CY7" s="217"/>
      <c r="CZ7" s="217"/>
      <c r="DA7" s="220"/>
      <c r="DB7" s="214">
        <v>17472912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69</v>
      </c>
      <c r="AV8" s="139"/>
      <c r="AW8" s="139"/>
      <c r="AX8" s="139"/>
      <c r="AY8" s="190" t="s">
        <v>179</v>
      </c>
      <c r="AZ8" s="198"/>
      <c r="BA8" s="198"/>
      <c r="BB8" s="198"/>
      <c r="BC8" s="198"/>
      <c r="BD8" s="198"/>
      <c r="BE8" s="198"/>
      <c r="BF8" s="198"/>
      <c r="BG8" s="198"/>
      <c r="BH8" s="198"/>
      <c r="BI8" s="198"/>
      <c r="BJ8" s="198"/>
      <c r="BK8" s="198"/>
      <c r="BL8" s="198"/>
      <c r="BM8" s="209"/>
      <c r="BN8" s="214">
        <v>2125763</v>
      </c>
      <c r="BO8" s="217"/>
      <c r="BP8" s="217"/>
      <c r="BQ8" s="217"/>
      <c r="BR8" s="217"/>
      <c r="BS8" s="217"/>
      <c r="BT8" s="217"/>
      <c r="BU8" s="220"/>
      <c r="BV8" s="214">
        <v>1708731</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0.56000000000000005</v>
      </c>
      <c r="CU8" s="240"/>
      <c r="CV8" s="240"/>
      <c r="CW8" s="240"/>
      <c r="CX8" s="240"/>
      <c r="CY8" s="240"/>
      <c r="CZ8" s="240"/>
      <c r="DA8" s="248"/>
      <c r="DB8" s="232">
        <v>0.55000000000000004</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59674</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417032</v>
      </c>
      <c r="BO9" s="217"/>
      <c r="BP9" s="217"/>
      <c r="BQ9" s="217"/>
      <c r="BR9" s="217"/>
      <c r="BS9" s="217"/>
      <c r="BT9" s="217"/>
      <c r="BU9" s="220"/>
      <c r="BV9" s="214">
        <v>-597672</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9.1999999999999993</v>
      </c>
      <c r="CU9" s="238"/>
      <c r="CV9" s="238"/>
      <c r="CW9" s="238"/>
      <c r="CX9" s="238"/>
      <c r="CY9" s="238"/>
      <c r="CZ9" s="238"/>
      <c r="DA9" s="246"/>
      <c r="DB9" s="230">
        <v>11.9</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63555</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173</v>
      </c>
      <c r="AV10" s="139"/>
      <c r="AW10" s="139"/>
      <c r="AX10" s="139"/>
      <c r="AY10" s="190" t="s">
        <v>189</v>
      </c>
      <c r="AZ10" s="198"/>
      <c r="BA10" s="198"/>
      <c r="BB10" s="198"/>
      <c r="BC10" s="198"/>
      <c r="BD10" s="198"/>
      <c r="BE10" s="198"/>
      <c r="BF10" s="198"/>
      <c r="BG10" s="198"/>
      <c r="BH10" s="198"/>
      <c r="BI10" s="198"/>
      <c r="BJ10" s="198"/>
      <c r="BK10" s="198"/>
      <c r="BL10" s="198"/>
      <c r="BM10" s="209"/>
      <c r="BN10" s="214">
        <v>1192043</v>
      </c>
      <c r="BO10" s="217"/>
      <c r="BP10" s="217"/>
      <c r="BQ10" s="217"/>
      <c r="BR10" s="217"/>
      <c r="BS10" s="217"/>
      <c r="BT10" s="217"/>
      <c r="BU10" s="220"/>
      <c r="BV10" s="214">
        <v>1205394</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152</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173</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582062</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57212</v>
      </c>
      <c r="S12" s="108"/>
      <c r="T12" s="108"/>
      <c r="U12" s="108"/>
      <c r="V12" s="120"/>
      <c r="W12" s="132" t="s">
        <v>8</v>
      </c>
      <c r="X12" s="139"/>
      <c r="Y12" s="139"/>
      <c r="Z12" s="139"/>
      <c r="AA12" s="139"/>
      <c r="AB12" s="144"/>
      <c r="AC12" s="148" t="s">
        <v>111</v>
      </c>
      <c r="AD12" s="155"/>
      <c r="AE12" s="155"/>
      <c r="AF12" s="155"/>
      <c r="AG12" s="158"/>
      <c r="AH12" s="148" t="s">
        <v>205</v>
      </c>
      <c r="AI12" s="155"/>
      <c r="AJ12" s="155"/>
      <c r="AK12" s="155"/>
      <c r="AL12" s="170"/>
      <c r="AM12" s="175" t="s">
        <v>206</v>
      </c>
      <c r="AN12" s="58"/>
      <c r="AO12" s="58"/>
      <c r="AP12" s="58"/>
      <c r="AQ12" s="58"/>
      <c r="AR12" s="58"/>
      <c r="AS12" s="58"/>
      <c r="AT12" s="63"/>
      <c r="AU12" s="182" t="s">
        <v>69</v>
      </c>
      <c r="AV12" s="139"/>
      <c r="AW12" s="139"/>
      <c r="AX12" s="139"/>
      <c r="AY12" s="190" t="s">
        <v>209</v>
      </c>
      <c r="AZ12" s="198"/>
      <c r="BA12" s="198"/>
      <c r="BB12" s="198"/>
      <c r="BC12" s="198"/>
      <c r="BD12" s="198"/>
      <c r="BE12" s="198"/>
      <c r="BF12" s="198"/>
      <c r="BG12" s="198"/>
      <c r="BH12" s="198"/>
      <c r="BI12" s="198"/>
      <c r="BJ12" s="198"/>
      <c r="BK12" s="198"/>
      <c r="BL12" s="198"/>
      <c r="BM12" s="209"/>
      <c r="BN12" s="214">
        <v>1400000</v>
      </c>
      <c r="BO12" s="217"/>
      <c r="BP12" s="217"/>
      <c r="BQ12" s="217"/>
      <c r="BR12" s="217"/>
      <c r="BS12" s="217"/>
      <c r="BT12" s="217"/>
      <c r="BU12" s="220"/>
      <c r="BV12" s="214">
        <v>1000000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56442</v>
      </c>
      <c r="S13" s="109"/>
      <c r="T13" s="109"/>
      <c r="U13" s="109"/>
      <c r="V13" s="121"/>
      <c r="W13" s="130" t="s">
        <v>213</v>
      </c>
      <c r="X13" s="56"/>
      <c r="Y13" s="56"/>
      <c r="Z13" s="56"/>
      <c r="AA13" s="56"/>
      <c r="AB13" s="25"/>
      <c r="AC13" s="72">
        <v>779</v>
      </c>
      <c r="AD13" s="80"/>
      <c r="AE13" s="80"/>
      <c r="AF13" s="80"/>
      <c r="AG13" s="84"/>
      <c r="AH13" s="72">
        <v>819</v>
      </c>
      <c r="AI13" s="80"/>
      <c r="AJ13" s="80"/>
      <c r="AK13" s="80"/>
      <c r="AL13" s="118"/>
      <c r="AM13" s="175" t="s">
        <v>216</v>
      </c>
      <c r="AN13" s="58"/>
      <c r="AO13" s="58"/>
      <c r="AP13" s="58"/>
      <c r="AQ13" s="58"/>
      <c r="AR13" s="58"/>
      <c r="AS13" s="58"/>
      <c r="AT13" s="63"/>
      <c r="AU13" s="182" t="s">
        <v>173</v>
      </c>
      <c r="AV13" s="139"/>
      <c r="AW13" s="139"/>
      <c r="AX13" s="139"/>
      <c r="AY13" s="190" t="s">
        <v>218</v>
      </c>
      <c r="AZ13" s="198"/>
      <c r="BA13" s="198"/>
      <c r="BB13" s="198"/>
      <c r="BC13" s="198"/>
      <c r="BD13" s="198"/>
      <c r="BE13" s="198"/>
      <c r="BF13" s="198"/>
      <c r="BG13" s="198"/>
      <c r="BH13" s="198"/>
      <c r="BI13" s="198"/>
      <c r="BJ13" s="198"/>
      <c r="BK13" s="198"/>
      <c r="BL13" s="198"/>
      <c r="BM13" s="209"/>
      <c r="BN13" s="214">
        <v>209075</v>
      </c>
      <c r="BO13" s="217"/>
      <c r="BP13" s="217"/>
      <c r="BQ13" s="217"/>
      <c r="BR13" s="217"/>
      <c r="BS13" s="217"/>
      <c r="BT13" s="217"/>
      <c r="BU13" s="220"/>
      <c r="BV13" s="214">
        <v>189784</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3</v>
      </c>
      <c r="CU13" s="238"/>
      <c r="CV13" s="238"/>
      <c r="CW13" s="238"/>
      <c r="CX13" s="238"/>
      <c r="CY13" s="238"/>
      <c r="CZ13" s="238"/>
      <c r="DA13" s="246"/>
      <c r="DB13" s="230">
        <v>2.5</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58223</v>
      </c>
      <c r="S14" s="109"/>
      <c r="T14" s="109"/>
      <c r="U14" s="109"/>
      <c r="V14" s="121"/>
      <c r="W14" s="129"/>
      <c r="X14" s="57"/>
      <c r="Y14" s="57"/>
      <c r="Z14" s="57"/>
      <c r="AA14" s="57"/>
      <c r="AB14" s="24"/>
      <c r="AC14" s="149">
        <v>2.8</v>
      </c>
      <c r="AD14" s="156"/>
      <c r="AE14" s="156"/>
      <c r="AF14" s="156"/>
      <c r="AG14" s="159"/>
      <c r="AH14" s="149">
        <v>2.8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57504</v>
      </c>
      <c r="S15" s="109"/>
      <c r="T15" s="109"/>
      <c r="U15" s="109"/>
      <c r="V15" s="121"/>
      <c r="W15" s="130" t="s">
        <v>4</v>
      </c>
      <c r="X15" s="56"/>
      <c r="Y15" s="56"/>
      <c r="Z15" s="56"/>
      <c r="AA15" s="56"/>
      <c r="AB15" s="25"/>
      <c r="AC15" s="72">
        <v>8948</v>
      </c>
      <c r="AD15" s="80"/>
      <c r="AE15" s="80"/>
      <c r="AF15" s="80"/>
      <c r="AG15" s="84"/>
      <c r="AH15" s="72">
        <v>9437</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8399160</v>
      </c>
      <c r="BO15" s="216"/>
      <c r="BP15" s="216"/>
      <c r="BQ15" s="216"/>
      <c r="BR15" s="216"/>
      <c r="BS15" s="216"/>
      <c r="BT15" s="216"/>
      <c r="BU15" s="219"/>
      <c r="BV15" s="213">
        <v>8442279</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32.200000000000003</v>
      </c>
      <c r="AD16" s="156"/>
      <c r="AE16" s="156"/>
      <c r="AF16" s="156"/>
      <c r="AG16" s="159"/>
      <c r="AH16" s="149">
        <v>32.4</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14976889</v>
      </c>
      <c r="BO16" s="217"/>
      <c r="BP16" s="217"/>
      <c r="BQ16" s="217"/>
      <c r="BR16" s="217"/>
      <c r="BS16" s="217"/>
      <c r="BT16" s="217"/>
      <c r="BU16" s="220"/>
      <c r="BV16" s="214">
        <v>15062807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231</v>
      </c>
      <c r="S17" s="110"/>
      <c r="T17" s="110"/>
      <c r="U17" s="110"/>
      <c r="V17" s="122"/>
      <c r="W17" s="130" t="s">
        <v>98</v>
      </c>
      <c r="X17" s="56"/>
      <c r="Y17" s="56"/>
      <c r="Z17" s="56"/>
      <c r="AA17" s="56"/>
      <c r="AB17" s="25"/>
      <c r="AC17" s="72">
        <v>18062</v>
      </c>
      <c r="AD17" s="80"/>
      <c r="AE17" s="80"/>
      <c r="AF17" s="80"/>
      <c r="AG17" s="84"/>
      <c r="AH17" s="72">
        <v>18851</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10635038</v>
      </c>
      <c r="BO17" s="217"/>
      <c r="BP17" s="217"/>
      <c r="BQ17" s="217"/>
      <c r="BR17" s="217"/>
      <c r="BS17" s="217"/>
      <c r="BT17" s="217"/>
      <c r="BU17" s="220"/>
      <c r="BV17" s="214">
        <v>10703194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577.83000000000004</v>
      </c>
      <c r="M18" s="70"/>
      <c r="N18" s="70"/>
      <c r="O18" s="70"/>
      <c r="P18" s="70"/>
      <c r="Q18" s="70"/>
      <c r="R18" s="102"/>
      <c r="S18" s="102"/>
      <c r="T18" s="102"/>
      <c r="U18" s="102"/>
      <c r="V18" s="123"/>
      <c r="W18" s="131"/>
      <c r="X18" s="138"/>
      <c r="Y18" s="138"/>
      <c r="Z18" s="138"/>
      <c r="AA18" s="138"/>
      <c r="AB18" s="26"/>
      <c r="AC18" s="150">
        <v>65</v>
      </c>
      <c r="AD18" s="157"/>
      <c r="AE18" s="157"/>
      <c r="AF18" s="157"/>
      <c r="AG18" s="160"/>
      <c r="AH18" s="150">
        <v>64.8</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15715482</v>
      </c>
      <c r="BO18" s="217"/>
      <c r="BP18" s="217"/>
      <c r="BQ18" s="217"/>
      <c r="BR18" s="217"/>
      <c r="BS18" s="217"/>
      <c r="BT18" s="217"/>
      <c r="BU18" s="220"/>
      <c r="BV18" s="214">
        <v>15589492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103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25256156</v>
      </c>
      <c r="BO19" s="217"/>
      <c r="BP19" s="217"/>
      <c r="BQ19" s="217"/>
      <c r="BR19" s="217"/>
      <c r="BS19" s="217"/>
      <c r="BT19" s="217"/>
      <c r="BU19" s="220"/>
      <c r="BV19" s="214">
        <v>25330874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23922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8</v>
      </c>
      <c r="F22" s="56"/>
      <c r="G22" s="56"/>
      <c r="H22" s="56"/>
      <c r="I22" s="56"/>
      <c r="J22" s="56"/>
      <c r="K22" s="25"/>
      <c r="L22" s="50" t="s">
        <v>244</v>
      </c>
      <c r="M22" s="56"/>
      <c r="N22" s="56"/>
      <c r="O22" s="56"/>
      <c r="P22" s="25"/>
      <c r="Q22" s="92" t="s">
        <v>246</v>
      </c>
      <c r="R22" s="104"/>
      <c r="S22" s="104"/>
      <c r="T22" s="104"/>
      <c r="U22" s="104"/>
      <c r="V22" s="125"/>
      <c r="W22" s="133" t="s">
        <v>57</v>
      </c>
      <c r="X22" s="33"/>
      <c r="Y22" s="41"/>
      <c r="Z22" s="50" t="s">
        <v>8</v>
      </c>
      <c r="AA22" s="56"/>
      <c r="AB22" s="56"/>
      <c r="AC22" s="56"/>
      <c r="AD22" s="56"/>
      <c r="AE22" s="56"/>
      <c r="AF22" s="56"/>
      <c r="AG22" s="25"/>
      <c r="AH22" s="163" t="s">
        <v>184</v>
      </c>
      <c r="AI22" s="56"/>
      <c r="AJ22" s="56"/>
      <c r="AK22" s="56"/>
      <c r="AL22" s="25"/>
      <c r="AM22" s="163" t="s">
        <v>247</v>
      </c>
      <c r="AN22" s="178"/>
      <c r="AO22" s="178"/>
      <c r="AP22" s="178"/>
      <c r="AQ22" s="178"/>
      <c r="AR22" s="180"/>
      <c r="AS22" s="92" t="s">
        <v>246</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25092065</v>
      </c>
      <c r="BO22" s="216"/>
      <c r="BP22" s="216"/>
      <c r="BQ22" s="216"/>
      <c r="BR22" s="216"/>
      <c r="BS22" s="216"/>
      <c r="BT22" s="216"/>
      <c r="BU22" s="219"/>
      <c r="BV22" s="213">
        <v>25435048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17838697</v>
      </c>
      <c r="BO23" s="217"/>
      <c r="BP23" s="217"/>
      <c r="BQ23" s="217"/>
      <c r="BR23" s="217"/>
      <c r="BS23" s="217"/>
      <c r="BT23" s="217"/>
      <c r="BU23" s="220"/>
      <c r="BV23" s="214">
        <v>18082119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8800</v>
      </c>
      <c r="R24" s="80"/>
      <c r="S24" s="80"/>
      <c r="T24" s="80"/>
      <c r="U24" s="80"/>
      <c r="V24" s="84"/>
      <c r="W24" s="134"/>
      <c r="X24" s="34"/>
      <c r="Y24" s="42"/>
      <c r="Z24" s="52" t="s">
        <v>254</v>
      </c>
      <c r="AA24" s="58"/>
      <c r="AB24" s="58"/>
      <c r="AC24" s="58"/>
      <c r="AD24" s="58"/>
      <c r="AE24" s="58"/>
      <c r="AF24" s="58"/>
      <c r="AG24" s="63"/>
      <c r="AH24" s="72">
        <v>475</v>
      </c>
      <c r="AI24" s="80"/>
      <c r="AJ24" s="80"/>
      <c r="AK24" s="80"/>
      <c r="AL24" s="84"/>
      <c r="AM24" s="72">
        <v>1484850</v>
      </c>
      <c r="AN24" s="80"/>
      <c r="AO24" s="80"/>
      <c r="AP24" s="80"/>
      <c r="AQ24" s="80"/>
      <c r="AR24" s="84"/>
      <c r="AS24" s="72">
        <v>3126</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15550922</v>
      </c>
      <c r="BO24" s="217"/>
      <c r="BP24" s="217"/>
      <c r="BQ24" s="217"/>
      <c r="BR24" s="217"/>
      <c r="BS24" s="217"/>
      <c r="BT24" s="217"/>
      <c r="BU24" s="220"/>
      <c r="BV24" s="214">
        <v>14888646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7490</v>
      </c>
      <c r="R25" s="80"/>
      <c r="S25" s="80"/>
      <c r="T25" s="80"/>
      <c r="U25" s="80"/>
      <c r="V25" s="84"/>
      <c r="W25" s="134"/>
      <c r="X25" s="34"/>
      <c r="Y25" s="42"/>
      <c r="Z25" s="52" t="s">
        <v>260</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3496650</v>
      </c>
      <c r="BO25" s="216"/>
      <c r="BP25" s="216"/>
      <c r="BQ25" s="216"/>
      <c r="BR25" s="216"/>
      <c r="BS25" s="216"/>
      <c r="BT25" s="216"/>
      <c r="BU25" s="219"/>
      <c r="BV25" s="213">
        <v>1996675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6930</v>
      </c>
      <c r="R26" s="80"/>
      <c r="S26" s="80"/>
      <c r="T26" s="80"/>
      <c r="U26" s="80"/>
      <c r="V26" s="84"/>
      <c r="W26" s="134"/>
      <c r="X26" s="34"/>
      <c r="Y26" s="42"/>
      <c r="Z26" s="52" t="s">
        <v>262</v>
      </c>
      <c r="AA26" s="143"/>
      <c r="AB26" s="143"/>
      <c r="AC26" s="143"/>
      <c r="AD26" s="143"/>
      <c r="AE26" s="143"/>
      <c r="AF26" s="143"/>
      <c r="AG26" s="161"/>
      <c r="AH26" s="72">
        <v>13</v>
      </c>
      <c r="AI26" s="80"/>
      <c r="AJ26" s="80"/>
      <c r="AK26" s="80"/>
      <c r="AL26" s="84"/>
      <c r="AM26" s="72">
        <v>37271</v>
      </c>
      <c r="AN26" s="80"/>
      <c r="AO26" s="80"/>
      <c r="AP26" s="80"/>
      <c r="AQ26" s="80"/>
      <c r="AR26" s="84"/>
      <c r="AS26" s="72">
        <v>2867</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4120</v>
      </c>
      <c r="R27" s="80"/>
      <c r="S27" s="80"/>
      <c r="T27" s="80"/>
      <c r="U27" s="80"/>
      <c r="V27" s="84"/>
      <c r="W27" s="134"/>
      <c r="X27" s="34"/>
      <c r="Y27" s="42"/>
      <c r="Z27" s="52" t="s">
        <v>266</v>
      </c>
      <c r="AA27" s="58"/>
      <c r="AB27" s="58"/>
      <c r="AC27" s="58"/>
      <c r="AD27" s="58"/>
      <c r="AE27" s="58"/>
      <c r="AF27" s="58"/>
      <c r="AG27" s="63"/>
      <c r="AH27" s="72">
        <v>10</v>
      </c>
      <c r="AI27" s="80"/>
      <c r="AJ27" s="80"/>
      <c r="AK27" s="80"/>
      <c r="AL27" s="84"/>
      <c r="AM27" s="72">
        <v>39156</v>
      </c>
      <c r="AN27" s="80"/>
      <c r="AO27" s="80"/>
      <c r="AP27" s="80"/>
      <c r="AQ27" s="80"/>
      <c r="AR27" s="84"/>
      <c r="AS27" s="72">
        <v>3916</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3610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272</v>
      </c>
      <c r="AZ28" s="201"/>
      <c r="BA28" s="201"/>
      <c r="BB28" s="204"/>
      <c r="BC28" s="189" t="s">
        <v>103</v>
      </c>
      <c r="BD28" s="197"/>
      <c r="BE28" s="197"/>
      <c r="BF28" s="197"/>
      <c r="BG28" s="197"/>
      <c r="BH28" s="197"/>
      <c r="BI28" s="197"/>
      <c r="BJ28" s="197"/>
      <c r="BK28" s="197"/>
      <c r="BL28" s="197"/>
      <c r="BM28" s="208"/>
      <c r="BN28" s="213">
        <v>2923087</v>
      </c>
      <c r="BO28" s="216"/>
      <c r="BP28" s="216"/>
      <c r="BQ28" s="216"/>
      <c r="BR28" s="216"/>
      <c r="BS28" s="216"/>
      <c r="BT28" s="216"/>
      <c r="BU28" s="219"/>
      <c r="BV28" s="213">
        <v>3131044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17</v>
      </c>
      <c r="M29" s="80"/>
      <c r="N29" s="80"/>
      <c r="O29" s="80"/>
      <c r="P29" s="84"/>
      <c r="Q29" s="72">
        <v>3430</v>
      </c>
      <c r="R29" s="80"/>
      <c r="S29" s="80"/>
      <c r="T29" s="80"/>
      <c r="U29" s="80"/>
      <c r="V29" s="84"/>
      <c r="W29" s="135"/>
      <c r="X29" s="140"/>
      <c r="Y29" s="142"/>
      <c r="Z29" s="52" t="s">
        <v>275</v>
      </c>
      <c r="AA29" s="58"/>
      <c r="AB29" s="58"/>
      <c r="AC29" s="58"/>
      <c r="AD29" s="58"/>
      <c r="AE29" s="58"/>
      <c r="AF29" s="58"/>
      <c r="AG29" s="63"/>
      <c r="AH29" s="72">
        <v>485</v>
      </c>
      <c r="AI29" s="80"/>
      <c r="AJ29" s="80"/>
      <c r="AK29" s="80"/>
      <c r="AL29" s="84"/>
      <c r="AM29" s="72">
        <v>1524006</v>
      </c>
      <c r="AN29" s="80"/>
      <c r="AO29" s="80"/>
      <c r="AP29" s="80"/>
      <c r="AQ29" s="80"/>
      <c r="AR29" s="84"/>
      <c r="AS29" s="72">
        <v>3142</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2291849</v>
      </c>
      <c r="BO29" s="217"/>
      <c r="BP29" s="217"/>
      <c r="BQ29" s="217"/>
      <c r="BR29" s="217"/>
      <c r="BS29" s="217"/>
      <c r="BT29" s="217"/>
      <c r="BU29" s="220"/>
      <c r="BV29" s="214">
        <v>2880768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99.9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7230878</v>
      </c>
      <c r="BO30" s="218"/>
      <c r="BP30" s="218"/>
      <c r="BQ30" s="218"/>
      <c r="BR30" s="218"/>
      <c r="BS30" s="218"/>
      <c r="BT30" s="218"/>
      <c r="BU30" s="221"/>
      <c r="BV30" s="215">
        <v>7751487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285</v>
      </c>
      <c r="F33" s="54"/>
      <c r="G33" s="54"/>
      <c r="H33" s="54"/>
      <c r="I33" s="54"/>
      <c r="J33" s="54"/>
      <c r="K33" s="54"/>
      <c r="L33" s="54"/>
      <c r="M33" s="54"/>
      <c r="N33" s="54"/>
      <c r="O33" s="54"/>
      <c r="P33" s="54"/>
      <c r="Q33" s="54"/>
      <c r="R33" s="54"/>
      <c r="S33" s="54"/>
      <c r="T33" s="54"/>
      <c r="U33" s="37" t="s">
        <v>120</v>
      </c>
      <c r="V33" s="37"/>
      <c r="W33" s="54" t="s">
        <v>285</v>
      </c>
      <c r="X33" s="54"/>
      <c r="Y33" s="54"/>
      <c r="Z33" s="54"/>
      <c r="AA33" s="54"/>
      <c r="AB33" s="54"/>
      <c r="AC33" s="54"/>
      <c r="AD33" s="54"/>
      <c r="AE33" s="54"/>
      <c r="AF33" s="54"/>
      <c r="AG33" s="54"/>
      <c r="AH33" s="54"/>
      <c r="AI33" s="54"/>
      <c r="AJ33" s="54"/>
      <c r="AK33" s="54"/>
      <c r="AL33" s="54"/>
      <c r="AM33" s="37" t="s">
        <v>120</v>
      </c>
      <c r="AN33" s="37"/>
      <c r="AO33" s="54" t="s">
        <v>285</v>
      </c>
      <c r="AP33" s="54"/>
      <c r="AQ33" s="54"/>
      <c r="AR33" s="54"/>
      <c r="AS33" s="54"/>
      <c r="AT33" s="54"/>
      <c r="AU33" s="54"/>
      <c r="AV33" s="54"/>
      <c r="AW33" s="54"/>
      <c r="AX33" s="54"/>
      <c r="AY33" s="54"/>
      <c r="AZ33" s="54"/>
      <c r="BA33" s="54"/>
      <c r="BB33" s="54"/>
      <c r="BC33" s="54"/>
      <c r="BD33" s="37"/>
      <c r="BE33" s="54" t="s">
        <v>287</v>
      </c>
      <c r="BF33" s="54"/>
      <c r="BG33" s="54" t="s">
        <v>168</v>
      </c>
      <c r="BH33" s="54"/>
      <c r="BI33" s="54"/>
      <c r="BJ33" s="54"/>
      <c r="BK33" s="54"/>
      <c r="BL33" s="54"/>
      <c r="BM33" s="54"/>
      <c r="BN33" s="54"/>
      <c r="BO33" s="54"/>
      <c r="BP33" s="54"/>
      <c r="BQ33" s="54"/>
      <c r="BR33" s="54"/>
      <c r="BS33" s="54"/>
      <c r="BT33" s="54"/>
      <c r="BU33" s="54"/>
      <c r="BV33" s="37"/>
      <c r="BW33" s="37" t="s">
        <v>287</v>
      </c>
      <c r="BX33" s="37"/>
      <c r="BY33" s="54" t="s">
        <v>110</v>
      </c>
      <c r="BZ33" s="54"/>
      <c r="CA33" s="54"/>
      <c r="CB33" s="54"/>
      <c r="CC33" s="54"/>
      <c r="CD33" s="54"/>
      <c r="CE33" s="54"/>
      <c r="CF33" s="54"/>
      <c r="CG33" s="54"/>
      <c r="CH33" s="54"/>
      <c r="CI33" s="54"/>
      <c r="CJ33" s="54"/>
      <c r="CK33" s="54"/>
      <c r="CL33" s="54"/>
      <c r="CM33" s="54"/>
      <c r="CN33" s="54"/>
      <c r="CO33" s="37" t="s">
        <v>120</v>
      </c>
      <c r="CP33" s="37"/>
      <c r="CQ33" s="54" t="s">
        <v>288</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病院事業会計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IF('各会計、関係団体の財政状況及び健全化判断比率'!B37="","",'各会計、関係団体の財政状況及び健全化判断比率'!B37)</f>
        <v>公設地方卸売市場特別会計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一般社団法人　秩父市地域振興公社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国民健康保険特別会計（診療施設勘定）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株式会社　ちちぶ観光機構</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t="str">
        <f>IF('各会計、関係団体の財政状況及び健全化判断比率'!B35="","",'各会計、関係団体の財政状況及び健全化判断比率'!B35)</f>
        <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秩父新電力　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t="str">
        <f>IF('各会計、関係団体の財政状況及び健全化判断比率'!B36="","",'各会計、関係団体の財政状況及び健全化判断比率'!B36)</f>
        <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駐車場事業特別会計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1ullp6zzmM4Tr7NsNL9XXIpZ6KKBjNdLYkdem+K2erziSQ9KO00wy8B9+9VrnK3kXcecxeAAqu3eYYYz0kZKwQ==" saltValue="jTAsEOQambgrRSdKonZg/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81"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17</v>
      </c>
      <c r="F33" s="878" t="s">
        <v>524</v>
      </c>
      <c r="G33" s="883" t="s">
        <v>525</v>
      </c>
      <c r="H33" s="883" t="s">
        <v>526</v>
      </c>
      <c r="I33" s="883" t="s">
        <v>257</v>
      </c>
      <c r="J33" s="887" t="s">
        <v>527</v>
      </c>
      <c r="K33" s="862"/>
      <c r="L33" s="862"/>
      <c r="M33" s="862"/>
      <c r="N33" s="862"/>
      <c r="O33" s="862"/>
      <c r="P33" s="862"/>
    </row>
    <row r="34" spans="1:16" ht="39" customHeight="1">
      <c r="A34" s="862"/>
      <c r="B34" s="864"/>
      <c r="C34" s="870" t="s">
        <v>447</v>
      </c>
      <c r="D34" s="870"/>
      <c r="E34" s="875"/>
      <c r="F34" s="879">
        <v>7.58</v>
      </c>
      <c r="G34" s="884">
        <v>12.54</v>
      </c>
      <c r="H34" s="884">
        <v>13.19</v>
      </c>
      <c r="I34" s="884">
        <v>9.77</v>
      </c>
      <c r="J34" s="888">
        <v>12.3</v>
      </c>
      <c r="K34" s="862"/>
      <c r="L34" s="862"/>
      <c r="M34" s="862"/>
      <c r="N34" s="862"/>
      <c r="O34" s="862"/>
      <c r="P34" s="862"/>
    </row>
    <row r="35" spans="1:16" ht="39" customHeight="1">
      <c r="A35" s="862"/>
      <c r="B35" s="865"/>
      <c r="C35" s="871" t="s">
        <v>458</v>
      </c>
      <c r="D35" s="871"/>
      <c r="E35" s="876"/>
      <c r="F35" s="880">
        <v>11.43</v>
      </c>
      <c r="G35" s="885">
        <v>11.01</v>
      </c>
      <c r="H35" s="885">
        <v>12.1</v>
      </c>
      <c r="I35" s="885">
        <v>12.5</v>
      </c>
      <c r="J35" s="889">
        <v>12.25</v>
      </c>
      <c r="K35" s="862"/>
      <c r="L35" s="862"/>
      <c r="M35" s="862"/>
      <c r="N35" s="862"/>
      <c r="O35" s="862"/>
      <c r="P35" s="862"/>
    </row>
    <row r="36" spans="1:16" ht="39" customHeight="1">
      <c r="A36" s="862"/>
      <c r="B36" s="865"/>
      <c r="C36" s="871" t="s">
        <v>353</v>
      </c>
      <c r="D36" s="871"/>
      <c r="E36" s="876"/>
      <c r="F36" s="880">
        <v>1.1599999999999999</v>
      </c>
      <c r="G36" s="885">
        <v>0.73</v>
      </c>
      <c r="H36" s="885">
        <v>2.2200000000000002</v>
      </c>
      <c r="I36" s="885">
        <v>2.5499999999999998</v>
      </c>
      <c r="J36" s="889">
        <v>2.59</v>
      </c>
      <c r="K36" s="862"/>
      <c r="L36" s="862"/>
      <c r="M36" s="862"/>
      <c r="N36" s="862"/>
      <c r="O36" s="862"/>
      <c r="P36" s="862"/>
    </row>
    <row r="37" spans="1:16" ht="39" customHeight="1">
      <c r="A37" s="862"/>
      <c r="B37" s="865"/>
      <c r="C37" s="871" t="s">
        <v>456</v>
      </c>
      <c r="D37" s="871"/>
      <c r="E37" s="876"/>
      <c r="F37" s="880">
        <v>0.95</v>
      </c>
      <c r="G37" s="885">
        <v>0.48</v>
      </c>
      <c r="H37" s="885">
        <v>0.76</v>
      </c>
      <c r="I37" s="885">
        <v>0.55000000000000004</v>
      </c>
      <c r="J37" s="889">
        <v>0.88</v>
      </c>
      <c r="K37" s="862"/>
      <c r="L37" s="862"/>
      <c r="M37" s="862"/>
      <c r="N37" s="862"/>
      <c r="O37" s="862"/>
      <c r="P37" s="862"/>
    </row>
    <row r="38" spans="1:16" ht="39" customHeight="1">
      <c r="A38" s="862"/>
      <c r="B38" s="865"/>
      <c r="C38" s="871" t="s">
        <v>61</v>
      </c>
      <c r="D38" s="871"/>
      <c r="E38" s="876"/>
      <c r="F38" s="880">
        <v>1.2</v>
      </c>
      <c r="G38" s="885">
        <v>1.41</v>
      </c>
      <c r="H38" s="885">
        <v>1.83</v>
      </c>
      <c r="I38" s="885">
        <v>0.5</v>
      </c>
      <c r="J38" s="889">
        <v>0.86</v>
      </c>
      <c r="K38" s="862"/>
      <c r="L38" s="862"/>
      <c r="M38" s="862"/>
      <c r="N38" s="862"/>
      <c r="O38" s="862"/>
      <c r="P38" s="862"/>
    </row>
    <row r="39" spans="1:16" ht="39" customHeight="1">
      <c r="A39" s="862"/>
      <c r="B39" s="865"/>
      <c r="C39" s="871" t="s">
        <v>225</v>
      </c>
      <c r="D39" s="871"/>
      <c r="E39" s="876"/>
      <c r="F39" s="880">
        <v>0</v>
      </c>
      <c r="G39" s="885">
        <v>0</v>
      </c>
      <c r="H39" s="885">
        <v>0</v>
      </c>
      <c r="I39" s="885">
        <v>0</v>
      </c>
      <c r="J39" s="889">
        <v>0.75</v>
      </c>
      <c r="K39" s="862"/>
      <c r="L39" s="862"/>
      <c r="M39" s="862"/>
      <c r="N39" s="862"/>
      <c r="O39" s="862"/>
      <c r="P39" s="862"/>
    </row>
    <row r="40" spans="1:16" ht="39" customHeight="1">
      <c r="A40" s="862"/>
      <c r="B40" s="865"/>
      <c r="C40" s="871" t="s">
        <v>214</v>
      </c>
      <c r="D40" s="871"/>
      <c r="E40" s="876"/>
      <c r="F40" s="880">
        <v>0.15</v>
      </c>
      <c r="G40" s="885">
        <v>0.11</v>
      </c>
      <c r="H40" s="885">
        <v>0.13</v>
      </c>
      <c r="I40" s="885">
        <v>0.37</v>
      </c>
      <c r="J40" s="889">
        <v>0.41</v>
      </c>
      <c r="K40" s="862"/>
      <c r="L40" s="862"/>
      <c r="M40" s="862"/>
      <c r="N40" s="862"/>
      <c r="O40" s="862"/>
      <c r="P40" s="862"/>
    </row>
    <row r="41" spans="1:16" ht="39" customHeight="1">
      <c r="A41" s="862"/>
      <c r="B41" s="865"/>
      <c r="C41" s="871" t="s">
        <v>457</v>
      </c>
      <c r="D41" s="871"/>
      <c r="E41" s="876"/>
      <c r="F41" s="880">
        <v>0.23</v>
      </c>
      <c r="G41" s="885">
        <v>0.12</v>
      </c>
      <c r="H41" s="885">
        <v>0.12</v>
      </c>
      <c r="I41" s="885">
        <v>9.e-002</v>
      </c>
      <c r="J41" s="889">
        <v>0.22</v>
      </c>
      <c r="K41" s="862"/>
      <c r="L41" s="862"/>
      <c r="M41" s="862"/>
      <c r="N41" s="862"/>
      <c r="O41" s="862"/>
      <c r="P41" s="862"/>
    </row>
    <row r="42" spans="1:16" ht="39" customHeight="1">
      <c r="A42" s="862"/>
      <c r="B42" s="866"/>
      <c r="C42" s="871" t="s">
        <v>528</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302</v>
      </c>
      <c r="D43" s="872"/>
      <c r="E43" s="877"/>
      <c r="F43" s="881">
        <v>1.17</v>
      </c>
      <c r="G43" s="886">
        <v>1.62</v>
      </c>
      <c r="H43" s="886">
        <v>2.19</v>
      </c>
      <c r="I43" s="886">
        <v>1.89</v>
      </c>
      <c r="J43" s="890">
        <v>0.27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96Q3Tj2r0XSswRbDKHVBp9zV/K7oSkk1zziwOWMSPyGKZM9K0UHwgEcbEst4CDtZluOWyaIUesBnK5EtaCxecQ==" saltValue="C7mAFz/tc0cms0LybRzpO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17</v>
      </c>
      <c r="K44" s="941" t="s">
        <v>524</v>
      </c>
      <c r="L44" s="950" t="s">
        <v>525</v>
      </c>
      <c r="M44" s="950" t="s">
        <v>526</v>
      </c>
      <c r="N44" s="950" t="s">
        <v>257</v>
      </c>
      <c r="O44" s="959" t="s">
        <v>527</v>
      </c>
      <c r="P44" s="734"/>
      <c r="Q44" s="734"/>
      <c r="R44" s="734"/>
      <c r="S44" s="734"/>
      <c r="T44" s="734"/>
      <c r="U44" s="734"/>
    </row>
    <row r="45" spans="1:21" ht="30.75" customHeight="1">
      <c r="A45" s="734"/>
      <c r="B45" s="892" t="s">
        <v>26</v>
      </c>
      <c r="C45" s="906"/>
      <c r="D45" s="916"/>
      <c r="E45" s="925" t="s">
        <v>23</v>
      </c>
      <c r="F45" s="925"/>
      <c r="G45" s="925"/>
      <c r="H45" s="925"/>
      <c r="I45" s="925"/>
      <c r="J45" s="934"/>
      <c r="K45" s="942">
        <v>2892</v>
      </c>
      <c r="L45" s="951">
        <v>2836</v>
      </c>
      <c r="M45" s="951">
        <v>2660</v>
      </c>
      <c r="N45" s="951">
        <v>2448</v>
      </c>
      <c r="O45" s="960">
        <v>2313</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436</v>
      </c>
      <c r="L48" s="952">
        <v>364</v>
      </c>
      <c r="M48" s="952">
        <v>355</v>
      </c>
      <c r="N48" s="952">
        <v>358</v>
      </c>
      <c r="O48" s="961">
        <v>327</v>
      </c>
      <c r="P48" s="734"/>
      <c r="Q48" s="734"/>
      <c r="R48" s="734"/>
      <c r="S48" s="734"/>
      <c r="T48" s="734"/>
      <c r="U48" s="734"/>
    </row>
    <row r="49" spans="1:21" ht="30.75" customHeight="1">
      <c r="A49" s="734"/>
      <c r="B49" s="893"/>
      <c r="C49" s="907"/>
      <c r="D49" s="917"/>
      <c r="E49" s="926" t="s">
        <v>0</v>
      </c>
      <c r="F49" s="926"/>
      <c r="G49" s="926"/>
      <c r="H49" s="926"/>
      <c r="I49" s="926"/>
      <c r="J49" s="935"/>
      <c r="K49" s="943">
        <v>325</v>
      </c>
      <c r="L49" s="952">
        <v>310</v>
      </c>
      <c r="M49" s="952">
        <v>347</v>
      </c>
      <c r="N49" s="952">
        <v>368</v>
      </c>
      <c r="O49" s="961">
        <v>298</v>
      </c>
      <c r="P49" s="734"/>
      <c r="Q49" s="734"/>
      <c r="R49" s="734"/>
      <c r="S49" s="734"/>
      <c r="T49" s="734"/>
      <c r="U49" s="734"/>
    </row>
    <row r="50" spans="1:21" ht="30.75" customHeight="1">
      <c r="A50" s="734"/>
      <c r="B50" s="893"/>
      <c r="C50" s="907"/>
      <c r="D50" s="917"/>
      <c r="E50" s="926" t="s">
        <v>41</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45</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48</v>
      </c>
      <c r="C52" s="909"/>
      <c r="D52" s="918"/>
      <c r="E52" s="926" t="s">
        <v>49</v>
      </c>
      <c r="F52" s="926"/>
      <c r="G52" s="926"/>
      <c r="H52" s="926"/>
      <c r="I52" s="926"/>
      <c r="J52" s="935"/>
      <c r="K52" s="943">
        <v>2986</v>
      </c>
      <c r="L52" s="952">
        <v>3115</v>
      </c>
      <c r="M52" s="952">
        <v>3010</v>
      </c>
      <c r="N52" s="952">
        <v>2793</v>
      </c>
      <c r="O52" s="961">
        <v>2284</v>
      </c>
      <c r="P52" s="734"/>
      <c r="Q52" s="734"/>
      <c r="R52" s="734"/>
      <c r="S52" s="734"/>
      <c r="T52" s="734"/>
      <c r="U52" s="734"/>
    </row>
    <row r="53" spans="1:21" ht="30.75" customHeight="1">
      <c r="A53" s="734"/>
      <c r="B53" s="896" t="s">
        <v>50</v>
      </c>
      <c r="C53" s="910"/>
      <c r="D53" s="919"/>
      <c r="E53" s="927" t="s">
        <v>53</v>
      </c>
      <c r="F53" s="927"/>
      <c r="G53" s="927"/>
      <c r="H53" s="927"/>
      <c r="I53" s="927"/>
      <c r="J53" s="936"/>
      <c r="K53" s="944">
        <v>667</v>
      </c>
      <c r="L53" s="953">
        <v>395</v>
      </c>
      <c r="M53" s="953">
        <v>352</v>
      </c>
      <c r="N53" s="953">
        <v>381</v>
      </c>
      <c r="O53" s="962">
        <v>654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257</v>
      </c>
      <c r="O57" s="964" t="s">
        <v>527</v>
      </c>
      <c r="P57" s="734"/>
      <c r="Q57" s="734"/>
      <c r="R57" s="734"/>
      <c r="S57" s="734"/>
      <c r="T57" s="734"/>
      <c r="U57" s="734"/>
    </row>
    <row r="58" spans="1:21" ht="31.5" customHeight="1">
      <c r="B58" s="900" t="s">
        <v>59</v>
      </c>
      <c r="C58" s="913"/>
      <c r="D58" s="920" t="s">
        <v>63</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q/Z3rAmkwK28UosXGHdcLq0nHXJCYHC2AKnFMeg5u0oW+L9jNfXcszSRQFBNQlHNNEIjV/X3h2RHQsS4lRAdrA==" saltValue="A08ZhJILSkLm14ljVFnHm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8" scale="77"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17</v>
      </c>
      <c r="I40" s="941" t="s">
        <v>524</v>
      </c>
      <c r="J40" s="950" t="s">
        <v>525</v>
      </c>
      <c r="K40" s="950" t="s">
        <v>526</v>
      </c>
      <c r="L40" s="950" t="s">
        <v>257</v>
      </c>
      <c r="M40" s="990" t="s">
        <v>527</v>
      </c>
    </row>
    <row r="41" spans="2:13" ht="27.75" customHeight="1">
      <c r="B41" s="892" t="s">
        <v>35</v>
      </c>
      <c r="C41" s="906"/>
      <c r="D41" s="916"/>
      <c r="E41" s="973" t="s">
        <v>55</v>
      </c>
      <c r="F41" s="973"/>
      <c r="G41" s="973"/>
      <c r="H41" s="979"/>
      <c r="I41" s="983">
        <v>29658</v>
      </c>
      <c r="J41" s="987">
        <v>28576</v>
      </c>
      <c r="K41" s="987">
        <v>27067</v>
      </c>
      <c r="L41" s="987">
        <v>25435</v>
      </c>
      <c r="M41" s="991">
        <v>25092</v>
      </c>
    </row>
    <row r="42" spans="2:13" ht="27.75" customHeight="1">
      <c r="B42" s="893"/>
      <c r="C42" s="907"/>
      <c r="D42" s="917"/>
      <c r="E42" s="974" t="s">
        <v>71</v>
      </c>
      <c r="F42" s="974"/>
      <c r="G42" s="974"/>
      <c r="H42" s="980"/>
      <c r="I42" s="984" t="s">
        <v>200</v>
      </c>
      <c r="J42" s="988" t="s">
        <v>200</v>
      </c>
      <c r="K42" s="988" t="s">
        <v>200</v>
      </c>
      <c r="L42" s="988" t="s">
        <v>200</v>
      </c>
      <c r="M42" s="992" t="s">
        <v>200</v>
      </c>
    </row>
    <row r="43" spans="2:13" ht="27.75" customHeight="1">
      <c r="B43" s="893"/>
      <c r="C43" s="907"/>
      <c r="D43" s="917"/>
      <c r="E43" s="974" t="s">
        <v>72</v>
      </c>
      <c r="F43" s="974"/>
      <c r="G43" s="974"/>
      <c r="H43" s="980"/>
      <c r="I43" s="984">
        <v>3804</v>
      </c>
      <c r="J43" s="988">
        <v>3585</v>
      </c>
      <c r="K43" s="988">
        <v>3272</v>
      </c>
      <c r="L43" s="988">
        <v>3113</v>
      </c>
      <c r="M43" s="992">
        <v>2920</v>
      </c>
    </row>
    <row r="44" spans="2:13" ht="27.75" customHeight="1">
      <c r="B44" s="893"/>
      <c r="C44" s="907"/>
      <c r="D44" s="917"/>
      <c r="E44" s="974" t="s">
        <v>74</v>
      </c>
      <c r="F44" s="974"/>
      <c r="G44" s="974"/>
      <c r="H44" s="980"/>
      <c r="I44" s="984">
        <v>1564</v>
      </c>
      <c r="J44" s="988">
        <v>1410</v>
      </c>
      <c r="K44" s="988">
        <v>1213</v>
      </c>
      <c r="L44" s="988">
        <v>1052</v>
      </c>
      <c r="M44" s="992">
        <v>844</v>
      </c>
    </row>
    <row r="45" spans="2:13" ht="27.75" customHeight="1">
      <c r="B45" s="893"/>
      <c r="C45" s="907"/>
      <c r="D45" s="917"/>
      <c r="E45" s="974" t="s">
        <v>76</v>
      </c>
      <c r="F45" s="974"/>
      <c r="G45" s="974"/>
      <c r="H45" s="980"/>
      <c r="I45" s="984">
        <v>9426</v>
      </c>
      <c r="J45" s="988">
        <v>9546</v>
      </c>
      <c r="K45" s="988">
        <v>7780</v>
      </c>
      <c r="L45" s="988">
        <v>7714</v>
      </c>
      <c r="M45" s="992">
        <v>8671</v>
      </c>
    </row>
    <row r="46" spans="2:13" ht="27.75" customHeight="1">
      <c r="B46" s="893"/>
      <c r="C46" s="907"/>
      <c r="D46" s="918"/>
      <c r="E46" s="974" t="s">
        <v>75</v>
      </c>
      <c r="F46" s="974"/>
      <c r="G46" s="974"/>
      <c r="H46" s="980"/>
      <c r="I46" s="984">
        <v>0</v>
      </c>
      <c r="J46" s="988" t="s">
        <v>200</v>
      </c>
      <c r="K46" s="988" t="s">
        <v>200</v>
      </c>
      <c r="L46" s="988" t="s">
        <v>200</v>
      </c>
      <c r="M46" s="992" t="s">
        <v>200</v>
      </c>
    </row>
    <row r="47" spans="2:13" ht="27.75" customHeight="1">
      <c r="B47" s="893"/>
      <c r="C47" s="907"/>
      <c r="D47" s="971"/>
      <c r="E47" s="975" t="s">
        <v>78</v>
      </c>
      <c r="F47" s="978"/>
      <c r="G47" s="978"/>
      <c r="H47" s="981"/>
      <c r="I47" s="984" t="s">
        <v>200</v>
      </c>
      <c r="J47" s="988" t="s">
        <v>200</v>
      </c>
      <c r="K47" s="988" t="s">
        <v>200</v>
      </c>
      <c r="L47" s="988" t="s">
        <v>200</v>
      </c>
      <c r="M47" s="992" t="s">
        <v>200</v>
      </c>
    </row>
    <row r="48" spans="2:13" ht="27.75" customHeight="1">
      <c r="B48" s="893"/>
      <c r="C48" s="907"/>
      <c r="D48" s="917"/>
      <c r="E48" s="974" t="s">
        <v>82</v>
      </c>
      <c r="F48" s="974"/>
      <c r="G48" s="974"/>
      <c r="H48" s="980"/>
      <c r="I48" s="984" t="s">
        <v>200</v>
      </c>
      <c r="J48" s="988" t="s">
        <v>200</v>
      </c>
      <c r="K48" s="988" t="s">
        <v>200</v>
      </c>
      <c r="L48" s="988" t="s">
        <v>200</v>
      </c>
      <c r="M48" s="992" t="s">
        <v>200</v>
      </c>
    </row>
    <row r="49" spans="2:13" ht="27.75" customHeight="1">
      <c r="B49" s="894"/>
      <c r="C49" s="908"/>
      <c r="D49" s="917"/>
      <c r="E49" s="974" t="s">
        <v>88</v>
      </c>
      <c r="F49" s="974"/>
      <c r="G49" s="974"/>
      <c r="H49" s="980"/>
      <c r="I49" s="984" t="s">
        <v>200</v>
      </c>
      <c r="J49" s="988" t="s">
        <v>200</v>
      </c>
      <c r="K49" s="988" t="s">
        <v>200</v>
      </c>
      <c r="L49" s="988" t="s">
        <v>200</v>
      </c>
      <c r="M49" s="992" t="s">
        <v>200</v>
      </c>
    </row>
    <row r="50" spans="2:13" ht="27.75" customHeight="1">
      <c r="B50" s="968" t="s">
        <v>92</v>
      </c>
      <c r="C50" s="970"/>
      <c r="D50" s="972"/>
      <c r="E50" s="974" t="s">
        <v>94</v>
      </c>
      <c r="F50" s="974"/>
      <c r="G50" s="974"/>
      <c r="H50" s="980"/>
      <c r="I50" s="984">
        <v>11821</v>
      </c>
      <c r="J50" s="988">
        <v>12161</v>
      </c>
      <c r="K50" s="988">
        <v>12429</v>
      </c>
      <c r="L50" s="988">
        <v>12179</v>
      </c>
      <c r="M50" s="992">
        <v>13500</v>
      </c>
    </row>
    <row r="51" spans="2:13" ht="27.75" customHeight="1">
      <c r="B51" s="893"/>
      <c r="C51" s="907"/>
      <c r="D51" s="917"/>
      <c r="E51" s="974" t="s">
        <v>97</v>
      </c>
      <c r="F51" s="974"/>
      <c r="G51" s="974"/>
      <c r="H51" s="980"/>
      <c r="I51" s="984">
        <v>1863</v>
      </c>
      <c r="J51" s="988">
        <v>1832</v>
      </c>
      <c r="K51" s="988">
        <v>1914</v>
      </c>
      <c r="L51" s="988">
        <v>1917</v>
      </c>
      <c r="M51" s="992">
        <v>1870</v>
      </c>
    </row>
    <row r="52" spans="2:13" ht="27.75" customHeight="1">
      <c r="B52" s="894"/>
      <c r="C52" s="908"/>
      <c r="D52" s="917"/>
      <c r="E52" s="974" t="s">
        <v>43</v>
      </c>
      <c r="F52" s="974"/>
      <c r="G52" s="974"/>
      <c r="H52" s="980"/>
      <c r="I52" s="984">
        <v>27904</v>
      </c>
      <c r="J52" s="988">
        <v>27026</v>
      </c>
      <c r="K52" s="988">
        <v>25267</v>
      </c>
      <c r="L52" s="988">
        <v>24126</v>
      </c>
      <c r="M52" s="992">
        <v>22769</v>
      </c>
    </row>
    <row r="53" spans="2:13" ht="27.75" customHeight="1">
      <c r="B53" s="896" t="s">
        <v>50</v>
      </c>
      <c r="C53" s="910"/>
      <c r="D53" s="919"/>
      <c r="E53" s="976" t="s">
        <v>99</v>
      </c>
      <c r="F53" s="976"/>
      <c r="G53" s="976"/>
      <c r="H53" s="982"/>
      <c r="I53" s="985">
        <v>2863</v>
      </c>
      <c r="J53" s="989">
        <v>2098</v>
      </c>
      <c r="K53" s="989">
        <v>-278</v>
      </c>
      <c r="L53" s="989">
        <v>-908</v>
      </c>
      <c r="M53" s="993">
        <v>-612</v>
      </c>
    </row>
    <row r="54" spans="2:13" ht="27.75" customHeight="1">
      <c r="B54" s="969"/>
      <c r="C54" s="868"/>
      <c r="D54" s="868"/>
      <c r="E54" s="977"/>
      <c r="F54" s="977"/>
      <c r="G54" s="977"/>
      <c r="H54" s="977"/>
      <c r="I54" s="986"/>
      <c r="J54" s="986"/>
      <c r="K54" s="986"/>
      <c r="L54" s="986"/>
      <c r="M54" s="986"/>
    </row>
    <row r="55" spans="2:13"/>
  </sheetData>
  <sheetProtection algorithmName="SHA-512" hashValue="TPjmQd/imHwRvfpfjd3FK2XqXnoi04f4U78fOlK8FxkWBzAkt7fNsk7v9Y5iQUIQW6VvXWI38DUsdBn47/nfdQ==" saltValue="XxJN/mnkGtaqzmACODQfQ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17</v>
      </c>
      <c r="F54" s="1016" t="s">
        <v>526</v>
      </c>
      <c r="G54" s="1016" t="s">
        <v>257</v>
      </c>
      <c r="H54" s="1024" t="s">
        <v>527</v>
      </c>
    </row>
    <row r="55" spans="2:8" ht="52.5" customHeight="1">
      <c r="B55" s="995"/>
      <c r="C55" s="1001" t="s">
        <v>103</v>
      </c>
      <c r="D55" s="1001"/>
      <c r="E55" s="1010"/>
      <c r="F55" s="1017">
        <v>2926</v>
      </c>
      <c r="G55" s="1017">
        <v>3131</v>
      </c>
      <c r="H55" s="1025">
        <v>2923</v>
      </c>
    </row>
    <row r="56" spans="2:8" ht="52.5" customHeight="1">
      <c r="B56" s="996"/>
      <c r="C56" s="1002" t="s">
        <v>106</v>
      </c>
      <c r="D56" s="1002"/>
      <c r="E56" s="1011"/>
      <c r="F56" s="1018">
        <v>2970</v>
      </c>
      <c r="G56" s="1018">
        <v>2881</v>
      </c>
      <c r="H56" s="1026">
        <v>2292</v>
      </c>
    </row>
    <row r="57" spans="2:8" ht="53.25" customHeight="1">
      <c r="B57" s="996"/>
      <c r="C57" s="1003" t="s">
        <v>68</v>
      </c>
      <c r="D57" s="1003"/>
      <c r="E57" s="1012"/>
      <c r="F57" s="1019">
        <v>8071</v>
      </c>
      <c r="G57" s="1019">
        <v>7751</v>
      </c>
      <c r="H57" s="1027">
        <v>7231</v>
      </c>
    </row>
    <row r="58" spans="2:8" ht="45.75" customHeight="1">
      <c r="B58" s="997"/>
      <c r="C58" s="1004" t="s">
        <v>537</v>
      </c>
      <c r="D58" s="1007"/>
      <c r="E58" s="1013"/>
      <c r="F58" s="1020">
        <v>2706</v>
      </c>
      <c r="G58" s="1020">
        <v>2706</v>
      </c>
      <c r="H58" s="1028">
        <v>2407</v>
      </c>
    </row>
    <row r="59" spans="2:8" ht="45.75" customHeight="1">
      <c r="B59" s="997"/>
      <c r="C59" s="1004" t="s">
        <v>538</v>
      </c>
      <c r="D59" s="1007"/>
      <c r="E59" s="1013"/>
      <c r="F59" s="1020">
        <v>2305</v>
      </c>
      <c r="G59" s="1020">
        <v>2370</v>
      </c>
      <c r="H59" s="1028">
        <v>2161</v>
      </c>
    </row>
    <row r="60" spans="2:8" ht="45.75" customHeight="1">
      <c r="B60" s="997"/>
      <c r="C60" s="1004" t="s">
        <v>18</v>
      </c>
      <c r="D60" s="1007"/>
      <c r="E60" s="1013"/>
      <c r="F60" s="1020">
        <v>956</v>
      </c>
      <c r="G60" s="1020">
        <v>959</v>
      </c>
      <c r="H60" s="1028">
        <v>963</v>
      </c>
    </row>
    <row r="61" spans="2:8" ht="45.75" customHeight="1">
      <c r="B61" s="997"/>
      <c r="C61" s="1004" t="s">
        <v>473</v>
      </c>
      <c r="D61" s="1007"/>
      <c r="E61" s="1013"/>
      <c r="F61" s="1020">
        <v>651</v>
      </c>
      <c r="G61" s="1020">
        <v>651</v>
      </c>
      <c r="H61" s="1028">
        <v>651</v>
      </c>
    </row>
    <row r="62" spans="2:8" ht="45.75" customHeight="1">
      <c r="B62" s="998"/>
      <c r="C62" s="1005" t="s">
        <v>539</v>
      </c>
      <c r="D62" s="1008"/>
      <c r="E62" s="1014"/>
      <c r="F62" s="1021">
        <v>417</v>
      </c>
      <c r="G62" s="1021">
        <v>411</v>
      </c>
      <c r="H62" s="1029">
        <v>399</v>
      </c>
    </row>
    <row r="63" spans="2:8" ht="52.5" customHeight="1">
      <c r="B63" s="999"/>
      <c r="C63" s="1006" t="s">
        <v>108</v>
      </c>
      <c r="D63" s="1006"/>
      <c r="E63" s="1015"/>
      <c r="F63" s="1022">
        <v>13967</v>
      </c>
      <c r="G63" s="1022">
        <v>13763</v>
      </c>
      <c r="H63" s="1030">
        <v>12446</v>
      </c>
    </row>
    <row r="64" spans="2:8"/>
  </sheetData>
  <sheetProtection algorithmName="SHA-512" hashValue="Y8/ZHRo6jgDlAFQ+pTxNUX+g9hdmv3oYjzoz/4P+wE/wFRpGfXcikFa1N3FrwxFycV/5CNsxb0MJeHMYSne1rw==" saltValue="AZfwaGC66AaypZqpn9BJr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523</v>
      </c>
      <c r="G2" s="818"/>
      <c r="H2" s="828"/>
    </row>
    <row r="3" spans="1:8">
      <c r="A3" s="782" t="s">
        <v>478</v>
      </c>
      <c r="B3" s="767"/>
      <c r="C3" s="1039"/>
      <c r="D3" s="1042">
        <v>34580</v>
      </c>
      <c r="E3" s="1044"/>
      <c r="F3" s="1047">
        <v>63812</v>
      </c>
      <c r="G3" s="1049"/>
      <c r="H3" s="1052"/>
    </row>
    <row r="4" spans="1:8">
      <c r="A4" s="754"/>
      <c r="B4" s="766"/>
      <c r="C4" s="1040"/>
      <c r="D4" s="1043">
        <v>22912</v>
      </c>
      <c r="E4" s="1045"/>
      <c r="F4" s="1048">
        <v>33848</v>
      </c>
      <c r="G4" s="1050"/>
      <c r="H4" s="1053"/>
    </row>
    <row r="5" spans="1:8">
      <c r="A5" s="782" t="s">
        <v>519</v>
      </c>
      <c r="B5" s="767"/>
      <c r="C5" s="1039"/>
      <c r="D5" s="1042">
        <v>33556</v>
      </c>
      <c r="E5" s="1044"/>
      <c r="F5" s="1047">
        <v>54225</v>
      </c>
      <c r="G5" s="1049"/>
      <c r="H5" s="1052"/>
    </row>
    <row r="6" spans="1:8">
      <c r="A6" s="754"/>
      <c r="B6" s="766"/>
      <c r="C6" s="1040"/>
      <c r="D6" s="1043">
        <v>19887</v>
      </c>
      <c r="E6" s="1045"/>
      <c r="F6" s="1048">
        <v>27337</v>
      </c>
      <c r="G6" s="1050"/>
      <c r="H6" s="1053"/>
    </row>
    <row r="7" spans="1:8">
      <c r="A7" s="782" t="s">
        <v>136</v>
      </c>
      <c r="B7" s="767"/>
      <c r="C7" s="1039"/>
      <c r="D7" s="1042">
        <v>33228</v>
      </c>
      <c r="E7" s="1044"/>
      <c r="F7" s="1047">
        <v>54016</v>
      </c>
      <c r="G7" s="1049"/>
      <c r="H7" s="1052"/>
    </row>
    <row r="8" spans="1:8">
      <c r="A8" s="754"/>
      <c r="B8" s="766"/>
      <c r="C8" s="1040"/>
      <c r="D8" s="1043">
        <v>20950</v>
      </c>
      <c r="E8" s="1045"/>
      <c r="F8" s="1048">
        <v>28078</v>
      </c>
      <c r="G8" s="1050"/>
      <c r="H8" s="1053"/>
    </row>
    <row r="9" spans="1:8">
      <c r="A9" s="782" t="s">
        <v>520</v>
      </c>
      <c r="B9" s="767"/>
      <c r="C9" s="1039"/>
      <c r="D9" s="1042">
        <v>25187</v>
      </c>
      <c r="E9" s="1044"/>
      <c r="F9" s="1047">
        <v>52786</v>
      </c>
      <c r="G9" s="1049"/>
      <c r="H9" s="1052"/>
    </row>
    <row r="10" spans="1:8">
      <c r="A10" s="754"/>
      <c r="B10" s="766"/>
      <c r="C10" s="1040"/>
      <c r="D10" s="1043">
        <v>22232</v>
      </c>
      <c r="E10" s="1045"/>
      <c r="F10" s="1048">
        <v>28742</v>
      </c>
      <c r="G10" s="1050"/>
      <c r="H10" s="1053"/>
    </row>
    <row r="11" spans="1:8">
      <c r="A11" s="782" t="s">
        <v>521</v>
      </c>
      <c r="B11" s="767"/>
      <c r="C11" s="1039"/>
      <c r="D11" s="1042">
        <v>51394</v>
      </c>
      <c r="E11" s="1044"/>
      <c r="F11" s="1047">
        <v>58465</v>
      </c>
      <c r="G11" s="1049"/>
      <c r="H11" s="1052"/>
    </row>
    <row r="12" spans="1:8">
      <c r="A12" s="754"/>
      <c r="B12" s="766"/>
      <c r="C12" s="1041"/>
      <c r="D12" s="1043">
        <v>33986</v>
      </c>
      <c r="E12" s="1045"/>
      <c r="F12" s="1048">
        <v>34452</v>
      </c>
      <c r="G12" s="1050"/>
      <c r="H12" s="1053"/>
    </row>
    <row r="13" spans="1:8">
      <c r="A13" s="782"/>
      <c r="B13" s="767"/>
      <c r="C13" s="1039"/>
      <c r="D13" s="1042">
        <v>35589</v>
      </c>
      <c r="E13" s="1044"/>
      <c r="F13" s="1047">
        <v>56661</v>
      </c>
      <c r="G13" s="1051"/>
      <c r="H13" s="1052"/>
    </row>
    <row r="14" spans="1:8">
      <c r="A14" s="754"/>
      <c r="B14" s="766"/>
      <c r="C14" s="1040"/>
      <c r="D14" s="1043">
        <v>23993</v>
      </c>
      <c r="E14" s="1045"/>
      <c r="F14" s="1048">
        <v>30491</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7.58</v>
      </c>
      <c r="C19" s="1032">
        <f>ROUND(VALUE(SUBSTITUTE(実質収支比率等に係る経年分析!G$48,"▲","-")),2)</f>
        <v>12.55</v>
      </c>
      <c r="D19" s="1032">
        <f>ROUND(VALUE(SUBSTITUTE(実質収支比率等に係る経年分析!H$48,"▲","-")),2)</f>
        <v>13.19</v>
      </c>
      <c r="E19" s="1032">
        <f>ROUND(VALUE(SUBSTITUTE(実質収支比率等に係る経年分析!I$48,"▲","-")),2)</f>
        <v>9.7799999999999994</v>
      </c>
      <c r="F19" s="1032">
        <f>ROUND(VALUE(SUBSTITUTE(実質収支比率等に係る経年分析!J$48,"▲","-")),2)</f>
        <v>12.31</v>
      </c>
    </row>
    <row r="20" spans="1:11">
      <c r="A20" s="1032" t="s">
        <v>34</v>
      </c>
      <c r="B20" s="1032">
        <f>ROUND(VALUE(SUBSTITUTE(実質収支比率等に係る経年分析!F$47,"▲","-")),2)</f>
        <v>12.6</v>
      </c>
      <c r="C20" s="1032">
        <f>ROUND(VALUE(SUBSTITUTE(実質収支比率等に係る経年分析!G$47,"▲","-")),2)</f>
        <v>13.7</v>
      </c>
      <c r="D20" s="1032">
        <f>ROUND(VALUE(SUBSTITUTE(実質収支比率等に係る経年分析!H$47,"▲","-")),2)</f>
        <v>16.739999999999998</v>
      </c>
      <c r="E20" s="1032">
        <f>ROUND(VALUE(SUBSTITUTE(実質収支比率等に係る経年分析!I$47,"▲","-")),2)</f>
        <v>17.920000000000002</v>
      </c>
      <c r="F20" s="1032">
        <f>ROUND(VALUE(SUBSTITUTE(実質収支比率等に係る経年分析!J$47,"▲","-")),2)</f>
        <v>16.93</v>
      </c>
    </row>
    <row r="21" spans="1:11">
      <c r="A21" s="1032" t="s">
        <v>112</v>
      </c>
      <c r="B21" s="1032">
        <f>IF(ISNUMBER(VALUE(SUBSTITUTE(実質収支比率等に係る経年分析!F$49,"▲","-"))),ROUND(VALUE(SUBSTITUTE(実質収支比率等に係る経年分析!F$49,"▲","-")),2),NA())</f>
        <v>1.95</v>
      </c>
      <c r="C21" s="1032">
        <f>IF(ISNUMBER(VALUE(SUBSTITUTE(実質収支比率等に係る経年分析!G$49,"▲","-"))),ROUND(VALUE(SUBSTITUTE(実質収支比率等に係る経年分析!G$49,"▲","-")),2),NA())</f>
        <v>11.49</v>
      </c>
      <c r="D21" s="1032">
        <f>IF(ISNUMBER(VALUE(SUBSTITUTE(実質収支比率等に係る経年分析!H$49,"▲","-"))),ROUND(VALUE(SUBSTITUTE(実質収支比率等に係る経年分析!H$49,"▲","-")),2),NA())</f>
        <v>7.3</v>
      </c>
      <c r="E21" s="1032">
        <f>IF(ISNUMBER(VALUE(SUBSTITUTE(実質収支比率等に係る経年分析!I$49,"▲","-"))),ROUND(VALUE(SUBSTITUTE(実質収支比率等に係る経年分析!I$49,"▲","-")),2),NA())</f>
        <v>1.0900000000000001</v>
      </c>
      <c r="F21" s="1032">
        <f>IF(ISNUMBER(VALUE(SUBSTITUTE(実質収支比率等に係る経年分析!J$49,"▲","-"))),ROUND(VALUE(SUBSTITUTE(実質収支比率等に係る経年分析!J$49,"▲","-")),2),NA())</f>
        <v>1.21</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66</v>
      </c>
      <c r="D26" s="1033" t="s">
        <v>113</v>
      </c>
      <c r="E26" s="1033" t="s">
        <v>66</v>
      </c>
      <c r="F26" s="1033" t="s">
        <v>113</v>
      </c>
      <c r="G26" s="1033" t="s">
        <v>66</v>
      </c>
      <c r="H26" s="1033" t="s">
        <v>113</v>
      </c>
      <c r="I26" s="1033" t="s">
        <v>66</v>
      </c>
      <c r="J26" s="1033" t="s">
        <v>113</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1.17</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1.62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2.19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1.89</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0.27</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国民健康保険特別会計（診療施設勘定）</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0.23</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0.12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0.12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9.e-002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0.22</v>
      </c>
    </row>
    <row r="30" spans="1:11">
      <c r="A30" s="1033" t="str">
        <f>IF('連結実質赤字比率に係る赤字・黒字の構成分析'!C$40="",NA(),'連結実質赤字比率に係る赤字・黒字の構成分析'!C$40)</f>
        <v>戸別合併処理浄化槽事業特別会計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0.15</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0.11</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0.13</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0.37</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0.41</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0.75</v>
      </c>
    </row>
    <row r="32" spans="1:11">
      <c r="A32" s="1033" t="str">
        <f>IF('連結実質赤字比率に係る赤字・黒字の構成分析'!C$38="",NA(),'連結実質赤字比率に係る赤字・黒字の構成分析'!C$38)</f>
        <v>駐車場事業特別会計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1.41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1.83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0.86</v>
      </c>
    </row>
    <row r="33" spans="1:16">
      <c r="A33" s="1033" t="str">
        <f>IF('連結実質赤字比率に係る赤字・黒字の構成分析'!C$37="",NA(),'連結実質赤字比率に係る赤字・黒字の構成分析'!C$37)</f>
        <v>国民健康保険特別会計（事業勘定）</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0.95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0.48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0.76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0.55000000000000004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0.88</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1.1599999999999999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0.73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2.2200000000000002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2.5499999999999998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2.59</v>
      </c>
    </row>
    <row r="35" spans="1:16">
      <c r="A35" s="1033" t="str">
        <f>IF('連結実質赤字比率に係る赤字・黒字の構成分析'!C$35="",NA(),'連結実質赤字比率に係る赤字・黒字の構成分析'!C$35)</f>
        <v>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11.43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11.01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12.5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12.25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7.58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12.54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13.19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9.77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12.3</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2986</v>
      </c>
      <c r="E42" s="1034"/>
      <c r="F42" s="1034"/>
      <c r="G42" s="1034">
        <f>'実質公債費比率（分子）の構造'!L$52</f>
        <v>3115</v>
      </c>
      <c r="H42" s="1034"/>
      <c r="I42" s="1034"/>
      <c r="J42" s="1034">
        <f>'実質公債費比率（分子）の構造'!M$52</f>
        <v>3010</v>
      </c>
      <c r="K42" s="1034"/>
      <c r="L42" s="1034"/>
      <c r="M42" s="1034">
        <f>'実質公債費比率（分子）の構造'!N$52</f>
        <v>2793</v>
      </c>
      <c r="N42" s="1034"/>
      <c r="O42" s="1034"/>
      <c r="P42" s="1034">
        <f>'実質公債費比率（分子）の構造'!O$52</f>
        <v>2284</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325</v>
      </c>
      <c r="C45" s="1034"/>
      <c r="D45" s="1034"/>
      <c r="E45" s="1034">
        <f>'実質公債費比率（分子）の構造'!L$49</f>
        <v>310</v>
      </c>
      <c r="F45" s="1034"/>
      <c r="G45" s="1034"/>
      <c r="H45" s="1034">
        <f>'実質公債費比率（分子）の構造'!M$49</f>
        <v>347</v>
      </c>
      <c r="I45" s="1034"/>
      <c r="J45" s="1034"/>
      <c r="K45" s="1034">
        <f>'実質公債費比率（分子）の構造'!N$49</f>
        <v>368</v>
      </c>
      <c r="L45" s="1034"/>
      <c r="M45" s="1034"/>
      <c r="N45" s="1034">
        <f>'実質公債費比率（分子）の構造'!O$49</f>
        <v>298</v>
      </c>
      <c r="O45" s="1034"/>
      <c r="P45" s="1034"/>
    </row>
    <row r="46" spans="1:16">
      <c r="A46" s="1034" t="s">
        <v>39</v>
      </c>
      <c r="B46" s="1034">
        <f>'実質公債費比率（分子）の構造'!K$48</f>
        <v>436</v>
      </c>
      <c r="C46" s="1034"/>
      <c r="D46" s="1034"/>
      <c r="E46" s="1034">
        <f>'実質公債費比率（分子）の構造'!L$48</f>
        <v>364</v>
      </c>
      <c r="F46" s="1034"/>
      <c r="G46" s="1034"/>
      <c r="H46" s="1034">
        <f>'実質公債費比率（分子）の構造'!M$48</f>
        <v>355</v>
      </c>
      <c r="I46" s="1034"/>
      <c r="J46" s="1034"/>
      <c r="K46" s="1034">
        <f>'実質公債費比率（分子）の構造'!N$48</f>
        <v>358</v>
      </c>
      <c r="L46" s="1034"/>
      <c r="M46" s="1034"/>
      <c r="N46" s="1034">
        <f>'実質公債費比率（分子）の構造'!O$48</f>
        <v>327</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2892</v>
      </c>
      <c r="C49" s="1034"/>
      <c r="D49" s="1034"/>
      <c r="E49" s="1034">
        <f>'実質公債費比率（分子）の構造'!L$45</f>
        <v>2836</v>
      </c>
      <c r="F49" s="1034"/>
      <c r="G49" s="1034"/>
      <c r="H49" s="1034">
        <f>'実質公債費比率（分子）の構造'!M$45</f>
        <v>2660</v>
      </c>
      <c r="I49" s="1034"/>
      <c r="J49" s="1034"/>
      <c r="K49" s="1034">
        <f>'実質公債費比率（分子）の構造'!N$45</f>
        <v>2448</v>
      </c>
      <c r="L49" s="1034"/>
      <c r="M49" s="1034"/>
      <c r="N49" s="1034">
        <f>'実質公債費比率（分子）の構造'!O$45</f>
        <v>2313</v>
      </c>
      <c r="O49" s="1034"/>
      <c r="P49" s="1034"/>
    </row>
    <row r="50" spans="1:16">
      <c r="A50" s="1034" t="s">
        <v>53</v>
      </c>
      <c r="B50" s="1034" t="e">
        <f>NA()</f>
        <v>#N/A</v>
      </c>
      <c r="C50" s="1034">
        <f>IF(ISNUMBER('実質公債費比率（分子）の構造'!K$53),'実質公債費比率（分子）の構造'!K$53,NA())</f>
        <v>667</v>
      </c>
      <c r="D50" s="1034" t="e">
        <f>NA()</f>
        <v>#N/A</v>
      </c>
      <c r="E50" s="1034" t="e">
        <f>NA()</f>
        <v>#N/A</v>
      </c>
      <c r="F50" s="1034">
        <f>IF(ISNUMBER('実質公債費比率（分子）の構造'!L$53),'実質公債費比率（分子）の構造'!L$53,NA())</f>
        <v>395</v>
      </c>
      <c r="G50" s="1034" t="e">
        <f>NA()</f>
        <v>#N/A</v>
      </c>
      <c r="H50" s="1034" t="e">
        <f>NA()</f>
        <v>#N/A</v>
      </c>
      <c r="I50" s="1034">
        <f>IF(ISNUMBER('実質公債費比率（分子）の構造'!M$53),'実質公債費比率（分子）の構造'!M$53,NA())</f>
        <v>352</v>
      </c>
      <c r="J50" s="1034" t="e">
        <f>NA()</f>
        <v>#N/A</v>
      </c>
      <c r="K50" s="1034" t="e">
        <f>NA()</f>
        <v>#N/A</v>
      </c>
      <c r="L50" s="1034">
        <f>IF(ISNUMBER('実質公債費比率（分子）の構造'!N$53),'実質公債費比率（分子）の構造'!N$53,NA())</f>
        <v>381</v>
      </c>
      <c r="M50" s="1034" t="e">
        <f>NA()</f>
        <v>#N/A</v>
      </c>
      <c r="N50" s="1034" t="e">
        <f>NA()</f>
        <v>#N/A</v>
      </c>
      <c r="O50" s="1034">
        <f>IF(ISNUMBER('実質公債費比率（分子）の構造'!O$53),'実質公債費比率（分子）の構造'!O$53,NA())</f>
        <v>654</v>
      </c>
      <c r="P50" s="1034" t="e">
        <f>NA()</f>
        <v>#N/A</v>
      </c>
    </row>
    <row r="53" spans="1:16">
      <c r="A53" s="1031" t="s">
        <v>119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123</v>
      </c>
      <c r="C55" s="1033"/>
      <c r="D55" s="1033" t="s">
        <v>127</v>
      </c>
      <c r="E55" s="1033" t="s">
        <v>123</v>
      </c>
      <c r="F55" s="1033"/>
      <c r="G55" s="1033" t="s">
        <v>127</v>
      </c>
      <c r="H55" s="1033" t="s">
        <v>123</v>
      </c>
      <c r="I55" s="1033"/>
      <c r="J55" s="1033" t="s">
        <v>127</v>
      </c>
      <c r="K55" s="1033" t="s">
        <v>123</v>
      </c>
      <c r="L55" s="1033"/>
      <c r="M55" s="1033" t="s">
        <v>127</v>
      </c>
      <c r="N55" s="1033" t="s">
        <v>123</v>
      </c>
      <c r="O55" s="1033"/>
      <c r="P55" s="1033" t="s">
        <v>127</v>
      </c>
    </row>
    <row r="56" spans="1:16">
      <c r="A56" s="1033" t="s">
        <v>43</v>
      </c>
      <c r="B56" s="1033"/>
      <c r="C56" s="1033"/>
      <c r="D56" s="1033">
        <f>'将来負担比率（分子）の構造'!I$52</f>
        <v>27904</v>
      </c>
      <c r="E56" s="1033"/>
      <c r="F56" s="1033"/>
      <c r="G56" s="1033">
        <f>'将来負担比率（分子）の構造'!J$52</f>
        <v>27026</v>
      </c>
      <c r="H56" s="1033"/>
      <c r="I56" s="1033"/>
      <c r="J56" s="1033">
        <f>'将来負担比率（分子）の構造'!K$52</f>
        <v>25267</v>
      </c>
      <c r="K56" s="1033"/>
      <c r="L56" s="1033"/>
      <c r="M56" s="1033">
        <f>'将来負担比率（分子）の構造'!L$52</f>
        <v>24126</v>
      </c>
      <c r="N56" s="1033"/>
      <c r="O56" s="1033"/>
      <c r="P56" s="1033">
        <f>'将来負担比率（分子）の構造'!M$52</f>
        <v>22769</v>
      </c>
    </row>
    <row r="57" spans="1:16">
      <c r="A57" s="1033" t="s">
        <v>97</v>
      </c>
      <c r="B57" s="1033"/>
      <c r="C57" s="1033"/>
      <c r="D57" s="1033">
        <f>'将来負担比率（分子）の構造'!I$51</f>
        <v>1863</v>
      </c>
      <c r="E57" s="1033"/>
      <c r="F57" s="1033"/>
      <c r="G57" s="1033">
        <f>'将来負担比率（分子）の構造'!J$51</f>
        <v>1832</v>
      </c>
      <c r="H57" s="1033"/>
      <c r="I57" s="1033"/>
      <c r="J57" s="1033">
        <f>'将来負担比率（分子）の構造'!K$51</f>
        <v>1914</v>
      </c>
      <c r="K57" s="1033"/>
      <c r="L57" s="1033"/>
      <c r="M57" s="1033">
        <f>'将来負担比率（分子）の構造'!L$51</f>
        <v>1917</v>
      </c>
      <c r="N57" s="1033"/>
      <c r="O57" s="1033"/>
      <c r="P57" s="1033">
        <f>'将来負担比率（分子）の構造'!M$51</f>
        <v>1870</v>
      </c>
    </row>
    <row r="58" spans="1:16">
      <c r="A58" s="1033" t="s">
        <v>94</v>
      </c>
      <c r="B58" s="1033"/>
      <c r="C58" s="1033"/>
      <c r="D58" s="1033">
        <f>'将来負担比率（分子）の構造'!I$50</f>
        <v>11821</v>
      </c>
      <c r="E58" s="1033"/>
      <c r="F58" s="1033"/>
      <c r="G58" s="1033">
        <f>'将来負担比率（分子）の構造'!J$50</f>
        <v>12161</v>
      </c>
      <c r="H58" s="1033"/>
      <c r="I58" s="1033"/>
      <c r="J58" s="1033">
        <f>'将来負担比率（分子）の構造'!K$50</f>
        <v>12429</v>
      </c>
      <c r="K58" s="1033"/>
      <c r="L58" s="1033"/>
      <c r="M58" s="1033">
        <f>'将来負担比率（分子）の構造'!L$50</f>
        <v>12179</v>
      </c>
      <c r="N58" s="1033"/>
      <c r="O58" s="1033"/>
      <c r="P58" s="1033">
        <f>'将来負担比率（分子）の構造'!M$50</f>
        <v>13500</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f>'将来負担比率（分子）の構造'!I$46</f>
        <v>0</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9426</v>
      </c>
      <c r="C62" s="1033"/>
      <c r="D62" s="1033"/>
      <c r="E62" s="1033">
        <f>'将来負担比率（分子）の構造'!J$45</f>
        <v>9546</v>
      </c>
      <c r="F62" s="1033"/>
      <c r="G62" s="1033"/>
      <c r="H62" s="1033">
        <f>'将来負担比率（分子）の構造'!K$45</f>
        <v>7780</v>
      </c>
      <c r="I62" s="1033"/>
      <c r="J62" s="1033"/>
      <c r="K62" s="1033">
        <f>'将来負担比率（分子）の構造'!L$45</f>
        <v>7714</v>
      </c>
      <c r="L62" s="1033"/>
      <c r="M62" s="1033"/>
      <c r="N62" s="1033">
        <f>'将来負担比率（分子）の構造'!M$45</f>
        <v>8671</v>
      </c>
      <c r="O62" s="1033"/>
      <c r="P62" s="1033"/>
    </row>
    <row r="63" spans="1:16">
      <c r="A63" s="1033" t="s">
        <v>74</v>
      </c>
      <c r="B63" s="1033">
        <f>'将来負担比率（分子）の構造'!I$44</f>
        <v>1564</v>
      </c>
      <c r="C63" s="1033"/>
      <c r="D63" s="1033"/>
      <c r="E63" s="1033">
        <f>'将来負担比率（分子）の構造'!J$44</f>
        <v>1410</v>
      </c>
      <c r="F63" s="1033"/>
      <c r="G63" s="1033"/>
      <c r="H63" s="1033">
        <f>'将来負担比率（分子）の構造'!K$44</f>
        <v>1213</v>
      </c>
      <c r="I63" s="1033"/>
      <c r="J63" s="1033"/>
      <c r="K63" s="1033">
        <f>'将来負担比率（分子）の構造'!L$44</f>
        <v>1052</v>
      </c>
      <c r="L63" s="1033"/>
      <c r="M63" s="1033"/>
      <c r="N63" s="1033">
        <f>'将来負担比率（分子）の構造'!M$44</f>
        <v>844</v>
      </c>
      <c r="O63" s="1033"/>
      <c r="P63" s="1033"/>
    </row>
    <row r="64" spans="1:16">
      <c r="A64" s="1033" t="s">
        <v>72</v>
      </c>
      <c r="B64" s="1033">
        <f>'将来負担比率（分子）の構造'!I$43</f>
        <v>3804</v>
      </c>
      <c r="C64" s="1033"/>
      <c r="D64" s="1033"/>
      <c r="E64" s="1033">
        <f>'将来負担比率（分子）の構造'!J$43</f>
        <v>3585</v>
      </c>
      <c r="F64" s="1033"/>
      <c r="G64" s="1033"/>
      <c r="H64" s="1033">
        <f>'将来負担比率（分子）の構造'!K$43</f>
        <v>3272</v>
      </c>
      <c r="I64" s="1033"/>
      <c r="J64" s="1033"/>
      <c r="K64" s="1033">
        <f>'将来負担比率（分子）の構造'!L$43</f>
        <v>3113</v>
      </c>
      <c r="L64" s="1033"/>
      <c r="M64" s="1033"/>
      <c r="N64" s="1033">
        <f>'将来負担比率（分子）の構造'!M$43</f>
        <v>2920</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29658</v>
      </c>
      <c r="C66" s="1033"/>
      <c r="D66" s="1033"/>
      <c r="E66" s="1033">
        <f>'将来負担比率（分子）の構造'!J$41</f>
        <v>28576</v>
      </c>
      <c r="F66" s="1033"/>
      <c r="G66" s="1033"/>
      <c r="H66" s="1033">
        <f>'将来負担比率（分子）の構造'!K$41</f>
        <v>27067</v>
      </c>
      <c r="I66" s="1033"/>
      <c r="J66" s="1033"/>
      <c r="K66" s="1033">
        <f>'将来負担比率（分子）の構造'!L$41</f>
        <v>25435</v>
      </c>
      <c r="L66" s="1033"/>
      <c r="M66" s="1033"/>
      <c r="N66" s="1033">
        <f>'将来負担比率（分子）の構造'!M$41</f>
        <v>25092</v>
      </c>
      <c r="O66" s="1033"/>
      <c r="P66" s="1033"/>
    </row>
    <row r="67" spans="1:16">
      <c r="A67" s="1033" t="s">
        <v>99</v>
      </c>
      <c r="B67" s="1033" t="e">
        <f>NA()</f>
        <v>#N/A</v>
      </c>
      <c r="C67" s="1033">
        <f>IF(ISNUMBER('将来負担比率（分子）の構造'!I$53),IF('将来負担比率（分子）の構造'!I$53&lt;0,0,'将来負担比率（分子）の構造'!I$53),NA())</f>
        <v>2863</v>
      </c>
      <c r="D67" s="1033" t="e">
        <f>NA()</f>
        <v>#N/A</v>
      </c>
      <c r="E67" s="1033" t="e">
        <f>NA()</f>
        <v>#N/A</v>
      </c>
      <c r="F67" s="1033">
        <f>IF(ISNUMBER('将来負担比率（分子）の構造'!J$53),IF('将来負担比率（分子）の構造'!J$53&lt;0,0,'将来負担比率（分子）の構造'!J$53),NA())</f>
        <v>2098</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128</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129</v>
      </c>
      <c r="B72" s="1037">
        <f>基金残高に係る経年分析!F55</f>
        <v>2926</v>
      </c>
      <c r="C72" s="1037">
        <f>基金残高に係る経年分析!G55</f>
        <v>3131</v>
      </c>
      <c r="D72" s="1037">
        <f>基金残高に係る経年分析!H55</f>
        <v>2923</v>
      </c>
    </row>
    <row r="73" spans="1:16">
      <c r="A73" s="1035" t="s">
        <v>130</v>
      </c>
      <c r="B73" s="1037">
        <f>基金残高に係る経年分析!F56</f>
        <v>2970</v>
      </c>
      <c r="C73" s="1037">
        <f>基金残高に係る経年分析!G56</f>
        <v>2881</v>
      </c>
      <c r="D73" s="1037">
        <f>基金残高に係る経年分析!H56</f>
        <v>2292</v>
      </c>
    </row>
    <row r="74" spans="1:16">
      <c r="A74" s="1035" t="s">
        <v>132</v>
      </c>
      <c r="B74" s="1037">
        <f>基金残高に係る経年分析!F57</f>
        <v>8071</v>
      </c>
      <c r="C74" s="1037">
        <f>基金残高に係る経年分析!G57</f>
        <v>7751</v>
      </c>
      <c r="D74" s="1037">
        <f>基金残高に係る経年分析!H57</f>
        <v>7231</v>
      </c>
    </row>
  </sheetData>
  <sheetProtection algorithmName="SHA-512" hashValue="9JsYZTksC3rCcSku6oovHgwZ2tjYAwyqE/gL3bRWgsaKLeiAcsnIZNiC+gcC5mxFhH76ypzII6nIV7cCVxYS/w==" saltValue="4DurNcYY2F4KzWL+XTg/j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126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258</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8770594</v>
      </c>
      <c r="S5" s="276"/>
      <c r="T5" s="276"/>
      <c r="U5" s="276"/>
      <c r="V5" s="276"/>
      <c r="W5" s="276"/>
      <c r="X5" s="276"/>
      <c r="Y5" s="278"/>
      <c r="Z5" s="281">
        <v>25.3</v>
      </c>
      <c r="AA5" s="281"/>
      <c r="AB5" s="281"/>
      <c r="AC5" s="281"/>
      <c r="AD5" s="286">
        <v>8451066</v>
      </c>
      <c r="AE5" s="286"/>
      <c r="AF5" s="286"/>
      <c r="AG5" s="286"/>
      <c r="AH5" s="286"/>
      <c r="AI5" s="286"/>
      <c r="AJ5" s="286"/>
      <c r="AK5" s="286"/>
      <c r="AL5" s="291">
        <v>47.9</v>
      </c>
      <c r="AM5" s="293"/>
      <c r="AN5" s="293"/>
      <c r="AO5" s="295"/>
      <c r="AP5" s="260" t="s">
        <v>320</v>
      </c>
      <c r="AQ5" s="265"/>
      <c r="AR5" s="265"/>
      <c r="AS5" s="265"/>
      <c r="AT5" s="265"/>
      <c r="AU5" s="265"/>
      <c r="AV5" s="265"/>
      <c r="AW5" s="265"/>
      <c r="AX5" s="265"/>
      <c r="AY5" s="265"/>
      <c r="AZ5" s="265"/>
      <c r="BA5" s="265"/>
      <c r="BB5" s="265"/>
      <c r="BC5" s="265"/>
      <c r="BD5" s="265"/>
      <c r="BE5" s="265"/>
      <c r="BF5" s="268"/>
      <c r="BG5" s="274">
        <v>8421575</v>
      </c>
      <c r="BH5" s="217"/>
      <c r="BI5" s="217"/>
      <c r="BJ5" s="217"/>
      <c r="BK5" s="217"/>
      <c r="BL5" s="217"/>
      <c r="BM5" s="217"/>
      <c r="BN5" s="279"/>
      <c r="BO5" s="282">
        <v>96</v>
      </c>
      <c r="BP5" s="282"/>
      <c r="BQ5" s="282"/>
      <c r="BR5" s="282"/>
      <c r="BS5" s="287">
        <v>87833</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323843</v>
      </c>
      <c r="S6" s="217"/>
      <c r="T6" s="217"/>
      <c r="U6" s="217"/>
      <c r="V6" s="217"/>
      <c r="W6" s="217"/>
      <c r="X6" s="217"/>
      <c r="Y6" s="279"/>
      <c r="Z6" s="282">
        <v>0.9</v>
      </c>
      <c r="AA6" s="282"/>
      <c r="AB6" s="282"/>
      <c r="AC6" s="282"/>
      <c r="AD6" s="287">
        <v>323843</v>
      </c>
      <c r="AE6" s="287"/>
      <c r="AF6" s="287"/>
      <c r="AG6" s="287"/>
      <c r="AH6" s="287"/>
      <c r="AI6" s="287"/>
      <c r="AJ6" s="287"/>
      <c r="AK6" s="287"/>
      <c r="AL6" s="283">
        <v>1.8</v>
      </c>
      <c r="AM6" s="238"/>
      <c r="AN6" s="238"/>
      <c r="AO6" s="296"/>
      <c r="AP6" s="261" t="s">
        <v>107</v>
      </c>
      <c r="AQ6" s="1"/>
      <c r="AR6" s="1"/>
      <c r="AS6" s="1"/>
      <c r="AT6" s="1"/>
      <c r="AU6" s="1"/>
      <c r="AV6" s="1"/>
      <c r="AW6" s="1"/>
      <c r="AX6" s="1"/>
      <c r="AY6" s="1"/>
      <c r="AZ6" s="1"/>
      <c r="BA6" s="1"/>
      <c r="BB6" s="1"/>
      <c r="BC6" s="1"/>
      <c r="BD6" s="1"/>
      <c r="BE6" s="1"/>
      <c r="BF6" s="269"/>
      <c r="BG6" s="274">
        <v>8421575</v>
      </c>
      <c r="BH6" s="217"/>
      <c r="BI6" s="217"/>
      <c r="BJ6" s="217"/>
      <c r="BK6" s="217"/>
      <c r="BL6" s="217"/>
      <c r="BM6" s="217"/>
      <c r="BN6" s="279"/>
      <c r="BO6" s="282">
        <v>96</v>
      </c>
      <c r="BP6" s="282"/>
      <c r="BQ6" s="282"/>
      <c r="BR6" s="282"/>
      <c r="BS6" s="287">
        <v>87833</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199048</v>
      </c>
      <c r="CS6" s="217"/>
      <c r="CT6" s="217"/>
      <c r="CU6" s="217"/>
      <c r="CV6" s="217"/>
      <c r="CW6" s="217"/>
      <c r="CX6" s="217"/>
      <c r="CY6" s="279"/>
      <c r="CZ6" s="291">
        <v>0.6</v>
      </c>
      <c r="DA6" s="293"/>
      <c r="DB6" s="293"/>
      <c r="DC6" s="337"/>
      <c r="DD6" s="288" t="s">
        <v>200</v>
      </c>
      <c r="DE6" s="217"/>
      <c r="DF6" s="217"/>
      <c r="DG6" s="217"/>
      <c r="DH6" s="217"/>
      <c r="DI6" s="217"/>
      <c r="DJ6" s="217"/>
      <c r="DK6" s="217"/>
      <c r="DL6" s="217"/>
      <c r="DM6" s="217"/>
      <c r="DN6" s="217"/>
      <c r="DO6" s="217"/>
      <c r="DP6" s="279"/>
      <c r="DQ6" s="288">
        <v>199011</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3194</v>
      </c>
      <c r="S7" s="217"/>
      <c r="T7" s="217"/>
      <c r="U7" s="217"/>
      <c r="V7" s="217"/>
      <c r="W7" s="217"/>
      <c r="X7" s="217"/>
      <c r="Y7" s="279"/>
      <c r="Z7" s="282">
        <v>0</v>
      </c>
      <c r="AA7" s="282"/>
      <c r="AB7" s="282"/>
      <c r="AC7" s="282"/>
      <c r="AD7" s="287">
        <v>3194</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3083173</v>
      </c>
      <c r="BH7" s="217"/>
      <c r="BI7" s="217"/>
      <c r="BJ7" s="217"/>
      <c r="BK7" s="217"/>
      <c r="BL7" s="217"/>
      <c r="BM7" s="217"/>
      <c r="BN7" s="279"/>
      <c r="BO7" s="282">
        <v>35.200000000000003</v>
      </c>
      <c r="BP7" s="282"/>
      <c r="BQ7" s="282"/>
      <c r="BR7" s="282"/>
      <c r="BS7" s="287">
        <v>87125</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4795009</v>
      </c>
      <c r="CS7" s="217"/>
      <c r="CT7" s="217"/>
      <c r="CU7" s="217"/>
      <c r="CV7" s="217"/>
      <c r="CW7" s="217"/>
      <c r="CX7" s="217"/>
      <c r="CY7" s="279"/>
      <c r="CZ7" s="282">
        <v>15</v>
      </c>
      <c r="DA7" s="282"/>
      <c r="DB7" s="282"/>
      <c r="DC7" s="282"/>
      <c r="DD7" s="288">
        <v>28584</v>
      </c>
      <c r="DE7" s="217"/>
      <c r="DF7" s="217"/>
      <c r="DG7" s="217"/>
      <c r="DH7" s="217"/>
      <c r="DI7" s="217"/>
      <c r="DJ7" s="217"/>
      <c r="DK7" s="217"/>
      <c r="DL7" s="217"/>
      <c r="DM7" s="217"/>
      <c r="DN7" s="217"/>
      <c r="DO7" s="217"/>
      <c r="DP7" s="279"/>
      <c r="DQ7" s="288">
        <v>4197688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60669</v>
      </c>
      <c r="S8" s="217"/>
      <c r="T8" s="217"/>
      <c r="U8" s="217"/>
      <c r="V8" s="217"/>
      <c r="W8" s="217"/>
      <c r="X8" s="217"/>
      <c r="Y8" s="279"/>
      <c r="Z8" s="282">
        <v>0.2</v>
      </c>
      <c r="AA8" s="282"/>
      <c r="AB8" s="282"/>
      <c r="AC8" s="282"/>
      <c r="AD8" s="287">
        <v>60669</v>
      </c>
      <c r="AE8" s="287"/>
      <c r="AF8" s="287"/>
      <c r="AG8" s="287"/>
      <c r="AH8" s="287"/>
      <c r="AI8" s="287"/>
      <c r="AJ8" s="287"/>
      <c r="AK8" s="287"/>
      <c r="AL8" s="283">
        <v>0.3</v>
      </c>
      <c r="AM8" s="238"/>
      <c r="AN8" s="238"/>
      <c r="AO8" s="296"/>
      <c r="AP8" s="261" t="s">
        <v>124</v>
      </c>
      <c r="AQ8" s="1"/>
      <c r="AR8" s="1"/>
      <c r="AS8" s="1"/>
      <c r="AT8" s="1"/>
      <c r="AU8" s="1"/>
      <c r="AV8" s="1"/>
      <c r="AW8" s="1"/>
      <c r="AX8" s="1"/>
      <c r="AY8" s="1"/>
      <c r="AZ8" s="1"/>
      <c r="BA8" s="1"/>
      <c r="BB8" s="1"/>
      <c r="BC8" s="1"/>
      <c r="BD8" s="1"/>
      <c r="BE8" s="1"/>
      <c r="BF8" s="269"/>
      <c r="BG8" s="274">
        <v>93202</v>
      </c>
      <c r="BH8" s="217"/>
      <c r="BI8" s="217"/>
      <c r="BJ8" s="217"/>
      <c r="BK8" s="217"/>
      <c r="BL8" s="217"/>
      <c r="BM8" s="217"/>
      <c r="BN8" s="279"/>
      <c r="BO8" s="282">
        <v>1.1000000000000001</v>
      </c>
      <c r="BP8" s="282"/>
      <c r="BQ8" s="282"/>
      <c r="BR8" s="282"/>
      <c r="BS8" s="287" t="s">
        <v>200</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12177009</v>
      </c>
      <c r="CS8" s="217"/>
      <c r="CT8" s="217"/>
      <c r="CU8" s="217"/>
      <c r="CV8" s="217"/>
      <c r="CW8" s="217"/>
      <c r="CX8" s="217"/>
      <c r="CY8" s="279"/>
      <c r="CZ8" s="282">
        <v>38</v>
      </c>
      <c r="DA8" s="282"/>
      <c r="DB8" s="282"/>
      <c r="DC8" s="282"/>
      <c r="DD8" s="288">
        <v>420426</v>
      </c>
      <c r="DE8" s="217"/>
      <c r="DF8" s="217"/>
      <c r="DG8" s="217"/>
      <c r="DH8" s="217"/>
      <c r="DI8" s="217"/>
      <c r="DJ8" s="217"/>
      <c r="DK8" s="217"/>
      <c r="DL8" s="217"/>
      <c r="DM8" s="217"/>
      <c r="DN8" s="217"/>
      <c r="DO8" s="217"/>
      <c r="DP8" s="279"/>
      <c r="DQ8" s="288">
        <v>7070083</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87026</v>
      </c>
      <c r="S9" s="217"/>
      <c r="T9" s="217"/>
      <c r="U9" s="217"/>
      <c r="V9" s="217"/>
      <c r="W9" s="217"/>
      <c r="X9" s="217"/>
      <c r="Y9" s="279"/>
      <c r="Z9" s="282">
        <v>0.3</v>
      </c>
      <c r="AA9" s="282"/>
      <c r="AB9" s="282"/>
      <c r="AC9" s="282"/>
      <c r="AD9" s="287">
        <v>87026</v>
      </c>
      <c r="AE9" s="287"/>
      <c r="AF9" s="287"/>
      <c r="AG9" s="287"/>
      <c r="AH9" s="287"/>
      <c r="AI9" s="287"/>
      <c r="AJ9" s="287"/>
      <c r="AK9" s="287"/>
      <c r="AL9" s="283">
        <v>0.5</v>
      </c>
      <c r="AM9" s="238"/>
      <c r="AN9" s="238"/>
      <c r="AO9" s="296"/>
      <c r="AP9" s="261" t="s">
        <v>336</v>
      </c>
      <c r="AQ9" s="1"/>
      <c r="AR9" s="1"/>
      <c r="AS9" s="1"/>
      <c r="AT9" s="1"/>
      <c r="AU9" s="1"/>
      <c r="AV9" s="1"/>
      <c r="AW9" s="1"/>
      <c r="AX9" s="1"/>
      <c r="AY9" s="1"/>
      <c r="AZ9" s="1"/>
      <c r="BA9" s="1"/>
      <c r="BB9" s="1"/>
      <c r="BC9" s="1"/>
      <c r="BD9" s="1"/>
      <c r="BE9" s="1"/>
      <c r="BF9" s="269"/>
      <c r="BG9" s="274">
        <v>2494594</v>
      </c>
      <c r="BH9" s="217"/>
      <c r="BI9" s="217"/>
      <c r="BJ9" s="217"/>
      <c r="BK9" s="217"/>
      <c r="BL9" s="217"/>
      <c r="BM9" s="217"/>
      <c r="BN9" s="279"/>
      <c r="BO9" s="282">
        <v>28.4</v>
      </c>
      <c r="BP9" s="282"/>
      <c r="BQ9" s="282"/>
      <c r="BR9" s="282"/>
      <c r="BS9" s="287" t="s">
        <v>200</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3631531</v>
      </c>
      <c r="CS9" s="217"/>
      <c r="CT9" s="217"/>
      <c r="CU9" s="217"/>
      <c r="CV9" s="217"/>
      <c r="CW9" s="217"/>
      <c r="CX9" s="217"/>
      <c r="CY9" s="279"/>
      <c r="CZ9" s="282">
        <v>11.3</v>
      </c>
      <c r="DA9" s="282"/>
      <c r="DB9" s="282"/>
      <c r="DC9" s="282"/>
      <c r="DD9" s="288">
        <v>130866</v>
      </c>
      <c r="DE9" s="217"/>
      <c r="DF9" s="217"/>
      <c r="DG9" s="217"/>
      <c r="DH9" s="217"/>
      <c r="DI9" s="217"/>
      <c r="DJ9" s="217"/>
      <c r="DK9" s="217"/>
      <c r="DL9" s="217"/>
      <c r="DM9" s="217"/>
      <c r="DN9" s="217"/>
      <c r="DO9" s="217"/>
      <c r="DP9" s="279"/>
      <c r="DQ9" s="288">
        <v>2374909</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192</v>
      </c>
      <c r="AQ10" s="1"/>
      <c r="AR10" s="1"/>
      <c r="AS10" s="1"/>
      <c r="AT10" s="1"/>
      <c r="AU10" s="1"/>
      <c r="AV10" s="1"/>
      <c r="AW10" s="1"/>
      <c r="AX10" s="1"/>
      <c r="AY10" s="1"/>
      <c r="AZ10" s="1"/>
      <c r="BA10" s="1"/>
      <c r="BB10" s="1"/>
      <c r="BC10" s="1"/>
      <c r="BD10" s="1"/>
      <c r="BE10" s="1"/>
      <c r="BF10" s="269"/>
      <c r="BG10" s="274">
        <v>176035</v>
      </c>
      <c r="BH10" s="217"/>
      <c r="BI10" s="217"/>
      <c r="BJ10" s="217"/>
      <c r="BK10" s="217"/>
      <c r="BL10" s="217"/>
      <c r="BM10" s="217"/>
      <c r="BN10" s="279"/>
      <c r="BO10" s="282">
        <v>2</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94573</v>
      </c>
      <c r="CS10" s="217"/>
      <c r="CT10" s="217"/>
      <c r="CU10" s="217"/>
      <c r="CV10" s="217"/>
      <c r="CW10" s="217"/>
      <c r="CX10" s="217"/>
      <c r="CY10" s="279"/>
      <c r="CZ10" s="282">
        <v>0.3</v>
      </c>
      <c r="DA10" s="282"/>
      <c r="DB10" s="282"/>
      <c r="DC10" s="282"/>
      <c r="DD10" s="288" t="s">
        <v>200</v>
      </c>
      <c r="DE10" s="217"/>
      <c r="DF10" s="217"/>
      <c r="DG10" s="217"/>
      <c r="DH10" s="217"/>
      <c r="DI10" s="217"/>
      <c r="DJ10" s="217"/>
      <c r="DK10" s="217"/>
      <c r="DL10" s="217"/>
      <c r="DM10" s="217"/>
      <c r="DN10" s="217"/>
      <c r="DO10" s="217"/>
      <c r="DP10" s="279"/>
      <c r="DQ10" s="288">
        <v>30037</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1503161</v>
      </c>
      <c r="S11" s="217"/>
      <c r="T11" s="217"/>
      <c r="U11" s="217"/>
      <c r="V11" s="217"/>
      <c r="W11" s="217"/>
      <c r="X11" s="217"/>
      <c r="Y11" s="279"/>
      <c r="Z11" s="283">
        <v>4.3</v>
      </c>
      <c r="AA11" s="238"/>
      <c r="AB11" s="238"/>
      <c r="AC11" s="285"/>
      <c r="AD11" s="288">
        <v>1503161</v>
      </c>
      <c r="AE11" s="217"/>
      <c r="AF11" s="217"/>
      <c r="AG11" s="217"/>
      <c r="AH11" s="217"/>
      <c r="AI11" s="217"/>
      <c r="AJ11" s="217"/>
      <c r="AK11" s="279"/>
      <c r="AL11" s="283">
        <v>8.5</v>
      </c>
      <c r="AM11" s="238"/>
      <c r="AN11" s="238"/>
      <c r="AO11" s="296"/>
      <c r="AP11" s="261" t="s">
        <v>341</v>
      </c>
      <c r="AQ11" s="1"/>
      <c r="AR11" s="1"/>
      <c r="AS11" s="1"/>
      <c r="AT11" s="1"/>
      <c r="AU11" s="1"/>
      <c r="AV11" s="1"/>
      <c r="AW11" s="1"/>
      <c r="AX11" s="1"/>
      <c r="AY11" s="1"/>
      <c r="AZ11" s="1"/>
      <c r="BA11" s="1"/>
      <c r="BB11" s="1"/>
      <c r="BC11" s="1"/>
      <c r="BD11" s="1"/>
      <c r="BE11" s="1"/>
      <c r="BF11" s="269"/>
      <c r="BG11" s="274">
        <v>319342</v>
      </c>
      <c r="BH11" s="217"/>
      <c r="BI11" s="217"/>
      <c r="BJ11" s="217"/>
      <c r="BK11" s="217"/>
      <c r="BL11" s="217"/>
      <c r="BM11" s="217"/>
      <c r="BN11" s="279"/>
      <c r="BO11" s="282">
        <v>3.6</v>
      </c>
      <c r="BP11" s="282"/>
      <c r="BQ11" s="282"/>
      <c r="BR11" s="282"/>
      <c r="BS11" s="287">
        <v>87125</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798692</v>
      </c>
      <c r="CS11" s="217"/>
      <c r="CT11" s="217"/>
      <c r="CU11" s="217"/>
      <c r="CV11" s="217"/>
      <c r="CW11" s="217"/>
      <c r="CX11" s="217"/>
      <c r="CY11" s="279"/>
      <c r="CZ11" s="282">
        <v>2.5</v>
      </c>
      <c r="DA11" s="282"/>
      <c r="DB11" s="282"/>
      <c r="DC11" s="282"/>
      <c r="DD11" s="288">
        <v>170683</v>
      </c>
      <c r="DE11" s="217"/>
      <c r="DF11" s="217"/>
      <c r="DG11" s="217"/>
      <c r="DH11" s="217"/>
      <c r="DI11" s="217"/>
      <c r="DJ11" s="217"/>
      <c r="DK11" s="217"/>
      <c r="DL11" s="217"/>
      <c r="DM11" s="217"/>
      <c r="DN11" s="217"/>
      <c r="DO11" s="217"/>
      <c r="DP11" s="279"/>
      <c r="DQ11" s="288">
        <v>600104</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47257</v>
      </c>
      <c r="S12" s="217"/>
      <c r="T12" s="217"/>
      <c r="U12" s="217"/>
      <c r="V12" s="217"/>
      <c r="W12" s="217"/>
      <c r="X12" s="217"/>
      <c r="Y12" s="279"/>
      <c r="Z12" s="282">
        <v>0.1</v>
      </c>
      <c r="AA12" s="282"/>
      <c r="AB12" s="282"/>
      <c r="AC12" s="282"/>
      <c r="AD12" s="287">
        <v>47257</v>
      </c>
      <c r="AE12" s="287"/>
      <c r="AF12" s="287"/>
      <c r="AG12" s="287"/>
      <c r="AH12" s="287"/>
      <c r="AI12" s="287"/>
      <c r="AJ12" s="287"/>
      <c r="AK12" s="287"/>
      <c r="AL12" s="283">
        <v>0.3</v>
      </c>
      <c r="AM12" s="238"/>
      <c r="AN12" s="238"/>
      <c r="AO12" s="296"/>
      <c r="AP12" s="261" t="s">
        <v>345</v>
      </c>
      <c r="AQ12" s="1"/>
      <c r="AR12" s="1"/>
      <c r="AS12" s="1"/>
      <c r="AT12" s="1"/>
      <c r="AU12" s="1"/>
      <c r="AV12" s="1"/>
      <c r="AW12" s="1"/>
      <c r="AX12" s="1"/>
      <c r="AY12" s="1"/>
      <c r="AZ12" s="1"/>
      <c r="BA12" s="1"/>
      <c r="BB12" s="1"/>
      <c r="BC12" s="1"/>
      <c r="BD12" s="1"/>
      <c r="BE12" s="1"/>
      <c r="BF12" s="269"/>
      <c r="BG12" s="274">
        <v>4663951</v>
      </c>
      <c r="BH12" s="217"/>
      <c r="BI12" s="217"/>
      <c r="BJ12" s="217"/>
      <c r="BK12" s="217"/>
      <c r="BL12" s="217"/>
      <c r="BM12" s="217"/>
      <c r="BN12" s="279"/>
      <c r="BO12" s="282">
        <v>53.2</v>
      </c>
      <c r="BP12" s="282"/>
      <c r="BQ12" s="282"/>
      <c r="BR12" s="282"/>
      <c r="BS12" s="287" t="s">
        <v>200</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730785</v>
      </c>
      <c r="CS12" s="217"/>
      <c r="CT12" s="217"/>
      <c r="CU12" s="217"/>
      <c r="CV12" s="217"/>
      <c r="CW12" s="217"/>
      <c r="CX12" s="217"/>
      <c r="CY12" s="279"/>
      <c r="CZ12" s="282">
        <v>2.2999999999999998</v>
      </c>
      <c r="DA12" s="282"/>
      <c r="DB12" s="282"/>
      <c r="DC12" s="282"/>
      <c r="DD12" s="288">
        <v>59618</v>
      </c>
      <c r="DE12" s="217"/>
      <c r="DF12" s="217"/>
      <c r="DG12" s="217"/>
      <c r="DH12" s="217"/>
      <c r="DI12" s="217"/>
      <c r="DJ12" s="217"/>
      <c r="DK12" s="217"/>
      <c r="DL12" s="217"/>
      <c r="DM12" s="217"/>
      <c r="DN12" s="217"/>
      <c r="DO12" s="217"/>
      <c r="DP12" s="279"/>
      <c r="DQ12" s="288">
        <v>567556</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349</v>
      </c>
      <c r="AQ13" s="1"/>
      <c r="AR13" s="1"/>
      <c r="AS13" s="1"/>
      <c r="AT13" s="1"/>
      <c r="AU13" s="1"/>
      <c r="AV13" s="1"/>
      <c r="AW13" s="1"/>
      <c r="AX13" s="1"/>
      <c r="AY13" s="1"/>
      <c r="AZ13" s="1"/>
      <c r="BA13" s="1"/>
      <c r="BB13" s="1"/>
      <c r="BC13" s="1"/>
      <c r="BD13" s="1"/>
      <c r="BE13" s="1"/>
      <c r="BF13" s="269"/>
      <c r="BG13" s="274">
        <v>4604442</v>
      </c>
      <c r="BH13" s="217"/>
      <c r="BI13" s="217"/>
      <c r="BJ13" s="217"/>
      <c r="BK13" s="217"/>
      <c r="BL13" s="217"/>
      <c r="BM13" s="217"/>
      <c r="BN13" s="279"/>
      <c r="BO13" s="282">
        <v>52.5</v>
      </c>
      <c r="BP13" s="282"/>
      <c r="BQ13" s="282"/>
      <c r="BR13" s="282"/>
      <c r="BS13" s="287" t="s">
        <v>200</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2409164</v>
      </c>
      <c r="CS13" s="217"/>
      <c r="CT13" s="217"/>
      <c r="CU13" s="217"/>
      <c r="CV13" s="217"/>
      <c r="CW13" s="217"/>
      <c r="CX13" s="217"/>
      <c r="CY13" s="279"/>
      <c r="CZ13" s="282">
        <v>7.5</v>
      </c>
      <c r="DA13" s="282"/>
      <c r="DB13" s="282"/>
      <c r="DC13" s="282"/>
      <c r="DD13" s="288">
        <v>1129913</v>
      </c>
      <c r="DE13" s="217"/>
      <c r="DF13" s="217"/>
      <c r="DG13" s="217"/>
      <c r="DH13" s="217"/>
      <c r="DI13" s="217"/>
      <c r="DJ13" s="217"/>
      <c r="DK13" s="217"/>
      <c r="DL13" s="217"/>
      <c r="DM13" s="217"/>
      <c r="DN13" s="217"/>
      <c r="DO13" s="217"/>
      <c r="DP13" s="279"/>
      <c r="DQ13" s="288">
        <v>1847763</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200</v>
      </c>
      <c r="S14" s="217"/>
      <c r="T14" s="217"/>
      <c r="U14" s="217"/>
      <c r="V14" s="217"/>
      <c r="W14" s="217"/>
      <c r="X14" s="217"/>
      <c r="Y14" s="279"/>
      <c r="Z14" s="282" t="s">
        <v>200</v>
      </c>
      <c r="AA14" s="282"/>
      <c r="AB14" s="282"/>
      <c r="AC14" s="282"/>
      <c r="AD14" s="287" t="s">
        <v>200</v>
      </c>
      <c r="AE14" s="287"/>
      <c r="AF14" s="287"/>
      <c r="AG14" s="287"/>
      <c r="AH14" s="287"/>
      <c r="AI14" s="287"/>
      <c r="AJ14" s="287"/>
      <c r="AK14" s="287"/>
      <c r="AL14" s="283" t="s">
        <v>200</v>
      </c>
      <c r="AM14" s="238"/>
      <c r="AN14" s="238"/>
      <c r="AO14" s="296"/>
      <c r="AP14" s="261" t="s">
        <v>217</v>
      </c>
      <c r="AQ14" s="1"/>
      <c r="AR14" s="1"/>
      <c r="AS14" s="1"/>
      <c r="AT14" s="1"/>
      <c r="AU14" s="1"/>
      <c r="AV14" s="1"/>
      <c r="AW14" s="1"/>
      <c r="AX14" s="1"/>
      <c r="AY14" s="1"/>
      <c r="AZ14" s="1"/>
      <c r="BA14" s="1"/>
      <c r="BB14" s="1"/>
      <c r="BC14" s="1"/>
      <c r="BD14" s="1"/>
      <c r="BE14" s="1"/>
      <c r="BF14" s="269"/>
      <c r="BG14" s="274">
        <v>272300</v>
      </c>
      <c r="BH14" s="217"/>
      <c r="BI14" s="217"/>
      <c r="BJ14" s="217"/>
      <c r="BK14" s="217"/>
      <c r="BL14" s="217"/>
      <c r="BM14" s="217"/>
      <c r="BN14" s="279"/>
      <c r="BO14" s="282">
        <v>3.1</v>
      </c>
      <c r="BP14" s="282"/>
      <c r="BQ14" s="282"/>
      <c r="BR14" s="282"/>
      <c r="BS14" s="287" t="s">
        <v>200</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1155737</v>
      </c>
      <c r="CS14" s="217"/>
      <c r="CT14" s="217"/>
      <c r="CU14" s="217"/>
      <c r="CV14" s="217"/>
      <c r="CW14" s="217"/>
      <c r="CX14" s="217"/>
      <c r="CY14" s="279"/>
      <c r="CZ14" s="282">
        <v>3.6</v>
      </c>
      <c r="DA14" s="282"/>
      <c r="DB14" s="282"/>
      <c r="DC14" s="282"/>
      <c r="DD14" s="288">
        <v>59516</v>
      </c>
      <c r="DE14" s="217"/>
      <c r="DF14" s="217"/>
      <c r="DG14" s="217"/>
      <c r="DH14" s="217"/>
      <c r="DI14" s="217"/>
      <c r="DJ14" s="217"/>
      <c r="DK14" s="217"/>
      <c r="DL14" s="217"/>
      <c r="DM14" s="217"/>
      <c r="DN14" s="217"/>
      <c r="DO14" s="217"/>
      <c r="DP14" s="279"/>
      <c r="DQ14" s="288">
        <v>1074480</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50360</v>
      </c>
      <c r="S15" s="217"/>
      <c r="T15" s="217"/>
      <c r="U15" s="217"/>
      <c r="V15" s="217"/>
      <c r="W15" s="217"/>
      <c r="X15" s="217"/>
      <c r="Y15" s="279"/>
      <c r="Z15" s="282">
        <v>0.1</v>
      </c>
      <c r="AA15" s="282"/>
      <c r="AB15" s="282"/>
      <c r="AC15" s="282"/>
      <c r="AD15" s="287">
        <v>50360</v>
      </c>
      <c r="AE15" s="287"/>
      <c r="AF15" s="287"/>
      <c r="AG15" s="287"/>
      <c r="AH15" s="287"/>
      <c r="AI15" s="287"/>
      <c r="AJ15" s="287"/>
      <c r="AK15" s="287"/>
      <c r="AL15" s="283">
        <v>0.3</v>
      </c>
      <c r="AM15" s="238"/>
      <c r="AN15" s="238"/>
      <c r="AO15" s="296"/>
      <c r="AP15" s="261" t="s">
        <v>352</v>
      </c>
      <c r="AQ15" s="1"/>
      <c r="AR15" s="1"/>
      <c r="AS15" s="1"/>
      <c r="AT15" s="1"/>
      <c r="AU15" s="1"/>
      <c r="AV15" s="1"/>
      <c r="AW15" s="1"/>
      <c r="AX15" s="1"/>
      <c r="AY15" s="1"/>
      <c r="AZ15" s="1"/>
      <c r="BA15" s="1"/>
      <c r="BB15" s="1"/>
      <c r="BC15" s="1"/>
      <c r="BD15" s="1"/>
      <c r="BE15" s="1"/>
      <c r="BF15" s="269"/>
      <c r="BG15" s="274">
        <v>397911</v>
      </c>
      <c r="BH15" s="217"/>
      <c r="BI15" s="217"/>
      <c r="BJ15" s="217"/>
      <c r="BK15" s="217"/>
      <c r="BL15" s="217"/>
      <c r="BM15" s="217"/>
      <c r="BN15" s="279"/>
      <c r="BO15" s="282">
        <v>4.5</v>
      </c>
      <c r="BP15" s="282"/>
      <c r="BQ15" s="282"/>
      <c r="BR15" s="282"/>
      <c r="BS15" s="287" t="s">
        <v>200</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3685697</v>
      </c>
      <c r="CS15" s="217"/>
      <c r="CT15" s="217"/>
      <c r="CU15" s="217"/>
      <c r="CV15" s="217"/>
      <c r="CW15" s="217"/>
      <c r="CX15" s="217"/>
      <c r="CY15" s="279"/>
      <c r="CZ15" s="282">
        <v>11.5</v>
      </c>
      <c r="DA15" s="282"/>
      <c r="DB15" s="282"/>
      <c r="DC15" s="282"/>
      <c r="DD15" s="288">
        <v>940769</v>
      </c>
      <c r="DE15" s="217"/>
      <c r="DF15" s="217"/>
      <c r="DG15" s="217"/>
      <c r="DH15" s="217"/>
      <c r="DI15" s="217"/>
      <c r="DJ15" s="217"/>
      <c r="DK15" s="217"/>
      <c r="DL15" s="217"/>
      <c r="DM15" s="217"/>
      <c r="DN15" s="217"/>
      <c r="DO15" s="217"/>
      <c r="DP15" s="279"/>
      <c r="DQ15" s="288">
        <v>2337513</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138408</v>
      </c>
      <c r="S16" s="217"/>
      <c r="T16" s="217"/>
      <c r="U16" s="217"/>
      <c r="V16" s="217"/>
      <c r="W16" s="217"/>
      <c r="X16" s="217"/>
      <c r="Y16" s="279"/>
      <c r="Z16" s="282">
        <v>0.4</v>
      </c>
      <c r="AA16" s="282"/>
      <c r="AB16" s="282"/>
      <c r="AC16" s="282"/>
      <c r="AD16" s="287">
        <v>138408</v>
      </c>
      <c r="AE16" s="287"/>
      <c r="AF16" s="287"/>
      <c r="AG16" s="287"/>
      <c r="AH16" s="287"/>
      <c r="AI16" s="287"/>
      <c r="AJ16" s="287"/>
      <c r="AK16" s="287"/>
      <c r="AL16" s="283">
        <v>0.8</v>
      </c>
      <c r="AM16" s="238"/>
      <c r="AN16" s="238"/>
      <c r="AO16" s="296"/>
      <c r="AP16" s="261" t="s">
        <v>356</v>
      </c>
      <c r="AQ16" s="1"/>
      <c r="AR16" s="1"/>
      <c r="AS16" s="1"/>
      <c r="AT16" s="1"/>
      <c r="AU16" s="1"/>
      <c r="AV16" s="1"/>
      <c r="AW16" s="1"/>
      <c r="AX16" s="1"/>
      <c r="AY16" s="1"/>
      <c r="AZ16" s="1"/>
      <c r="BA16" s="1"/>
      <c r="BB16" s="1"/>
      <c r="BC16" s="1"/>
      <c r="BD16" s="1"/>
      <c r="BE16" s="1"/>
      <c r="BF16" s="269"/>
      <c r="BG16" s="274">
        <v>4240</v>
      </c>
      <c r="BH16" s="217"/>
      <c r="BI16" s="217"/>
      <c r="BJ16" s="217"/>
      <c r="BK16" s="217"/>
      <c r="BL16" s="217"/>
      <c r="BM16" s="217"/>
      <c r="BN16" s="279"/>
      <c r="BO16" s="282">
        <v>0</v>
      </c>
      <c r="BP16" s="282"/>
      <c r="BQ16" s="282"/>
      <c r="BR16" s="282"/>
      <c r="BS16" s="287">
        <v>708</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33965</v>
      </c>
      <c r="CS16" s="217"/>
      <c r="CT16" s="217"/>
      <c r="CU16" s="217"/>
      <c r="CV16" s="217"/>
      <c r="CW16" s="217"/>
      <c r="CX16" s="217"/>
      <c r="CY16" s="279"/>
      <c r="CZ16" s="282">
        <v>0.1</v>
      </c>
      <c r="DA16" s="282"/>
      <c r="DB16" s="282"/>
      <c r="DC16" s="282"/>
      <c r="DD16" s="288" t="s">
        <v>200</v>
      </c>
      <c r="DE16" s="217"/>
      <c r="DF16" s="217"/>
      <c r="DG16" s="217"/>
      <c r="DH16" s="217"/>
      <c r="DI16" s="217"/>
      <c r="DJ16" s="217"/>
      <c r="DK16" s="217"/>
      <c r="DL16" s="217"/>
      <c r="DM16" s="217"/>
      <c r="DN16" s="217"/>
      <c r="DO16" s="217"/>
      <c r="DP16" s="279"/>
      <c r="DQ16" s="288">
        <v>33965</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304491</v>
      </c>
      <c r="S17" s="217"/>
      <c r="T17" s="217"/>
      <c r="U17" s="217"/>
      <c r="V17" s="217"/>
      <c r="W17" s="217"/>
      <c r="X17" s="217"/>
      <c r="Y17" s="279"/>
      <c r="Z17" s="282">
        <v>0.9</v>
      </c>
      <c r="AA17" s="282"/>
      <c r="AB17" s="282"/>
      <c r="AC17" s="282"/>
      <c r="AD17" s="287">
        <v>304491</v>
      </c>
      <c r="AE17" s="287"/>
      <c r="AF17" s="287"/>
      <c r="AG17" s="287"/>
      <c r="AH17" s="287"/>
      <c r="AI17" s="287"/>
      <c r="AJ17" s="287"/>
      <c r="AK17" s="287"/>
      <c r="AL17" s="283">
        <v>1.7</v>
      </c>
      <c r="AM17" s="238"/>
      <c r="AN17" s="238"/>
      <c r="AO17" s="296"/>
      <c r="AP17" s="261" t="s">
        <v>359</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2313066</v>
      </c>
      <c r="CS17" s="217"/>
      <c r="CT17" s="217"/>
      <c r="CU17" s="217"/>
      <c r="CV17" s="217"/>
      <c r="CW17" s="217"/>
      <c r="CX17" s="217"/>
      <c r="CY17" s="279"/>
      <c r="CZ17" s="282">
        <v>7.2</v>
      </c>
      <c r="DA17" s="282"/>
      <c r="DB17" s="282"/>
      <c r="DC17" s="282"/>
      <c r="DD17" s="288" t="s">
        <v>200</v>
      </c>
      <c r="DE17" s="217"/>
      <c r="DF17" s="217"/>
      <c r="DG17" s="217"/>
      <c r="DH17" s="217"/>
      <c r="DI17" s="217"/>
      <c r="DJ17" s="217"/>
      <c r="DK17" s="217"/>
      <c r="DL17" s="217"/>
      <c r="DM17" s="217"/>
      <c r="DN17" s="217"/>
      <c r="DO17" s="217"/>
      <c r="DP17" s="279"/>
      <c r="DQ17" s="288">
        <v>2313066</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47391</v>
      </c>
      <c r="S18" s="217"/>
      <c r="T18" s="217"/>
      <c r="U18" s="217"/>
      <c r="V18" s="217"/>
      <c r="W18" s="217"/>
      <c r="X18" s="217"/>
      <c r="Y18" s="279"/>
      <c r="Z18" s="282">
        <v>0.1</v>
      </c>
      <c r="AA18" s="282"/>
      <c r="AB18" s="282"/>
      <c r="AC18" s="282"/>
      <c r="AD18" s="287">
        <v>47391</v>
      </c>
      <c r="AE18" s="287"/>
      <c r="AF18" s="287"/>
      <c r="AG18" s="287"/>
      <c r="AH18" s="287"/>
      <c r="AI18" s="287"/>
      <c r="AJ18" s="287"/>
      <c r="AK18" s="287"/>
      <c r="AL18" s="283">
        <v>0.3</v>
      </c>
      <c r="AM18" s="238"/>
      <c r="AN18" s="238"/>
      <c r="AO18" s="296"/>
      <c r="AP18" s="261" t="s">
        <v>102</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249700</v>
      </c>
      <c r="S19" s="217"/>
      <c r="T19" s="217"/>
      <c r="U19" s="217"/>
      <c r="V19" s="217"/>
      <c r="W19" s="217"/>
      <c r="X19" s="217"/>
      <c r="Y19" s="279"/>
      <c r="Z19" s="282">
        <v>0.7</v>
      </c>
      <c r="AA19" s="282"/>
      <c r="AB19" s="282"/>
      <c r="AC19" s="282"/>
      <c r="AD19" s="287">
        <v>249700</v>
      </c>
      <c r="AE19" s="287"/>
      <c r="AF19" s="287"/>
      <c r="AG19" s="287"/>
      <c r="AH19" s="287"/>
      <c r="AI19" s="287"/>
      <c r="AJ19" s="287"/>
      <c r="AK19" s="287"/>
      <c r="AL19" s="283">
        <v>1.4</v>
      </c>
      <c r="AM19" s="238"/>
      <c r="AN19" s="238"/>
      <c r="AO19" s="296"/>
      <c r="AP19" s="261" t="s">
        <v>255</v>
      </c>
      <c r="AQ19" s="1"/>
      <c r="AR19" s="1"/>
      <c r="AS19" s="1"/>
      <c r="AT19" s="1"/>
      <c r="AU19" s="1"/>
      <c r="AV19" s="1"/>
      <c r="AW19" s="1"/>
      <c r="AX19" s="1"/>
      <c r="AY19" s="1"/>
      <c r="AZ19" s="1"/>
      <c r="BA19" s="1"/>
      <c r="BB19" s="1"/>
      <c r="BC19" s="1"/>
      <c r="BD19" s="1"/>
      <c r="BE19" s="1"/>
      <c r="BF19" s="269"/>
      <c r="BG19" s="274">
        <v>349019</v>
      </c>
      <c r="BH19" s="217"/>
      <c r="BI19" s="217"/>
      <c r="BJ19" s="217"/>
      <c r="BK19" s="217"/>
      <c r="BL19" s="217"/>
      <c r="BM19" s="217"/>
      <c r="BN19" s="279"/>
      <c r="BO19" s="282">
        <v>4</v>
      </c>
      <c r="BP19" s="282"/>
      <c r="BQ19" s="282"/>
      <c r="BR19" s="282"/>
      <c r="BS19" s="287" t="s">
        <v>200</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7400</v>
      </c>
      <c r="S20" s="217"/>
      <c r="T20" s="217"/>
      <c r="U20" s="217"/>
      <c r="V20" s="217"/>
      <c r="W20" s="217"/>
      <c r="X20" s="217"/>
      <c r="Y20" s="279"/>
      <c r="Z20" s="282">
        <v>0</v>
      </c>
      <c r="AA20" s="282"/>
      <c r="AB20" s="282"/>
      <c r="AC20" s="282"/>
      <c r="AD20" s="287">
        <v>7400</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349019</v>
      </c>
      <c r="BH20" s="217"/>
      <c r="BI20" s="217"/>
      <c r="BJ20" s="217"/>
      <c r="BK20" s="217"/>
      <c r="BL20" s="217"/>
      <c r="BM20" s="217"/>
      <c r="BN20" s="279"/>
      <c r="BO20" s="282">
        <v>4</v>
      </c>
      <c r="BP20" s="282"/>
      <c r="BQ20" s="282"/>
      <c r="BR20" s="282"/>
      <c r="BS20" s="287" t="s">
        <v>200</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32024276</v>
      </c>
      <c r="CS20" s="217"/>
      <c r="CT20" s="217"/>
      <c r="CU20" s="217"/>
      <c r="CV20" s="217"/>
      <c r="CW20" s="217"/>
      <c r="CX20" s="217"/>
      <c r="CY20" s="279"/>
      <c r="CZ20" s="282">
        <v>100</v>
      </c>
      <c r="DA20" s="282"/>
      <c r="DB20" s="282"/>
      <c r="DC20" s="282"/>
      <c r="DD20" s="288">
        <v>2940375</v>
      </c>
      <c r="DE20" s="217"/>
      <c r="DF20" s="217"/>
      <c r="DG20" s="217"/>
      <c r="DH20" s="217"/>
      <c r="DI20" s="217"/>
      <c r="DJ20" s="217"/>
      <c r="DK20" s="217"/>
      <c r="DL20" s="217"/>
      <c r="DM20" s="217"/>
      <c r="DN20" s="217"/>
      <c r="DO20" s="217"/>
      <c r="DP20" s="279"/>
      <c r="DQ20" s="288">
        <v>22646175</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7774314</v>
      </c>
      <c r="S21" s="217"/>
      <c r="T21" s="217"/>
      <c r="U21" s="217"/>
      <c r="V21" s="217"/>
      <c r="W21" s="217"/>
      <c r="X21" s="217"/>
      <c r="Y21" s="279"/>
      <c r="Z21" s="282">
        <v>22.4</v>
      </c>
      <c r="AA21" s="282"/>
      <c r="AB21" s="282"/>
      <c r="AC21" s="282"/>
      <c r="AD21" s="287">
        <v>6571124</v>
      </c>
      <c r="AE21" s="287"/>
      <c r="AF21" s="287"/>
      <c r="AG21" s="287"/>
      <c r="AH21" s="287"/>
      <c r="AI21" s="287"/>
      <c r="AJ21" s="287"/>
      <c r="AK21" s="287"/>
      <c r="AL21" s="283">
        <v>37.200000000000003</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29491</v>
      </c>
      <c r="BH21" s="217"/>
      <c r="BI21" s="217"/>
      <c r="BJ21" s="217"/>
      <c r="BK21" s="217"/>
      <c r="BL21" s="217"/>
      <c r="BM21" s="217"/>
      <c r="BN21" s="279"/>
      <c r="BO21" s="282">
        <v>0.3</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6571124</v>
      </c>
      <c r="S22" s="217"/>
      <c r="T22" s="217"/>
      <c r="U22" s="217"/>
      <c r="V22" s="217"/>
      <c r="W22" s="217"/>
      <c r="X22" s="217"/>
      <c r="Y22" s="279"/>
      <c r="Z22" s="282">
        <v>19</v>
      </c>
      <c r="AA22" s="282"/>
      <c r="AB22" s="282"/>
      <c r="AC22" s="282"/>
      <c r="AD22" s="287">
        <v>6571124</v>
      </c>
      <c r="AE22" s="287"/>
      <c r="AF22" s="287"/>
      <c r="AG22" s="287"/>
      <c r="AH22" s="287"/>
      <c r="AI22" s="287"/>
      <c r="AJ22" s="287"/>
      <c r="AK22" s="287"/>
      <c r="AL22" s="283">
        <v>37.200000000000003</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1203190</v>
      </c>
      <c r="S23" s="217"/>
      <c r="T23" s="217"/>
      <c r="U23" s="217"/>
      <c r="V23" s="217"/>
      <c r="W23" s="217"/>
      <c r="X23" s="217"/>
      <c r="Y23" s="279"/>
      <c r="Z23" s="282">
        <v>3.5</v>
      </c>
      <c r="AA23" s="282"/>
      <c r="AB23" s="282"/>
      <c r="AC23" s="282"/>
      <c r="AD23" s="287" t="s">
        <v>200</v>
      </c>
      <c r="AE23" s="287"/>
      <c r="AF23" s="287"/>
      <c r="AG23" s="287"/>
      <c r="AH23" s="287"/>
      <c r="AI23" s="287"/>
      <c r="AJ23" s="287"/>
      <c r="AK23" s="287"/>
      <c r="AL23" s="283" t="s">
        <v>200</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v>319528</v>
      </c>
      <c r="BH23" s="217"/>
      <c r="BI23" s="217"/>
      <c r="BJ23" s="217"/>
      <c r="BK23" s="217"/>
      <c r="BL23" s="217"/>
      <c r="BM23" s="217"/>
      <c r="BN23" s="279"/>
      <c r="BO23" s="282">
        <v>3.6</v>
      </c>
      <c r="BP23" s="282"/>
      <c r="BQ23" s="282"/>
      <c r="BR23" s="282"/>
      <c r="BS23" s="287" t="s">
        <v>200</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299</v>
      </c>
      <c r="DE23" s="139"/>
      <c r="DF23" s="139"/>
      <c r="DG23" s="139"/>
      <c r="DH23" s="139"/>
      <c r="DI23" s="139"/>
      <c r="DJ23" s="139"/>
      <c r="DK23" s="144"/>
      <c r="DL23" s="345" t="s">
        <v>230</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14379468</v>
      </c>
      <c r="CS24" s="276"/>
      <c r="CT24" s="276"/>
      <c r="CU24" s="276"/>
      <c r="CV24" s="276"/>
      <c r="CW24" s="276"/>
      <c r="CX24" s="276"/>
      <c r="CY24" s="278"/>
      <c r="CZ24" s="291">
        <v>44.9</v>
      </c>
      <c r="DA24" s="293"/>
      <c r="DB24" s="293"/>
      <c r="DC24" s="337"/>
      <c r="DD24" s="341">
        <v>9532517</v>
      </c>
      <c r="DE24" s="276"/>
      <c r="DF24" s="276"/>
      <c r="DG24" s="276"/>
      <c r="DH24" s="276"/>
      <c r="DI24" s="276"/>
      <c r="DJ24" s="276"/>
      <c r="DK24" s="278"/>
      <c r="DL24" s="341">
        <v>8077265</v>
      </c>
      <c r="DM24" s="276"/>
      <c r="DN24" s="276"/>
      <c r="DO24" s="276"/>
      <c r="DP24" s="276"/>
      <c r="DQ24" s="276"/>
      <c r="DR24" s="276"/>
      <c r="DS24" s="276"/>
      <c r="DT24" s="276"/>
      <c r="DU24" s="276"/>
      <c r="DV24" s="278"/>
      <c r="DW24" s="291">
        <v>45.6</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19063317</v>
      </c>
      <c r="S25" s="217"/>
      <c r="T25" s="217"/>
      <c r="U25" s="217"/>
      <c r="V25" s="217"/>
      <c r="W25" s="217"/>
      <c r="X25" s="217"/>
      <c r="Y25" s="279"/>
      <c r="Z25" s="282">
        <v>55</v>
      </c>
      <c r="AA25" s="282"/>
      <c r="AB25" s="282"/>
      <c r="AC25" s="282"/>
      <c r="AD25" s="287">
        <v>17540599</v>
      </c>
      <c r="AE25" s="287"/>
      <c r="AF25" s="287"/>
      <c r="AG25" s="287"/>
      <c r="AH25" s="287"/>
      <c r="AI25" s="287"/>
      <c r="AJ25" s="287"/>
      <c r="AK25" s="287"/>
      <c r="AL25" s="283">
        <v>99.3</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4962545</v>
      </c>
      <c r="CS25" s="313"/>
      <c r="CT25" s="313"/>
      <c r="CU25" s="313"/>
      <c r="CV25" s="313"/>
      <c r="CW25" s="313"/>
      <c r="CX25" s="313"/>
      <c r="CY25" s="332"/>
      <c r="CZ25" s="283">
        <v>15.5</v>
      </c>
      <c r="DA25" s="335"/>
      <c r="DB25" s="335"/>
      <c r="DC25" s="338"/>
      <c r="DD25" s="288">
        <v>4465291</v>
      </c>
      <c r="DE25" s="313"/>
      <c r="DF25" s="313"/>
      <c r="DG25" s="313"/>
      <c r="DH25" s="313"/>
      <c r="DI25" s="313"/>
      <c r="DJ25" s="313"/>
      <c r="DK25" s="332"/>
      <c r="DL25" s="288">
        <v>3779587</v>
      </c>
      <c r="DM25" s="313"/>
      <c r="DN25" s="313"/>
      <c r="DO25" s="313"/>
      <c r="DP25" s="313"/>
      <c r="DQ25" s="313"/>
      <c r="DR25" s="313"/>
      <c r="DS25" s="313"/>
      <c r="DT25" s="313"/>
      <c r="DU25" s="313"/>
      <c r="DV25" s="332"/>
      <c r="DW25" s="283">
        <v>21.3</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4807</v>
      </c>
      <c r="S26" s="217"/>
      <c r="T26" s="217"/>
      <c r="U26" s="217"/>
      <c r="V26" s="217"/>
      <c r="W26" s="217"/>
      <c r="X26" s="217"/>
      <c r="Y26" s="279"/>
      <c r="Z26" s="282">
        <v>0</v>
      </c>
      <c r="AA26" s="282"/>
      <c r="AB26" s="282"/>
      <c r="AC26" s="282"/>
      <c r="AD26" s="287">
        <v>4807</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2837982</v>
      </c>
      <c r="CS26" s="217"/>
      <c r="CT26" s="217"/>
      <c r="CU26" s="217"/>
      <c r="CV26" s="217"/>
      <c r="CW26" s="217"/>
      <c r="CX26" s="217"/>
      <c r="CY26" s="279"/>
      <c r="CZ26" s="283">
        <v>8.9</v>
      </c>
      <c r="DA26" s="335"/>
      <c r="DB26" s="335"/>
      <c r="DC26" s="338"/>
      <c r="DD26" s="288">
        <v>2589888</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179278</v>
      </c>
      <c r="S27" s="217"/>
      <c r="T27" s="217"/>
      <c r="U27" s="217"/>
      <c r="V27" s="217"/>
      <c r="W27" s="217"/>
      <c r="X27" s="217"/>
      <c r="Y27" s="279"/>
      <c r="Z27" s="282">
        <v>0.5</v>
      </c>
      <c r="AA27" s="282"/>
      <c r="AB27" s="282"/>
      <c r="AC27" s="282"/>
      <c r="AD27" s="287" t="s">
        <v>200</v>
      </c>
      <c r="AE27" s="287"/>
      <c r="AF27" s="287"/>
      <c r="AG27" s="287"/>
      <c r="AH27" s="287"/>
      <c r="AI27" s="287"/>
      <c r="AJ27" s="287"/>
      <c r="AK27" s="287"/>
      <c r="AL27" s="283" t="s">
        <v>200</v>
      </c>
      <c r="AM27" s="238"/>
      <c r="AN27" s="238"/>
      <c r="AO27" s="296"/>
      <c r="AP27" s="261" t="s">
        <v>390</v>
      </c>
      <c r="AQ27" s="1"/>
      <c r="AR27" s="1"/>
      <c r="AS27" s="1"/>
      <c r="AT27" s="1"/>
      <c r="AU27" s="1"/>
      <c r="AV27" s="1"/>
      <c r="AW27" s="1"/>
      <c r="AX27" s="1"/>
      <c r="AY27" s="1"/>
      <c r="AZ27" s="1"/>
      <c r="BA27" s="1"/>
      <c r="BB27" s="1"/>
      <c r="BC27" s="1"/>
      <c r="BD27" s="1"/>
      <c r="BE27" s="1"/>
      <c r="BF27" s="269"/>
      <c r="BG27" s="274">
        <v>8770594</v>
      </c>
      <c r="BH27" s="217"/>
      <c r="BI27" s="217"/>
      <c r="BJ27" s="217"/>
      <c r="BK27" s="217"/>
      <c r="BL27" s="217"/>
      <c r="BM27" s="217"/>
      <c r="BN27" s="279"/>
      <c r="BO27" s="282">
        <v>100</v>
      </c>
      <c r="BP27" s="282"/>
      <c r="BQ27" s="282"/>
      <c r="BR27" s="282"/>
      <c r="BS27" s="287">
        <v>87833</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7103857</v>
      </c>
      <c r="CS27" s="313"/>
      <c r="CT27" s="313"/>
      <c r="CU27" s="313"/>
      <c r="CV27" s="313"/>
      <c r="CW27" s="313"/>
      <c r="CX27" s="313"/>
      <c r="CY27" s="332"/>
      <c r="CZ27" s="283">
        <v>22.2</v>
      </c>
      <c r="DA27" s="335"/>
      <c r="DB27" s="335"/>
      <c r="DC27" s="338"/>
      <c r="DD27" s="288">
        <v>2754160</v>
      </c>
      <c r="DE27" s="313"/>
      <c r="DF27" s="313"/>
      <c r="DG27" s="313"/>
      <c r="DH27" s="313"/>
      <c r="DI27" s="313"/>
      <c r="DJ27" s="313"/>
      <c r="DK27" s="332"/>
      <c r="DL27" s="288">
        <v>1991534</v>
      </c>
      <c r="DM27" s="313"/>
      <c r="DN27" s="313"/>
      <c r="DO27" s="313"/>
      <c r="DP27" s="313"/>
      <c r="DQ27" s="313"/>
      <c r="DR27" s="313"/>
      <c r="DS27" s="313"/>
      <c r="DT27" s="313"/>
      <c r="DU27" s="313"/>
      <c r="DV27" s="332"/>
      <c r="DW27" s="283">
        <v>11.2</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318681</v>
      </c>
      <c r="S28" s="217"/>
      <c r="T28" s="217"/>
      <c r="U28" s="217"/>
      <c r="V28" s="217"/>
      <c r="W28" s="217"/>
      <c r="X28" s="217"/>
      <c r="Y28" s="279"/>
      <c r="Z28" s="282">
        <v>0.9</v>
      </c>
      <c r="AA28" s="282"/>
      <c r="AB28" s="282"/>
      <c r="AC28" s="282"/>
      <c r="AD28" s="287">
        <v>25922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2313066</v>
      </c>
      <c r="CS28" s="217"/>
      <c r="CT28" s="217"/>
      <c r="CU28" s="217"/>
      <c r="CV28" s="217"/>
      <c r="CW28" s="217"/>
      <c r="CX28" s="217"/>
      <c r="CY28" s="279"/>
      <c r="CZ28" s="283">
        <v>7.2</v>
      </c>
      <c r="DA28" s="335"/>
      <c r="DB28" s="335"/>
      <c r="DC28" s="338"/>
      <c r="DD28" s="288">
        <v>2313066</v>
      </c>
      <c r="DE28" s="217"/>
      <c r="DF28" s="217"/>
      <c r="DG28" s="217"/>
      <c r="DH28" s="217"/>
      <c r="DI28" s="217"/>
      <c r="DJ28" s="217"/>
      <c r="DK28" s="279"/>
      <c r="DL28" s="288">
        <v>2306144</v>
      </c>
      <c r="DM28" s="217"/>
      <c r="DN28" s="217"/>
      <c r="DO28" s="217"/>
      <c r="DP28" s="217"/>
      <c r="DQ28" s="217"/>
      <c r="DR28" s="217"/>
      <c r="DS28" s="217"/>
      <c r="DT28" s="217"/>
      <c r="DU28" s="217"/>
      <c r="DV28" s="279"/>
      <c r="DW28" s="283">
        <v>13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98639</v>
      </c>
      <c r="S29" s="217"/>
      <c r="T29" s="217"/>
      <c r="U29" s="217"/>
      <c r="V29" s="217"/>
      <c r="W29" s="217"/>
      <c r="X29" s="217"/>
      <c r="Y29" s="279"/>
      <c r="Z29" s="282">
        <v>0.3</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23</v>
      </c>
      <c r="CG29" s="1"/>
      <c r="CH29" s="1"/>
      <c r="CI29" s="1"/>
      <c r="CJ29" s="1"/>
      <c r="CK29" s="1"/>
      <c r="CL29" s="1"/>
      <c r="CM29" s="1"/>
      <c r="CN29" s="1"/>
      <c r="CO29" s="1"/>
      <c r="CP29" s="1"/>
      <c r="CQ29" s="269"/>
      <c r="CR29" s="274">
        <v>2313066</v>
      </c>
      <c r="CS29" s="313"/>
      <c r="CT29" s="313"/>
      <c r="CU29" s="313"/>
      <c r="CV29" s="313"/>
      <c r="CW29" s="313"/>
      <c r="CX29" s="313"/>
      <c r="CY29" s="332"/>
      <c r="CZ29" s="283">
        <v>7.2</v>
      </c>
      <c r="DA29" s="335"/>
      <c r="DB29" s="335"/>
      <c r="DC29" s="338"/>
      <c r="DD29" s="288">
        <v>2313066</v>
      </c>
      <c r="DE29" s="313"/>
      <c r="DF29" s="313"/>
      <c r="DG29" s="313"/>
      <c r="DH29" s="313"/>
      <c r="DI29" s="313"/>
      <c r="DJ29" s="313"/>
      <c r="DK29" s="332"/>
      <c r="DL29" s="288">
        <v>2306144</v>
      </c>
      <c r="DM29" s="313"/>
      <c r="DN29" s="313"/>
      <c r="DO29" s="313"/>
      <c r="DP29" s="313"/>
      <c r="DQ29" s="313"/>
      <c r="DR29" s="313"/>
      <c r="DS29" s="313"/>
      <c r="DT29" s="313"/>
      <c r="DU29" s="313"/>
      <c r="DV29" s="332"/>
      <c r="DW29" s="283">
        <v>13</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4925026</v>
      </c>
      <c r="S30" s="217"/>
      <c r="T30" s="217"/>
      <c r="U30" s="217"/>
      <c r="V30" s="217"/>
      <c r="W30" s="217"/>
      <c r="X30" s="217"/>
      <c r="Y30" s="279"/>
      <c r="Z30" s="282">
        <v>14.2</v>
      </c>
      <c r="AA30" s="282"/>
      <c r="AB30" s="282"/>
      <c r="AC30" s="282"/>
      <c r="AD30" s="287" t="s">
        <v>200</v>
      </c>
      <c r="AE30" s="287"/>
      <c r="AF30" s="287"/>
      <c r="AG30" s="287"/>
      <c r="AH30" s="287"/>
      <c r="AI30" s="287"/>
      <c r="AJ30" s="287"/>
      <c r="AK30" s="287"/>
      <c r="AL30" s="283" t="s">
        <v>200</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190</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2247986</v>
      </c>
      <c r="CS30" s="217"/>
      <c r="CT30" s="217"/>
      <c r="CU30" s="217"/>
      <c r="CV30" s="217"/>
      <c r="CW30" s="217"/>
      <c r="CX30" s="217"/>
      <c r="CY30" s="279"/>
      <c r="CZ30" s="283">
        <v>7</v>
      </c>
      <c r="DA30" s="335"/>
      <c r="DB30" s="335"/>
      <c r="DC30" s="338"/>
      <c r="DD30" s="288">
        <v>2247986</v>
      </c>
      <c r="DE30" s="217"/>
      <c r="DF30" s="217"/>
      <c r="DG30" s="217"/>
      <c r="DH30" s="217"/>
      <c r="DI30" s="217"/>
      <c r="DJ30" s="217"/>
      <c r="DK30" s="279"/>
      <c r="DL30" s="288">
        <v>2241064</v>
      </c>
      <c r="DM30" s="217"/>
      <c r="DN30" s="217"/>
      <c r="DO30" s="217"/>
      <c r="DP30" s="217"/>
      <c r="DQ30" s="217"/>
      <c r="DR30" s="217"/>
      <c r="DS30" s="217"/>
      <c r="DT30" s="217"/>
      <c r="DU30" s="217"/>
      <c r="DV30" s="279"/>
      <c r="DW30" s="283">
        <v>12.6</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7</v>
      </c>
      <c r="AQ31" s="178"/>
      <c r="AR31" s="178"/>
      <c r="AS31" s="178"/>
      <c r="AT31" s="306" t="s">
        <v>394</v>
      </c>
      <c r="AU31" s="265"/>
      <c r="AV31" s="265"/>
      <c r="AW31" s="265"/>
      <c r="AX31" s="260" t="s">
        <v>275</v>
      </c>
      <c r="AY31" s="265"/>
      <c r="AZ31" s="265"/>
      <c r="BA31" s="265"/>
      <c r="BB31" s="265"/>
      <c r="BC31" s="265"/>
      <c r="BD31" s="265"/>
      <c r="BE31" s="265"/>
      <c r="BF31" s="268"/>
      <c r="BG31" s="318">
        <v>99.4</v>
      </c>
      <c r="BH31" s="322"/>
      <c r="BI31" s="322"/>
      <c r="BJ31" s="322"/>
      <c r="BK31" s="322"/>
      <c r="BL31" s="322"/>
      <c r="BM31" s="293">
        <v>98.1</v>
      </c>
      <c r="BN31" s="322"/>
      <c r="BO31" s="322"/>
      <c r="BP31" s="322"/>
      <c r="BQ31" s="324"/>
      <c r="BR31" s="318">
        <v>99.4</v>
      </c>
      <c r="BS31" s="322"/>
      <c r="BT31" s="322"/>
      <c r="BU31" s="322"/>
      <c r="BV31" s="322"/>
      <c r="BW31" s="322"/>
      <c r="BX31" s="293">
        <v>98.1</v>
      </c>
      <c r="BY31" s="322"/>
      <c r="BZ31" s="322"/>
      <c r="CA31" s="322"/>
      <c r="CB31" s="324"/>
      <c r="CD31" s="134"/>
      <c r="CE31" s="42"/>
      <c r="CF31" s="261" t="s">
        <v>316</v>
      </c>
      <c r="CG31" s="1"/>
      <c r="CH31" s="1"/>
      <c r="CI31" s="1"/>
      <c r="CJ31" s="1"/>
      <c r="CK31" s="1"/>
      <c r="CL31" s="1"/>
      <c r="CM31" s="1"/>
      <c r="CN31" s="1"/>
      <c r="CO31" s="1"/>
      <c r="CP31" s="1"/>
      <c r="CQ31" s="269"/>
      <c r="CR31" s="274">
        <v>65080</v>
      </c>
      <c r="CS31" s="313"/>
      <c r="CT31" s="313"/>
      <c r="CU31" s="313"/>
      <c r="CV31" s="313"/>
      <c r="CW31" s="313"/>
      <c r="CX31" s="313"/>
      <c r="CY31" s="332"/>
      <c r="CZ31" s="283">
        <v>0.2</v>
      </c>
      <c r="DA31" s="335"/>
      <c r="DB31" s="335"/>
      <c r="DC31" s="338"/>
      <c r="DD31" s="288">
        <v>65080</v>
      </c>
      <c r="DE31" s="313"/>
      <c r="DF31" s="313"/>
      <c r="DG31" s="313"/>
      <c r="DH31" s="313"/>
      <c r="DI31" s="313"/>
      <c r="DJ31" s="313"/>
      <c r="DK31" s="332"/>
      <c r="DL31" s="288">
        <v>65080</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1782884</v>
      </c>
      <c r="S32" s="217"/>
      <c r="T32" s="217"/>
      <c r="U32" s="217"/>
      <c r="V32" s="217"/>
      <c r="W32" s="217"/>
      <c r="X32" s="217"/>
      <c r="Y32" s="279"/>
      <c r="Z32" s="282">
        <v>5.0999999999999996</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250</v>
      </c>
      <c r="AX32" s="261" t="s">
        <v>375</v>
      </c>
      <c r="AY32" s="1"/>
      <c r="AZ32" s="1"/>
      <c r="BA32" s="1"/>
      <c r="BB32" s="1"/>
      <c r="BC32" s="1"/>
      <c r="BD32" s="1"/>
      <c r="BE32" s="1"/>
      <c r="BF32" s="269"/>
      <c r="BG32" s="319">
        <v>99.3</v>
      </c>
      <c r="BH32" s="313"/>
      <c r="BI32" s="313"/>
      <c r="BJ32" s="313"/>
      <c r="BK32" s="313"/>
      <c r="BL32" s="313"/>
      <c r="BM32" s="238">
        <v>98.3</v>
      </c>
      <c r="BN32" s="313"/>
      <c r="BO32" s="313"/>
      <c r="BP32" s="313"/>
      <c r="BQ32" s="316"/>
      <c r="BR32" s="319">
        <v>99.4</v>
      </c>
      <c r="BS32" s="313"/>
      <c r="BT32" s="313"/>
      <c r="BU32" s="313"/>
      <c r="BV32" s="313"/>
      <c r="BW32" s="313"/>
      <c r="BX32" s="238">
        <v>98.4</v>
      </c>
      <c r="BY32" s="313"/>
      <c r="BZ32" s="313"/>
      <c r="CA32" s="313"/>
      <c r="CB32" s="316"/>
      <c r="CD32" s="135"/>
      <c r="CE32" s="142"/>
      <c r="CF32" s="261" t="s">
        <v>397</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148389</v>
      </c>
      <c r="S33" s="217"/>
      <c r="T33" s="217"/>
      <c r="U33" s="217"/>
      <c r="V33" s="217"/>
      <c r="W33" s="217"/>
      <c r="X33" s="217"/>
      <c r="Y33" s="279"/>
      <c r="Z33" s="282">
        <v>0.4</v>
      </c>
      <c r="AA33" s="282"/>
      <c r="AB33" s="282"/>
      <c r="AC33" s="282"/>
      <c r="AD33" s="287">
        <v>80484</v>
      </c>
      <c r="AE33" s="287"/>
      <c r="AF33" s="287"/>
      <c r="AG33" s="287"/>
      <c r="AH33" s="287"/>
      <c r="AI33" s="287"/>
      <c r="AJ33" s="287"/>
      <c r="AK33" s="287"/>
      <c r="AL33" s="283">
        <v>0.5</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99.4</v>
      </c>
      <c r="BH33" s="312"/>
      <c r="BI33" s="312"/>
      <c r="BJ33" s="312"/>
      <c r="BK33" s="312"/>
      <c r="BL33" s="312"/>
      <c r="BM33" s="294">
        <v>97.9</v>
      </c>
      <c r="BN33" s="312"/>
      <c r="BO33" s="312"/>
      <c r="BP33" s="312"/>
      <c r="BQ33" s="317"/>
      <c r="BR33" s="320">
        <v>99.4</v>
      </c>
      <c r="BS33" s="312"/>
      <c r="BT33" s="312"/>
      <c r="BU33" s="312"/>
      <c r="BV33" s="312"/>
      <c r="BW33" s="312"/>
      <c r="BX33" s="294">
        <v>97.8</v>
      </c>
      <c r="BY33" s="312"/>
      <c r="BZ33" s="312"/>
      <c r="CA33" s="312"/>
      <c r="CB33" s="317"/>
      <c r="CD33" s="261" t="s">
        <v>398</v>
      </c>
      <c r="CE33" s="1"/>
      <c r="CF33" s="1"/>
      <c r="CG33" s="1"/>
      <c r="CH33" s="1"/>
      <c r="CI33" s="1"/>
      <c r="CJ33" s="1"/>
      <c r="CK33" s="1"/>
      <c r="CL33" s="1"/>
      <c r="CM33" s="1"/>
      <c r="CN33" s="1"/>
      <c r="CO33" s="1"/>
      <c r="CP33" s="1"/>
      <c r="CQ33" s="269"/>
      <c r="CR33" s="274">
        <v>14670468</v>
      </c>
      <c r="CS33" s="313"/>
      <c r="CT33" s="313"/>
      <c r="CU33" s="313"/>
      <c r="CV33" s="313"/>
      <c r="CW33" s="313"/>
      <c r="CX33" s="313"/>
      <c r="CY33" s="332"/>
      <c r="CZ33" s="283">
        <v>45.8</v>
      </c>
      <c r="DA33" s="335"/>
      <c r="DB33" s="335"/>
      <c r="DC33" s="338"/>
      <c r="DD33" s="288">
        <v>11661337</v>
      </c>
      <c r="DE33" s="313"/>
      <c r="DF33" s="313"/>
      <c r="DG33" s="313"/>
      <c r="DH33" s="313"/>
      <c r="DI33" s="313"/>
      <c r="DJ33" s="313"/>
      <c r="DK33" s="332"/>
      <c r="DL33" s="288">
        <v>7638217</v>
      </c>
      <c r="DM33" s="313"/>
      <c r="DN33" s="313"/>
      <c r="DO33" s="313"/>
      <c r="DP33" s="313"/>
      <c r="DQ33" s="313"/>
      <c r="DR33" s="313"/>
      <c r="DS33" s="313"/>
      <c r="DT33" s="313"/>
      <c r="DU33" s="313"/>
      <c r="DV33" s="332"/>
      <c r="DW33" s="283">
        <v>43.1</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238211</v>
      </c>
      <c r="S34" s="217"/>
      <c r="T34" s="217"/>
      <c r="U34" s="217"/>
      <c r="V34" s="217"/>
      <c r="W34" s="217"/>
      <c r="X34" s="217"/>
      <c r="Y34" s="279"/>
      <c r="Z34" s="282">
        <v>0.7</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4365135</v>
      </c>
      <c r="CS34" s="217"/>
      <c r="CT34" s="217"/>
      <c r="CU34" s="217"/>
      <c r="CV34" s="217"/>
      <c r="CW34" s="217"/>
      <c r="CX34" s="217"/>
      <c r="CY34" s="279"/>
      <c r="CZ34" s="283">
        <v>13.6</v>
      </c>
      <c r="DA34" s="335"/>
      <c r="DB34" s="335"/>
      <c r="DC34" s="338"/>
      <c r="DD34" s="288">
        <v>3253001</v>
      </c>
      <c r="DE34" s="217"/>
      <c r="DF34" s="217"/>
      <c r="DG34" s="217"/>
      <c r="DH34" s="217"/>
      <c r="DI34" s="217"/>
      <c r="DJ34" s="217"/>
      <c r="DK34" s="279"/>
      <c r="DL34" s="288">
        <v>2559882</v>
      </c>
      <c r="DM34" s="217"/>
      <c r="DN34" s="217"/>
      <c r="DO34" s="217"/>
      <c r="DP34" s="217"/>
      <c r="DQ34" s="217"/>
      <c r="DR34" s="217"/>
      <c r="DS34" s="217"/>
      <c r="DT34" s="217"/>
      <c r="DU34" s="217"/>
      <c r="DV34" s="279"/>
      <c r="DW34" s="283">
        <v>14.4</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2918855</v>
      </c>
      <c r="S35" s="217"/>
      <c r="T35" s="217"/>
      <c r="U35" s="217"/>
      <c r="V35" s="217"/>
      <c r="W35" s="217"/>
      <c r="X35" s="217"/>
      <c r="Y35" s="279"/>
      <c r="Z35" s="282">
        <v>8.4</v>
      </c>
      <c r="AA35" s="282"/>
      <c r="AB35" s="282"/>
      <c r="AC35" s="282"/>
      <c r="AD35" s="287" t="s">
        <v>200</v>
      </c>
      <c r="AE35" s="287"/>
      <c r="AF35" s="287"/>
      <c r="AG35" s="287"/>
      <c r="AH35" s="287"/>
      <c r="AI35" s="287"/>
      <c r="AJ35" s="287"/>
      <c r="AK35" s="287"/>
      <c r="AL35" s="283" t="s">
        <v>200</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157169</v>
      </c>
      <c r="CS35" s="313"/>
      <c r="CT35" s="313"/>
      <c r="CU35" s="313"/>
      <c r="CV35" s="313"/>
      <c r="CW35" s="313"/>
      <c r="CX35" s="313"/>
      <c r="CY35" s="332"/>
      <c r="CZ35" s="283">
        <v>0.5</v>
      </c>
      <c r="DA35" s="335"/>
      <c r="DB35" s="335"/>
      <c r="DC35" s="338"/>
      <c r="DD35" s="288">
        <v>136144</v>
      </c>
      <c r="DE35" s="313"/>
      <c r="DF35" s="313"/>
      <c r="DG35" s="313"/>
      <c r="DH35" s="313"/>
      <c r="DI35" s="313"/>
      <c r="DJ35" s="313"/>
      <c r="DK35" s="332"/>
      <c r="DL35" s="288">
        <v>136144</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2513134</v>
      </c>
      <c r="S36" s="217"/>
      <c r="T36" s="217"/>
      <c r="U36" s="217"/>
      <c r="V36" s="217"/>
      <c r="W36" s="217"/>
      <c r="X36" s="217"/>
      <c r="Y36" s="279"/>
      <c r="Z36" s="282">
        <v>7.3</v>
      </c>
      <c r="AA36" s="282"/>
      <c r="AB36" s="282"/>
      <c r="AC36" s="282"/>
      <c r="AD36" s="287" t="s">
        <v>200</v>
      </c>
      <c r="AE36" s="287"/>
      <c r="AF36" s="287"/>
      <c r="AG36" s="287"/>
      <c r="AH36" s="287"/>
      <c r="AI36" s="287"/>
      <c r="AJ36" s="287"/>
      <c r="AK36" s="287"/>
      <c r="AL36" s="283" t="s">
        <v>200</v>
      </c>
      <c r="AM36" s="238"/>
      <c r="AN36" s="238"/>
      <c r="AO36" s="296"/>
      <c r="AP36" s="95"/>
      <c r="AQ36" s="301" t="s">
        <v>390</v>
      </c>
      <c r="AR36" s="304"/>
      <c r="AS36" s="304"/>
      <c r="AT36" s="304"/>
      <c r="AU36" s="304"/>
      <c r="AV36" s="304"/>
      <c r="AW36" s="304"/>
      <c r="AX36" s="304"/>
      <c r="AY36" s="309"/>
      <c r="AZ36" s="273">
        <v>5202071</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153652</v>
      </c>
      <c r="BW36" s="276"/>
      <c r="BX36" s="276"/>
      <c r="BY36" s="276"/>
      <c r="BZ36" s="276"/>
      <c r="CA36" s="276"/>
      <c r="CB36" s="315"/>
      <c r="CD36" s="261" t="s">
        <v>31</v>
      </c>
      <c r="CE36" s="1"/>
      <c r="CF36" s="1"/>
      <c r="CG36" s="1"/>
      <c r="CH36" s="1"/>
      <c r="CI36" s="1"/>
      <c r="CJ36" s="1"/>
      <c r="CK36" s="1"/>
      <c r="CL36" s="1"/>
      <c r="CM36" s="1"/>
      <c r="CN36" s="1"/>
      <c r="CO36" s="1"/>
      <c r="CP36" s="1"/>
      <c r="CQ36" s="269"/>
      <c r="CR36" s="274">
        <v>4651577</v>
      </c>
      <c r="CS36" s="217"/>
      <c r="CT36" s="217"/>
      <c r="CU36" s="217"/>
      <c r="CV36" s="217"/>
      <c r="CW36" s="217"/>
      <c r="CX36" s="217"/>
      <c r="CY36" s="279"/>
      <c r="CZ36" s="283">
        <v>14.5</v>
      </c>
      <c r="DA36" s="335"/>
      <c r="DB36" s="335"/>
      <c r="DC36" s="338"/>
      <c r="DD36" s="288">
        <v>4369079</v>
      </c>
      <c r="DE36" s="217"/>
      <c r="DF36" s="217"/>
      <c r="DG36" s="217"/>
      <c r="DH36" s="217"/>
      <c r="DI36" s="217"/>
      <c r="DJ36" s="217"/>
      <c r="DK36" s="279"/>
      <c r="DL36" s="288">
        <v>2893167</v>
      </c>
      <c r="DM36" s="217"/>
      <c r="DN36" s="217"/>
      <c r="DO36" s="217"/>
      <c r="DP36" s="217"/>
      <c r="DQ36" s="217"/>
      <c r="DR36" s="217"/>
      <c r="DS36" s="217"/>
      <c r="DT36" s="217"/>
      <c r="DU36" s="217"/>
      <c r="DV36" s="279"/>
      <c r="DW36" s="283">
        <v>16.3</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538033</v>
      </c>
      <c r="S37" s="217"/>
      <c r="T37" s="217"/>
      <c r="U37" s="217"/>
      <c r="V37" s="217"/>
      <c r="W37" s="217"/>
      <c r="X37" s="217"/>
      <c r="Y37" s="279"/>
      <c r="Z37" s="282">
        <v>1.6</v>
      </c>
      <c r="AA37" s="282"/>
      <c r="AB37" s="282"/>
      <c r="AC37" s="282"/>
      <c r="AD37" s="287">
        <v>3950</v>
      </c>
      <c r="AE37" s="287"/>
      <c r="AF37" s="287"/>
      <c r="AG37" s="287"/>
      <c r="AH37" s="287"/>
      <c r="AI37" s="287"/>
      <c r="AJ37" s="287"/>
      <c r="AK37" s="287"/>
      <c r="AL37" s="283">
        <v>0</v>
      </c>
      <c r="AM37" s="238"/>
      <c r="AN37" s="238"/>
      <c r="AO37" s="296"/>
      <c r="AQ37" s="302" t="s">
        <v>309</v>
      </c>
      <c r="AR37" s="111"/>
      <c r="AS37" s="111"/>
      <c r="AT37" s="111"/>
      <c r="AU37" s="111"/>
      <c r="AV37" s="111"/>
      <c r="AW37" s="111"/>
      <c r="AX37" s="111"/>
      <c r="AY37" s="310"/>
      <c r="AZ37" s="274">
        <v>1403091</v>
      </c>
      <c r="BA37" s="217"/>
      <c r="BB37" s="217"/>
      <c r="BC37" s="217"/>
      <c r="BD37" s="313"/>
      <c r="BE37" s="313"/>
      <c r="BF37" s="316"/>
      <c r="BG37" s="261" t="s">
        <v>410</v>
      </c>
      <c r="BH37" s="1"/>
      <c r="BI37" s="1"/>
      <c r="BJ37" s="1"/>
      <c r="BK37" s="1"/>
      <c r="BL37" s="1"/>
      <c r="BM37" s="1"/>
      <c r="BN37" s="1"/>
      <c r="BO37" s="1"/>
      <c r="BP37" s="1"/>
      <c r="BQ37" s="1"/>
      <c r="BR37" s="1"/>
      <c r="BS37" s="1"/>
      <c r="BT37" s="1"/>
      <c r="BU37" s="269"/>
      <c r="BV37" s="274">
        <v>-203915</v>
      </c>
      <c r="BW37" s="217"/>
      <c r="BX37" s="217"/>
      <c r="BY37" s="217"/>
      <c r="BZ37" s="217"/>
      <c r="CA37" s="217"/>
      <c r="CB37" s="326"/>
      <c r="CD37" s="261" t="s">
        <v>163</v>
      </c>
      <c r="CE37" s="1"/>
      <c r="CF37" s="1"/>
      <c r="CG37" s="1"/>
      <c r="CH37" s="1"/>
      <c r="CI37" s="1"/>
      <c r="CJ37" s="1"/>
      <c r="CK37" s="1"/>
      <c r="CL37" s="1"/>
      <c r="CM37" s="1"/>
      <c r="CN37" s="1"/>
      <c r="CO37" s="1"/>
      <c r="CP37" s="1"/>
      <c r="CQ37" s="269"/>
      <c r="CR37" s="274">
        <v>1713379</v>
      </c>
      <c r="CS37" s="313"/>
      <c r="CT37" s="313"/>
      <c r="CU37" s="313"/>
      <c r="CV37" s="313"/>
      <c r="CW37" s="313"/>
      <c r="CX37" s="313"/>
      <c r="CY37" s="332"/>
      <c r="CZ37" s="283">
        <v>5.4</v>
      </c>
      <c r="DA37" s="335"/>
      <c r="DB37" s="335"/>
      <c r="DC37" s="338"/>
      <c r="DD37" s="288">
        <v>1709099</v>
      </c>
      <c r="DE37" s="313"/>
      <c r="DF37" s="313"/>
      <c r="DG37" s="313"/>
      <c r="DH37" s="313"/>
      <c r="DI37" s="313"/>
      <c r="DJ37" s="313"/>
      <c r="DK37" s="332"/>
      <c r="DL37" s="288">
        <v>1668723</v>
      </c>
      <c r="DM37" s="313"/>
      <c r="DN37" s="313"/>
      <c r="DO37" s="313"/>
      <c r="DP37" s="313"/>
      <c r="DQ37" s="313"/>
      <c r="DR37" s="313"/>
      <c r="DS37" s="313"/>
      <c r="DT37" s="313"/>
      <c r="DU37" s="313"/>
      <c r="DV37" s="332"/>
      <c r="DW37" s="283">
        <v>9.4</v>
      </c>
      <c r="DX37" s="335"/>
      <c r="DY37" s="335"/>
      <c r="DZ37" s="335"/>
      <c r="EA37" s="335"/>
      <c r="EB37" s="335"/>
      <c r="EC37" s="360"/>
    </row>
    <row r="38" spans="2:133" ht="11.25" customHeight="1">
      <c r="B38" s="261" t="s">
        <v>141</v>
      </c>
      <c r="C38" s="1"/>
      <c r="D38" s="1"/>
      <c r="E38" s="1"/>
      <c r="F38" s="1"/>
      <c r="G38" s="1"/>
      <c r="H38" s="1"/>
      <c r="I38" s="1"/>
      <c r="J38" s="1"/>
      <c r="K38" s="1"/>
      <c r="L38" s="1"/>
      <c r="M38" s="1"/>
      <c r="N38" s="1"/>
      <c r="O38" s="1"/>
      <c r="P38" s="1"/>
      <c r="Q38" s="269"/>
      <c r="R38" s="274">
        <v>1905003</v>
      </c>
      <c r="S38" s="217"/>
      <c r="T38" s="217"/>
      <c r="U38" s="217"/>
      <c r="V38" s="217"/>
      <c r="W38" s="217"/>
      <c r="X38" s="217"/>
      <c r="Y38" s="279"/>
      <c r="Z38" s="282">
        <v>5.5</v>
      </c>
      <c r="AA38" s="282"/>
      <c r="AB38" s="282"/>
      <c r="AC38" s="282"/>
      <c r="AD38" s="287" t="s">
        <v>200</v>
      </c>
      <c r="AE38" s="287"/>
      <c r="AF38" s="287"/>
      <c r="AG38" s="287"/>
      <c r="AH38" s="287"/>
      <c r="AI38" s="287"/>
      <c r="AJ38" s="287"/>
      <c r="AK38" s="287"/>
      <c r="AL38" s="283" t="s">
        <v>200</v>
      </c>
      <c r="AM38" s="238"/>
      <c r="AN38" s="238"/>
      <c r="AO38" s="296"/>
      <c r="AQ38" s="302" t="s">
        <v>411</v>
      </c>
      <c r="AR38" s="111"/>
      <c r="AS38" s="111"/>
      <c r="AT38" s="111"/>
      <c r="AU38" s="111"/>
      <c r="AV38" s="111"/>
      <c r="AW38" s="111"/>
      <c r="AX38" s="111"/>
      <c r="AY38" s="310"/>
      <c r="AZ38" s="274">
        <v>557737</v>
      </c>
      <c r="BA38" s="217"/>
      <c r="BB38" s="217"/>
      <c r="BC38" s="217"/>
      <c r="BD38" s="313"/>
      <c r="BE38" s="313"/>
      <c r="BF38" s="316"/>
      <c r="BG38" s="261" t="s">
        <v>412</v>
      </c>
      <c r="BH38" s="1"/>
      <c r="BI38" s="1"/>
      <c r="BJ38" s="1"/>
      <c r="BK38" s="1"/>
      <c r="BL38" s="1"/>
      <c r="BM38" s="1"/>
      <c r="BN38" s="1"/>
      <c r="BO38" s="1"/>
      <c r="BP38" s="1"/>
      <c r="BQ38" s="1"/>
      <c r="BR38" s="1"/>
      <c r="BS38" s="1"/>
      <c r="BT38" s="1"/>
      <c r="BU38" s="269"/>
      <c r="BV38" s="274">
        <v>8171</v>
      </c>
      <c r="BW38" s="217"/>
      <c r="BX38" s="217"/>
      <c r="BY38" s="217"/>
      <c r="BZ38" s="217"/>
      <c r="CA38" s="217"/>
      <c r="CB38" s="326"/>
      <c r="CD38" s="261" t="s">
        <v>413</v>
      </c>
      <c r="CE38" s="1"/>
      <c r="CF38" s="1"/>
      <c r="CG38" s="1"/>
      <c r="CH38" s="1"/>
      <c r="CI38" s="1"/>
      <c r="CJ38" s="1"/>
      <c r="CK38" s="1"/>
      <c r="CL38" s="1"/>
      <c r="CM38" s="1"/>
      <c r="CN38" s="1"/>
      <c r="CO38" s="1"/>
      <c r="CP38" s="1"/>
      <c r="CQ38" s="269"/>
      <c r="CR38" s="274">
        <v>2811316</v>
      </c>
      <c r="CS38" s="217"/>
      <c r="CT38" s="217"/>
      <c r="CU38" s="217"/>
      <c r="CV38" s="217"/>
      <c r="CW38" s="217"/>
      <c r="CX38" s="217"/>
      <c r="CY38" s="279"/>
      <c r="CZ38" s="283">
        <v>8.8000000000000007</v>
      </c>
      <c r="DA38" s="335"/>
      <c r="DB38" s="335"/>
      <c r="DC38" s="338"/>
      <c r="DD38" s="288">
        <v>2403075</v>
      </c>
      <c r="DE38" s="217"/>
      <c r="DF38" s="217"/>
      <c r="DG38" s="217"/>
      <c r="DH38" s="217"/>
      <c r="DI38" s="217"/>
      <c r="DJ38" s="217"/>
      <c r="DK38" s="279"/>
      <c r="DL38" s="288">
        <v>2049024</v>
      </c>
      <c r="DM38" s="217"/>
      <c r="DN38" s="217"/>
      <c r="DO38" s="217"/>
      <c r="DP38" s="217"/>
      <c r="DQ38" s="217"/>
      <c r="DR38" s="217"/>
      <c r="DS38" s="217"/>
      <c r="DT38" s="217"/>
      <c r="DU38" s="217"/>
      <c r="DV38" s="279"/>
      <c r="DW38" s="283">
        <v>11.6</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415</v>
      </c>
      <c r="AR39" s="111"/>
      <c r="AS39" s="111"/>
      <c r="AT39" s="111"/>
      <c r="AU39" s="111"/>
      <c r="AV39" s="111"/>
      <c r="AW39" s="111"/>
      <c r="AX39" s="111"/>
      <c r="AY39" s="310"/>
      <c r="AZ39" s="274">
        <v>429927</v>
      </c>
      <c r="BA39" s="217"/>
      <c r="BB39" s="217"/>
      <c r="BC39" s="217"/>
      <c r="BD39" s="313"/>
      <c r="BE39" s="313"/>
      <c r="BF39" s="316"/>
      <c r="BG39" s="261" t="s">
        <v>338</v>
      </c>
      <c r="BH39" s="1"/>
      <c r="BI39" s="1"/>
      <c r="BJ39" s="1"/>
      <c r="BK39" s="1"/>
      <c r="BL39" s="1"/>
      <c r="BM39" s="1"/>
      <c r="BN39" s="1"/>
      <c r="BO39" s="1"/>
      <c r="BP39" s="1"/>
      <c r="BQ39" s="1"/>
      <c r="BR39" s="1"/>
      <c r="BS39" s="1"/>
      <c r="BT39" s="1"/>
      <c r="BU39" s="269"/>
      <c r="BV39" s="274">
        <v>12166</v>
      </c>
      <c r="BW39" s="217"/>
      <c r="BX39" s="217"/>
      <c r="BY39" s="217"/>
      <c r="BZ39" s="217"/>
      <c r="CA39" s="217"/>
      <c r="CB39" s="326"/>
      <c r="CD39" s="261" t="s">
        <v>422</v>
      </c>
      <c r="CE39" s="1"/>
      <c r="CF39" s="1"/>
      <c r="CG39" s="1"/>
      <c r="CH39" s="1"/>
      <c r="CI39" s="1"/>
      <c r="CJ39" s="1"/>
      <c r="CK39" s="1"/>
      <c r="CL39" s="1"/>
      <c r="CM39" s="1"/>
      <c r="CN39" s="1"/>
      <c r="CO39" s="1"/>
      <c r="CP39" s="1"/>
      <c r="CQ39" s="269"/>
      <c r="CR39" s="274">
        <v>1528973</v>
      </c>
      <c r="CS39" s="313"/>
      <c r="CT39" s="313"/>
      <c r="CU39" s="313"/>
      <c r="CV39" s="313"/>
      <c r="CW39" s="313"/>
      <c r="CX39" s="313"/>
      <c r="CY39" s="332"/>
      <c r="CZ39" s="283">
        <v>4.8</v>
      </c>
      <c r="DA39" s="335"/>
      <c r="DB39" s="335"/>
      <c r="DC39" s="338"/>
      <c r="DD39" s="288">
        <v>1436882</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144</v>
      </c>
      <c r="C40" s="1"/>
      <c r="D40" s="1"/>
      <c r="E40" s="1"/>
      <c r="F40" s="1"/>
      <c r="G40" s="1"/>
      <c r="H40" s="1"/>
      <c r="I40" s="1"/>
      <c r="J40" s="1"/>
      <c r="K40" s="1"/>
      <c r="L40" s="1"/>
      <c r="M40" s="1"/>
      <c r="N40" s="1"/>
      <c r="O40" s="1"/>
      <c r="P40" s="1"/>
      <c r="Q40" s="269"/>
      <c r="R40" s="274">
        <v>63303</v>
      </c>
      <c r="S40" s="217"/>
      <c r="T40" s="217"/>
      <c r="U40" s="217"/>
      <c r="V40" s="217"/>
      <c r="W40" s="217"/>
      <c r="X40" s="217"/>
      <c r="Y40" s="279"/>
      <c r="Z40" s="282">
        <v>0.2</v>
      </c>
      <c r="AA40" s="282"/>
      <c r="AB40" s="282"/>
      <c r="AC40" s="282"/>
      <c r="AD40" s="287" t="s">
        <v>200</v>
      </c>
      <c r="AE40" s="287"/>
      <c r="AF40" s="287"/>
      <c r="AG40" s="287"/>
      <c r="AH40" s="287"/>
      <c r="AI40" s="287"/>
      <c r="AJ40" s="287"/>
      <c r="AK40" s="287"/>
      <c r="AL40" s="283" t="s">
        <v>200</v>
      </c>
      <c r="AM40" s="238"/>
      <c r="AN40" s="238"/>
      <c r="AO40" s="296"/>
      <c r="AQ40" s="302" t="s">
        <v>423</v>
      </c>
      <c r="AR40" s="111"/>
      <c r="AS40" s="111"/>
      <c r="AT40" s="111"/>
      <c r="AU40" s="111"/>
      <c r="AV40" s="111"/>
      <c r="AW40" s="111"/>
      <c r="AX40" s="111"/>
      <c r="AY40" s="310"/>
      <c r="AZ40" s="274">
        <v>14051</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85</v>
      </c>
      <c r="BW40" s="217"/>
      <c r="BX40" s="217"/>
      <c r="BY40" s="217"/>
      <c r="BZ40" s="217"/>
      <c r="CA40" s="217"/>
      <c r="CB40" s="326"/>
      <c r="CD40" s="261" t="s">
        <v>370</v>
      </c>
      <c r="CE40" s="1"/>
      <c r="CF40" s="1"/>
      <c r="CG40" s="1"/>
      <c r="CH40" s="1"/>
      <c r="CI40" s="1"/>
      <c r="CJ40" s="1"/>
      <c r="CK40" s="1"/>
      <c r="CL40" s="1"/>
      <c r="CM40" s="1"/>
      <c r="CN40" s="1"/>
      <c r="CO40" s="1"/>
      <c r="CP40" s="1"/>
      <c r="CQ40" s="269"/>
      <c r="CR40" s="274">
        <v>1156298</v>
      </c>
      <c r="CS40" s="217"/>
      <c r="CT40" s="217"/>
      <c r="CU40" s="217"/>
      <c r="CV40" s="217"/>
      <c r="CW40" s="217"/>
      <c r="CX40" s="217"/>
      <c r="CY40" s="279"/>
      <c r="CZ40" s="283">
        <v>3.6</v>
      </c>
      <c r="DA40" s="335"/>
      <c r="DB40" s="335"/>
      <c r="DC40" s="338"/>
      <c r="DD40" s="288">
        <v>63156</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145</v>
      </c>
      <c r="C41" s="267"/>
      <c r="D41" s="267"/>
      <c r="E41" s="267"/>
      <c r="F41" s="267"/>
      <c r="G41" s="267"/>
      <c r="H41" s="267"/>
      <c r="I41" s="267"/>
      <c r="J41" s="267"/>
      <c r="K41" s="267"/>
      <c r="L41" s="267"/>
      <c r="M41" s="267"/>
      <c r="N41" s="267"/>
      <c r="O41" s="267"/>
      <c r="P41" s="267"/>
      <c r="Q41" s="271"/>
      <c r="R41" s="275">
        <v>34634257</v>
      </c>
      <c r="S41" s="277"/>
      <c r="T41" s="277"/>
      <c r="U41" s="277"/>
      <c r="V41" s="277"/>
      <c r="W41" s="277"/>
      <c r="X41" s="277"/>
      <c r="Y41" s="280"/>
      <c r="Z41" s="284">
        <v>100</v>
      </c>
      <c r="AA41" s="284"/>
      <c r="AB41" s="284"/>
      <c r="AC41" s="284"/>
      <c r="AD41" s="289">
        <v>17655762</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761425</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200</v>
      </c>
      <c r="BW41" s="217"/>
      <c r="BX41" s="217"/>
      <c r="BY41" s="217"/>
      <c r="BZ41" s="217"/>
      <c r="CA41" s="217"/>
      <c r="CB41" s="326"/>
      <c r="CD41" s="261" t="s">
        <v>286</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2035840</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372</v>
      </c>
      <c r="BW42" s="277"/>
      <c r="BX42" s="277"/>
      <c r="BY42" s="277"/>
      <c r="BZ42" s="277"/>
      <c r="CA42" s="277"/>
      <c r="CB42" s="327"/>
      <c r="CD42" s="261" t="s">
        <v>279</v>
      </c>
      <c r="CE42" s="1"/>
      <c r="CF42" s="1"/>
      <c r="CG42" s="1"/>
      <c r="CH42" s="1"/>
      <c r="CI42" s="1"/>
      <c r="CJ42" s="1"/>
      <c r="CK42" s="1"/>
      <c r="CL42" s="1"/>
      <c r="CM42" s="1"/>
      <c r="CN42" s="1"/>
      <c r="CO42" s="1"/>
      <c r="CP42" s="1"/>
      <c r="CQ42" s="269"/>
      <c r="CR42" s="274">
        <v>2974340</v>
      </c>
      <c r="CS42" s="313"/>
      <c r="CT42" s="313"/>
      <c r="CU42" s="313"/>
      <c r="CV42" s="313"/>
      <c r="CW42" s="313"/>
      <c r="CX42" s="313"/>
      <c r="CY42" s="332"/>
      <c r="CZ42" s="283">
        <v>9.3000000000000007</v>
      </c>
      <c r="DA42" s="335"/>
      <c r="DB42" s="335"/>
      <c r="DC42" s="338"/>
      <c r="DD42" s="288">
        <v>1452321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206173</v>
      </c>
      <c r="CS43" s="313"/>
      <c r="CT43" s="313"/>
      <c r="CU43" s="313"/>
      <c r="CV43" s="313"/>
      <c r="CW43" s="313"/>
      <c r="CX43" s="313"/>
      <c r="CY43" s="332"/>
      <c r="CZ43" s="283">
        <v>0.6</v>
      </c>
      <c r="DA43" s="335"/>
      <c r="DB43" s="335"/>
      <c r="DC43" s="338"/>
      <c r="DD43" s="288">
        <v>122786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429</v>
      </c>
      <c r="CG44" s="1"/>
      <c r="CH44" s="1"/>
      <c r="CI44" s="1"/>
      <c r="CJ44" s="1"/>
      <c r="CK44" s="1"/>
      <c r="CL44" s="1"/>
      <c r="CM44" s="1"/>
      <c r="CN44" s="1"/>
      <c r="CO44" s="1"/>
      <c r="CP44" s="1"/>
      <c r="CQ44" s="269"/>
      <c r="CR44" s="274">
        <v>2940375</v>
      </c>
      <c r="CS44" s="217"/>
      <c r="CT44" s="217"/>
      <c r="CU44" s="217"/>
      <c r="CV44" s="217"/>
      <c r="CW44" s="217"/>
      <c r="CX44" s="217"/>
      <c r="CY44" s="279"/>
      <c r="CZ44" s="283">
        <v>9.1999999999999993</v>
      </c>
      <c r="DA44" s="238"/>
      <c r="DB44" s="238"/>
      <c r="DC44" s="285"/>
      <c r="DD44" s="288">
        <v>1418356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962738</v>
      </c>
      <c r="CS45" s="313"/>
      <c r="CT45" s="313"/>
      <c r="CU45" s="313"/>
      <c r="CV45" s="313"/>
      <c r="CW45" s="313"/>
      <c r="CX45" s="313"/>
      <c r="CY45" s="332"/>
      <c r="CZ45" s="283">
        <v>3</v>
      </c>
      <c r="DA45" s="335"/>
      <c r="DB45" s="335"/>
      <c r="DC45" s="338"/>
      <c r="DD45" s="288">
        <v>212619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1944402</v>
      </c>
      <c r="CS46" s="217"/>
      <c r="CT46" s="217"/>
      <c r="CU46" s="217"/>
      <c r="CV46" s="217"/>
      <c r="CW46" s="217"/>
      <c r="CX46" s="217"/>
      <c r="CY46" s="279"/>
      <c r="CZ46" s="283">
        <v>6.1</v>
      </c>
      <c r="DA46" s="238"/>
      <c r="DB46" s="238"/>
      <c r="DC46" s="285"/>
      <c r="DD46" s="288">
        <v>1174439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33965</v>
      </c>
      <c r="CS47" s="313"/>
      <c r="CT47" s="313"/>
      <c r="CU47" s="313"/>
      <c r="CV47" s="313"/>
      <c r="CW47" s="313"/>
      <c r="CX47" s="313"/>
      <c r="CY47" s="332"/>
      <c r="CZ47" s="283">
        <v>0.1</v>
      </c>
      <c r="DA47" s="335"/>
      <c r="DB47" s="335"/>
      <c r="DC47" s="338"/>
      <c r="DD47" s="288">
        <v>33965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32024276</v>
      </c>
      <c r="CS49" s="312"/>
      <c r="CT49" s="312"/>
      <c r="CU49" s="312"/>
      <c r="CV49" s="312"/>
      <c r="CW49" s="312"/>
      <c r="CX49" s="312"/>
      <c r="CY49" s="333"/>
      <c r="CZ49" s="292">
        <v>100</v>
      </c>
      <c r="DA49" s="336"/>
      <c r="DB49" s="336"/>
      <c r="DC49" s="339"/>
      <c r="DD49" s="342">
        <v>22646175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5Q2gxM05o9gO1DSeWa4iA0m1xVTtkhRpXU8X0Jm2KlqROLfTU4KY7/1RNIIHs2Sqz5zHJN4sPKLm6fubPdmqXQ==" saltValue="xytwavSHwxdE6JStn7UC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8" scale="89"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126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7"/>
      <c r="BF4" s="577"/>
      <c r="BG4" s="577"/>
      <c r="BH4" s="577"/>
      <c r="BI4" s="577"/>
      <c r="BJ4" s="577"/>
      <c r="BK4" s="577"/>
      <c r="BL4" s="577"/>
      <c r="BM4" s="577"/>
      <c r="BN4" s="577"/>
      <c r="BO4" s="577"/>
      <c r="BP4" s="577"/>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7"/>
    </row>
    <row r="5" spans="1:131" s="364" customFormat="1" ht="26.25" customHeight="1">
      <c r="A5" s="370" t="s">
        <v>436</v>
      </c>
      <c r="B5" s="397"/>
      <c r="C5" s="397"/>
      <c r="D5" s="397"/>
      <c r="E5" s="397"/>
      <c r="F5" s="397"/>
      <c r="G5" s="397"/>
      <c r="H5" s="397"/>
      <c r="I5" s="397"/>
      <c r="J5" s="397"/>
      <c r="K5" s="397"/>
      <c r="L5" s="397"/>
      <c r="M5" s="397"/>
      <c r="N5" s="397"/>
      <c r="O5" s="397"/>
      <c r="P5" s="429"/>
      <c r="Q5" s="435" t="s">
        <v>181</v>
      </c>
      <c r="R5" s="447"/>
      <c r="S5" s="447"/>
      <c r="T5" s="447"/>
      <c r="U5" s="458"/>
      <c r="V5" s="435" t="s">
        <v>437</v>
      </c>
      <c r="W5" s="447"/>
      <c r="X5" s="447"/>
      <c r="Y5" s="447"/>
      <c r="Z5" s="458"/>
      <c r="AA5" s="435" t="s">
        <v>438</v>
      </c>
      <c r="AB5" s="447"/>
      <c r="AC5" s="447"/>
      <c r="AD5" s="447"/>
      <c r="AE5" s="447"/>
      <c r="AF5" s="506" t="s">
        <v>179</v>
      </c>
      <c r="AG5" s="447"/>
      <c r="AH5" s="447"/>
      <c r="AI5" s="447"/>
      <c r="AJ5" s="524"/>
      <c r="AK5" s="447" t="s">
        <v>439</v>
      </c>
      <c r="AL5" s="447"/>
      <c r="AM5" s="447"/>
      <c r="AN5" s="447"/>
      <c r="AO5" s="458"/>
      <c r="AP5" s="435" t="s">
        <v>440</v>
      </c>
      <c r="AQ5" s="447"/>
      <c r="AR5" s="447"/>
      <c r="AS5" s="447"/>
      <c r="AT5" s="458"/>
      <c r="AU5" s="435" t="s">
        <v>442</v>
      </c>
      <c r="AV5" s="447"/>
      <c r="AW5" s="447"/>
      <c r="AX5" s="447"/>
      <c r="AY5" s="524"/>
      <c r="AZ5" s="378"/>
      <c r="BA5" s="378"/>
      <c r="BB5" s="378"/>
      <c r="BC5" s="378"/>
      <c r="BD5" s="378"/>
      <c r="BE5" s="577"/>
      <c r="BF5" s="577"/>
      <c r="BG5" s="577"/>
      <c r="BH5" s="577"/>
      <c r="BI5" s="577"/>
      <c r="BJ5" s="577"/>
      <c r="BK5" s="577"/>
      <c r="BL5" s="577"/>
      <c r="BM5" s="577"/>
      <c r="BN5" s="577"/>
      <c r="BO5" s="577"/>
      <c r="BP5" s="577"/>
      <c r="BQ5" s="370" t="s">
        <v>443</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245</v>
      </c>
      <c r="CS5" s="447"/>
      <c r="CT5" s="447"/>
      <c r="CU5" s="447"/>
      <c r="CV5" s="458"/>
      <c r="CW5" s="435" t="s">
        <v>52</v>
      </c>
      <c r="CX5" s="447"/>
      <c r="CY5" s="447"/>
      <c r="CZ5" s="447"/>
      <c r="DA5" s="458"/>
      <c r="DB5" s="435" t="s">
        <v>417</v>
      </c>
      <c r="DC5" s="447"/>
      <c r="DD5" s="447"/>
      <c r="DE5" s="447"/>
      <c r="DF5" s="458"/>
      <c r="DG5" s="700" t="s">
        <v>243</v>
      </c>
      <c r="DH5" s="703"/>
      <c r="DI5" s="703"/>
      <c r="DJ5" s="703"/>
      <c r="DK5" s="708"/>
      <c r="DL5" s="700" t="s">
        <v>444</v>
      </c>
      <c r="DM5" s="703"/>
      <c r="DN5" s="703"/>
      <c r="DO5" s="703"/>
      <c r="DP5" s="708"/>
      <c r="DQ5" s="435" t="s">
        <v>446</v>
      </c>
      <c r="DR5" s="447"/>
      <c r="DS5" s="447"/>
      <c r="DT5" s="447"/>
      <c r="DU5" s="458"/>
      <c r="DV5" s="435" t="s">
        <v>442</v>
      </c>
      <c r="DW5" s="447"/>
      <c r="DX5" s="447"/>
      <c r="DY5" s="447"/>
      <c r="DZ5" s="524"/>
      <c r="EA5" s="577"/>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7"/>
      <c r="AG6" s="448"/>
      <c r="AH6" s="448"/>
      <c r="AI6" s="448"/>
      <c r="AJ6" s="525"/>
      <c r="AK6" s="448"/>
      <c r="AL6" s="448"/>
      <c r="AM6" s="448"/>
      <c r="AN6" s="448"/>
      <c r="AO6" s="459"/>
      <c r="AP6" s="436"/>
      <c r="AQ6" s="448"/>
      <c r="AR6" s="448"/>
      <c r="AS6" s="448"/>
      <c r="AT6" s="459"/>
      <c r="AU6" s="436"/>
      <c r="AV6" s="448"/>
      <c r="AW6" s="448"/>
      <c r="AX6" s="448"/>
      <c r="AY6" s="525"/>
      <c r="AZ6" s="378"/>
      <c r="BA6" s="378"/>
      <c r="BB6" s="378"/>
      <c r="BC6" s="378"/>
      <c r="BD6" s="378"/>
      <c r="BE6" s="577"/>
      <c r="BF6" s="577"/>
      <c r="BG6" s="577"/>
      <c r="BH6" s="577"/>
      <c r="BI6" s="577"/>
      <c r="BJ6" s="577"/>
      <c r="BK6" s="577"/>
      <c r="BL6" s="577"/>
      <c r="BM6" s="577"/>
      <c r="BN6" s="577"/>
      <c r="BO6" s="577"/>
      <c r="BP6" s="577"/>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5"/>
      <c r="EA6" s="577"/>
    </row>
    <row r="7" spans="1:131" s="364" customFormat="1" ht="26.25" customHeight="1">
      <c r="A7" s="372">
        <v>1</v>
      </c>
      <c r="B7" s="399" t="s">
        <v>447</v>
      </c>
      <c r="C7" s="419"/>
      <c r="D7" s="419"/>
      <c r="E7" s="419"/>
      <c r="F7" s="419"/>
      <c r="G7" s="419"/>
      <c r="H7" s="419"/>
      <c r="I7" s="419"/>
      <c r="J7" s="419"/>
      <c r="K7" s="419"/>
      <c r="L7" s="419"/>
      <c r="M7" s="419"/>
      <c r="N7" s="419"/>
      <c r="O7" s="419"/>
      <c r="P7" s="431"/>
      <c r="Q7" s="437">
        <v>34644</v>
      </c>
      <c r="R7" s="449"/>
      <c r="S7" s="449"/>
      <c r="T7" s="449"/>
      <c r="U7" s="449"/>
      <c r="V7" s="449">
        <v>32034</v>
      </c>
      <c r="W7" s="449"/>
      <c r="X7" s="449"/>
      <c r="Y7" s="449"/>
      <c r="Z7" s="449"/>
      <c r="AA7" s="449">
        <v>2610</v>
      </c>
      <c r="AB7" s="449"/>
      <c r="AC7" s="449"/>
      <c r="AD7" s="449"/>
      <c r="AE7" s="493"/>
      <c r="AF7" s="508">
        <v>2126</v>
      </c>
      <c r="AG7" s="521"/>
      <c r="AH7" s="521"/>
      <c r="AI7" s="521"/>
      <c r="AJ7" s="526"/>
      <c r="AK7" s="534">
        <v>2919</v>
      </c>
      <c r="AL7" s="449"/>
      <c r="AM7" s="449"/>
      <c r="AN7" s="449"/>
      <c r="AO7" s="449"/>
      <c r="AP7" s="449">
        <v>25092</v>
      </c>
      <c r="AQ7" s="449"/>
      <c r="AR7" s="449"/>
      <c r="AS7" s="449"/>
      <c r="AT7" s="449"/>
      <c r="AU7" s="566"/>
      <c r="AV7" s="566"/>
      <c r="AW7" s="566"/>
      <c r="AX7" s="566"/>
      <c r="AY7" s="588"/>
      <c r="AZ7" s="378"/>
      <c r="BA7" s="378"/>
      <c r="BB7" s="378"/>
      <c r="BC7" s="378"/>
      <c r="BD7" s="378"/>
      <c r="BE7" s="577"/>
      <c r="BF7" s="577"/>
      <c r="BG7" s="577"/>
      <c r="BH7" s="577"/>
      <c r="BI7" s="577"/>
      <c r="BJ7" s="577"/>
      <c r="BK7" s="577"/>
      <c r="BL7" s="577"/>
      <c r="BM7" s="577"/>
      <c r="BN7" s="577"/>
      <c r="BO7" s="577"/>
      <c r="BP7" s="577"/>
      <c r="BQ7" s="372">
        <v>1</v>
      </c>
      <c r="BR7" s="637"/>
      <c r="BS7" s="399" t="s">
        <v>534</v>
      </c>
      <c r="BT7" s="419"/>
      <c r="BU7" s="419"/>
      <c r="BV7" s="419"/>
      <c r="BW7" s="419"/>
      <c r="BX7" s="419"/>
      <c r="BY7" s="419"/>
      <c r="BZ7" s="419"/>
      <c r="CA7" s="419"/>
      <c r="CB7" s="419"/>
      <c r="CC7" s="419"/>
      <c r="CD7" s="419"/>
      <c r="CE7" s="419"/>
      <c r="CF7" s="419"/>
      <c r="CG7" s="431"/>
      <c r="CH7" s="663">
        <v>-13</v>
      </c>
      <c r="CI7" s="666"/>
      <c r="CJ7" s="666"/>
      <c r="CK7" s="666"/>
      <c r="CL7" s="681"/>
      <c r="CM7" s="663">
        <v>140</v>
      </c>
      <c r="CN7" s="666"/>
      <c r="CO7" s="666"/>
      <c r="CP7" s="666"/>
      <c r="CQ7" s="681"/>
      <c r="CR7" s="663">
        <v>100</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7"/>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9"/>
      <c r="AG8" s="456"/>
      <c r="AH8" s="456"/>
      <c r="AI8" s="456"/>
      <c r="AJ8" s="527"/>
      <c r="AK8" s="460"/>
      <c r="AL8" s="450"/>
      <c r="AM8" s="450"/>
      <c r="AN8" s="450"/>
      <c r="AO8" s="450"/>
      <c r="AP8" s="450"/>
      <c r="AQ8" s="450"/>
      <c r="AR8" s="450"/>
      <c r="AS8" s="450"/>
      <c r="AT8" s="450"/>
      <c r="AU8" s="480"/>
      <c r="AV8" s="480"/>
      <c r="AW8" s="480"/>
      <c r="AX8" s="480"/>
      <c r="AY8" s="497"/>
      <c r="AZ8" s="378"/>
      <c r="BA8" s="378"/>
      <c r="BB8" s="378"/>
      <c r="BC8" s="378"/>
      <c r="BD8" s="378"/>
      <c r="BE8" s="577"/>
      <c r="BF8" s="577"/>
      <c r="BG8" s="577"/>
      <c r="BH8" s="577"/>
      <c r="BI8" s="577"/>
      <c r="BJ8" s="577"/>
      <c r="BK8" s="577"/>
      <c r="BL8" s="577"/>
      <c r="BM8" s="577"/>
      <c r="BN8" s="577"/>
      <c r="BO8" s="577"/>
      <c r="BP8" s="577"/>
      <c r="BQ8" s="373">
        <v>2</v>
      </c>
      <c r="BR8" s="638"/>
      <c r="BS8" s="400" t="s">
        <v>535</v>
      </c>
      <c r="BT8" s="420"/>
      <c r="BU8" s="420"/>
      <c r="BV8" s="420"/>
      <c r="BW8" s="420"/>
      <c r="BX8" s="420"/>
      <c r="BY8" s="420"/>
      <c r="BZ8" s="420"/>
      <c r="CA8" s="420"/>
      <c r="CB8" s="420"/>
      <c r="CC8" s="420"/>
      <c r="CD8" s="420"/>
      <c r="CE8" s="420"/>
      <c r="CF8" s="420"/>
      <c r="CG8" s="432"/>
      <c r="CH8" s="444">
        <v>-19</v>
      </c>
      <c r="CI8" s="456"/>
      <c r="CJ8" s="456"/>
      <c r="CK8" s="456"/>
      <c r="CL8" s="682"/>
      <c r="CM8" s="444">
        <v>82</v>
      </c>
      <c r="CN8" s="456"/>
      <c r="CO8" s="456"/>
      <c r="CP8" s="456"/>
      <c r="CQ8" s="682"/>
      <c r="CR8" s="444">
        <v>70</v>
      </c>
      <c r="CS8" s="456"/>
      <c r="CT8" s="456"/>
      <c r="CU8" s="456"/>
      <c r="CV8" s="682"/>
      <c r="CW8" s="444" t="s">
        <v>200</v>
      </c>
      <c r="CX8" s="456"/>
      <c r="CY8" s="456"/>
      <c r="CZ8" s="456"/>
      <c r="DA8" s="682"/>
      <c r="DB8" s="444">
        <v>6</v>
      </c>
      <c r="DC8" s="456"/>
      <c r="DD8" s="456"/>
      <c r="DE8" s="456"/>
      <c r="DF8" s="682"/>
      <c r="DG8" s="444" t="s">
        <v>200</v>
      </c>
      <c r="DH8" s="456"/>
      <c r="DI8" s="456"/>
      <c r="DJ8" s="456"/>
      <c r="DK8" s="682"/>
      <c r="DL8" s="444" t="s">
        <v>200</v>
      </c>
      <c r="DM8" s="456"/>
      <c r="DN8" s="456"/>
      <c r="DO8" s="456"/>
      <c r="DP8" s="682"/>
      <c r="DQ8" s="444" t="s">
        <v>200</v>
      </c>
      <c r="DR8" s="456"/>
      <c r="DS8" s="456"/>
      <c r="DT8" s="456"/>
      <c r="DU8" s="682"/>
      <c r="DV8" s="400"/>
      <c r="DW8" s="420"/>
      <c r="DX8" s="420"/>
      <c r="DY8" s="420"/>
      <c r="DZ8" s="718"/>
      <c r="EA8" s="577"/>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9"/>
      <c r="AG9" s="456"/>
      <c r="AH9" s="456"/>
      <c r="AI9" s="456"/>
      <c r="AJ9" s="527"/>
      <c r="AK9" s="460"/>
      <c r="AL9" s="450"/>
      <c r="AM9" s="450"/>
      <c r="AN9" s="450"/>
      <c r="AO9" s="450"/>
      <c r="AP9" s="450"/>
      <c r="AQ9" s="450"/>
      <c r="AR9" s="450"/>
      <c r="AS9" s="450"/>
      <c r="AT9" s="450"/>
      <c r="AU9" s="480"/>
      <c r="AV9" s="480"/>
      <c r="AW9" s="480"/>
      <c r="AX9" s="480"/>
      <c r="AY9" s="497"/>
      <c r="AZ9" s="378"/>
      <c r="BA9" s="378"/>
      <c r="BB9" s="378"/>
      <c r="BC9" s="378"/>
      <c r="BD9" s="378"/>
      <c r="BE9" s="577"/>
      <c r="BF9" s="577"/>
      <c r="BG9" s="577"/>
      <c r="BH9" s="577"/>
      <c r="BI9" s="577"/>
      <c r="BJ9" s="577"/>
      <c r="BK9" s="577"/>
      <c r="BL9" s="577"/>
      <c r="BM9" s="577"/>
      <c r="BN9" s="577"/>
      <c r="BO9" s="577"/>
      <c r="BP9" s="577"/>
      <c r="BQ9" s="373">
        <v>3</v>
      </c>
      <c r="BR9" s="638"/>
      <c r="BS9" s="400" t="s">
        <v>536</v>
      </c>
      <c r="BT9" s="420"/>
      <c r="BU9" s="420"/>
      <c r="BV9" s="420"/>
      <c r="BW9" s="420"/>
      <c r="BX9" s="420"/>
      <c r="BY9" s="420"/>
      <c r="BZ9" s="420"/>
      <c r="CA9" s="420"/>
      <c r="CB9" s="420"/>
      <c r="CC9" s="420"/>
      <c r="CD9" s="420"/>
      <c r="CE9" s="420"/>
      <c r="CF9" s="420"/>
      <c r="CG9" s="432"/>
      <c r="CH9" s="444">
        <v>61</v>
      </c>
      <c r="CI9" s="456"/>
      <c r="CJ9" s="456"/>
      <c r="CK9" s="456"/>
      <c r="CL9" s="682"/>
      <c r="CM9" s="444">
        <v>85</v>
      </c>
      <c r="CN9" s="456"/>
      <c r="CO9" s="456"/>
      <c r="CP9" s="456"/>
      <c r="CQ9" s="682"/>
      <c r="CR9" s="444">
        <v>18</v>
      </c>
      <c r="CS9" s="456"/>
      <c r="CT9" s="456"/>
      <c r="CU9" s="456"/>
      <c r="CV9" s="682"/>
      <c r="CW9" s="444" t="s">
        <v>200</v>
      </c>
      <c r="CX9" s="456"/>
      <c r="CY9" s="456"/>
      <c r="CZ9" s="456"/>
      <c r="DA9" s="682"/>
      <c r="DB9" s="444" t="s">
        <v>200</v>
      </c>
      <c r="DC9" s="456"/>
      <c r="DD9" s="456"/>
      <c r="DE9" s="456"/>
      <c r="DF9" s="682"/>
      <c r="DG9" s="444" t="s">
        <v>200</v>
      </c>
      <c r="DH9" s="456"/>
      <c r="DI9" s="456"/>
      <c r="DJ9" s="456"/>
      <c r="DK9" s="682"/>
      <c r="DL9" s="444" t="s">
        <v>200</v>
      </c>
      <c r="DM9" s="456"/>
      <c r="DN9" s="456"/>
      <c r="DO9" s="456"/>
      <c r="DP9" s="682"/>
      <c r="DQ9" s="444" t="s">
        <v>200</v>
      </c>
      <c r="DR9" s="456"/>
      <c r="DS9" s="456"/>
      <c r="DT9" s="456"/>
      <c r="DU9" s="682"/>
      <c r="DV9" s="400"/>
      <c r="DW9" s="420"/>
      <c r="DX9" s="420"/>
      <c r="DY9" s="420"/>
      <c r="DZ9" s="718"/>
      <c r="EA9" s="577"/>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9"/>
      <c r="AG10" s="456"/>
      <c r="AH10" s="456"/>
      <c r="AI10" s="456"/>
      <c r="AJ10" s="527"/>
      <c r="AK10" s="460"/>
      <c r="AL10" s="450"/>
      <c r="AM10" s="450"/>
      <c r="AN10" s="450"/>
      <c r="AO10" s="450"/>
      <c r="AP10" s="450"/>
      <c r="AQ10" s="450"/>
      <c r="AR10" s="450"/>
      <c r="AS10" s="450"/>
      <c r="AT10" s="450"/>
      <c r="AU10" s="480"/>
      <c r="AV10" s="480"/>
      <c r="AW10" s="480"/>
      <c r="AX10" s="480"/>
      <c r="AY10" s="497"/>
      <c r="AZ10" s="378"/>
      <c r="BA10" s="378"/>
      <c r="BB10" s="378"/>
      <c r="BC10" s="378"/>
      <c r="BD10" s="378"/>
      <c r="BE10" s="577"/>
      <c r="BF10" s="577"/>
      <c r="BG10" s="577"/>
      <c r="BH10" s="577"/>
      <c r="BI10" s="577"/>
      <c r="BJ10" s="577"/>
      <c r="BK10" s="577"/>
      <c r="BL10" s="577"/>
      <c r="BM10" s="577"/>
      <c r="BN10" s="577"/>
      <c r="BO10" s="577"/>
      <c r="BP10" s="577"/>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7"/>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9"/>
      <c r="AG11" s="456"/>
      <c r="AH11" s="456"/>
      <c r="AI11" s="456"/>
      <c r="AJ11" s="527"/>
      <c r="AK11" s="460"/>
      <c r="AL11" s="450"/>
      <c r="AM11" s="450"/>
      <c r="AN11" s="450"/>
      <c r="AO11" s="450"/>
      <c r="AP11" s="450"/>
      <c r="AQ11" s="450"/>
      <c r="AR11" s="450"/>
      <c r="AS11" s="450"/>
      <c r="AT11" s="450"/>
      <c r="AU11" s="480"/>
      <c r="AV11" s="480"/>
      <c r="AW11" s="480"/>
      <c r="AX11" s="480"/>
      <c r="AY11" s="497"/>
      <c r="AZ11" s="378"/>
      <c r="BA11" s="378"/>
      <c r="BB11" s="378"/>
      <c r="BC11" s="378"/>
      <c r="BD11" s="378"/>
      <c r="BE11" s="577"/>
      <c r="BF11" s="577"/>
      <c r="BG11" s="577"/>
      <c r="BH11" s="577"/>
      <c r="BI11" s="577"/>
      <c r="BJ11" s="577"/>
      <c r="BK11" s="577"/>
      <c r="BL11" s="577"/>
      <c r="BM11" s="577"/>
      <c r="BN11" s="577"/>
      <c r="BO11" s="577"/>
      <c r="BP11" s="577"/>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7"/>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9"/>
      <c r="AG12" s="456"/>
      <c r="AH12" s="456"/>
      <c r="AI12" s="456"/>
      <c r="AJ12" s="527"/>
      <c r="AK12" s="460"/>
      <c r="AL12" s="450"/>
      <c r="AM12" s="450"/>
      <c r="AN12" s="450"/>
      <c r="AO12" s="450"/>
      <c r="AP12" s="450"/>
      <c r="AQ12" s="450"/>
      <c r="AR12" s="450"/>
      <c r="AS12" s="450"/>
      <c r="AT12" s="450"/>
      <c r="AU12" s="480"/>
      <c r="AV12" s="480"/>
      <c r="AW12" s="480"/>
      <c r="AX12" s="480"/>
      <c r="AY12" s="497"/>
      <c r="AZ12" s="378"/>
      <c r="BA12" s="378"/>
      <c r="BB12" s="378"/>
      <c r="BC12" s="378"/>
      <c r="BD12" s="378"/>
      <c r="BE12" s="577"/>
      <c r="BF12" s="577"/>
      <c r="BG12" s="577"/>
      <c r="BH12" s="577"/>
      <c r="BI12" s="577"/>
      <c r="BJ12" s="577"/>
      <c r="BK12" s="577"/>
      <c r="BL12" s="577"/>
      <c r="BM12" s="577"/>
      <c r="BN12" s="577"/>
      <c r="BO12" s="577"/>
      <c r="BP12" s="577"/>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7"/>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9"/>
      <c r="AG13" s="456"/>
      <c r="AH13" s="456"/>
      <c r="AI13" s="456"/>
      <c r="AJ13" s="527"/>
      <c r="AK13" s="460"/>
      <c r="AL13" s="450"/>
      <c r="AM13" s="450"/>
      <c r="AN13" s="450"/>
      <c r="AO13" s="450"/>
      <c r="AP13" s="450"/>
      <c r="AQ13" s="450"/>
      <c r="AR13" s="450"/>
      <c r="AS13" s="450"/>
      <c r="AT13" s="450"/>
      <c r="AU13" s="480"/>
      <c r="AV13" s="480"/>
      <c r="AW13" s="480"/>
      <c r="AX13" s="480"/>
      <c r="AY13" s="497"/>
      <c r="AZ13" s="378"/>
      <c r="BA13" s="378"/>
      <c r="BB13" s="378"/>
      <c r="BC13" s="378"/>
      <c r="BD13" s="378"/>
      <c r="BE13" s="577"/>
      <c r="BF13" s="577"/>
      <c r="BG13" s="577"/>
      <c r="BH13" s="577"/>
      <c r="BI13" s="577"/>
      <c r="BJ13" s="577"/>
      <c r="BK13" s="577"/>
      <c r="BL13" s="577"/>
      <c r="BM13" s="577"/>
      <c r="BN13" s="577"/>
      <c r="BO13" s="577"/>
      <c r="BP13" s="577"/>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7"/>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9"/>
      <c r="AG14" s="456"/>
      <c r="AH14" s="456"/>
      <c r="AI14" s="456"/>
      <c r="AJ14" s="527"/>
      <c r="AK14" s="460"/>
      <c r="AL14" s="450"/>
      <c r="AM14" s="450"/>
      <c r="AN14" s="450"/>
      <c r="AO14" s="450"/>
      <c r="AP14" s="450"/>
      <c r="AQ14" s="450"/>
      <c r="AR14" s="450"/>
      <c r="AS14" s="450"/>
      <c r="AT14" s="450"/>
      <c r="AU14" s="480"/>
      <c r="AV14" s="480"/>
      <c r="AW14" s="480"/>
      <c r="AX14" s="480"/>
      <c r="AY14" s="497"/>
      <c r="AZ14" s="378"/>
      <c r="BA14" s="378"/>
      <c r="BB14" s="378"/>
      <c r="BC14" s="378"/>
      <c r="BD14" s="378"/>
      <c r="BE14" s="577"/>
      <c r="BF14" s="577"/>
      <c r="BG14" s="577"/>
      <c r="BH14" s="577"/>
      <c r="BI14" s="577"/>
      <c r="BJ14" s="577"/>
      <c r="BK14" s="577"/>
      <c r="BL14" s="577"/>
      <c r="BM14" s="577"/>
      <c r="BN14" s="577"/>
      <c r="BO14" s="577"/>
      <c r="BP14" s="577"/>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7"/>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9"/>
      <c r="AG15" s="456"/>
      <c r="AH15" s="456"/>
      <c r="AI15" s="456"/>
      <c r="AJ15" s="527"/>
      <c r="AK15" s="460"/>
      <c r="AL15" s="450"/>
      <c r="AM15" s="450"/>
      <c r="AN15" s="450"/>
      <c r="AO15" s="450"/>
      <c r="AP15" s="450"/>
      <c r="AQ15" s="450"/>
      <c r="AR15" s="450"/>
      <c r="AS15" s="450"/>
      <c r="AT15" s="450"/>
      <c r="AU15" s="480"/>
      <c r="AV15" s="480"/>
      <c r="AW15" s="480"/>
      <c r="AX15" s="480"/>
      <c r="AY15" s="497"/>
      <c r="AZ15" s="378"/>
      <c r="BA15" s="378"/>
      <c r="BB15" s="378"/>
      <c r="BC15" s="378"/>
      <c r="BD15" s="378"/>
      <c r="BE15" s="577"/>
      <c r="BF15" s="577"/>
      <c r="BG15" s="577"/>
      <c r="BH15" s="577"/>
      <c r="BI15" s="577"/>
      <c r="BJ15" s="577"/>
      <c r="BK15" s="577"/>
      <c r="BL15" s="577"/>
      <c r="BM15" s="577"/>
      <c r="BN15" s="577"/>
      <c r="BO15" s="577"/>
      <c r="BP15" s="577"/>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7"/>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9"/>
      <c r="AG16" s="456"/>
      <c r="AH16" s="456"/>
      <c r="AI16" s="456"/>
      <c r="AJ16" s="527"/>
      <c r="AK16" s="460"/>
      <c r="AL16" s="450"/>
      <c r="AM16" s="450"/>
      <c r="AN16" s="450"/>
      <c r="AO16" s="450"/>
      <c r="AP16" s="450"/>
      <c r="AQ16" s="450"/>
      <c r="AR16" s="450"/>
      <c r="AS16" s="450"/>
      <c r="AT16" s="450"/>
      <c r="AU16" s="480"/>
      <c r="AV16" s="480"/>
      <c r="AW16" s="480"/>
      <c r="AX16" s="480"/>
      <c r="AY16" s="497"/>
      <c r="AZ16" s="378"/>
      <c r="BA16" s="378"/>
      <c r="BB16" s="378"/>
      <c r="BC16" s="378"/>
      <c r="BD16" s="378"/>
      <c r="BE16" s="577"/>
      <c r="BF16" s="577"/>
      <c r="BG16" s="577"/>
      <c r="BH16" s="577"/>
      <c r="BI16" s="577"/>
      <c r="BJ16" s="577"/>
      <c r="BK16" s="577"/>
      <c r="BL16" s="577"/>
      <c r="BM16" s="577"/>
      <c r="BN16" s="577"/>
      <c r="BO16" s="577"/>
      <c r="BP16" s="577"/>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7"/>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9"/>
      <c r="AG17" s="456"/>
      <c r="AH17" s="456"/>
      <c r="AI17" s="456"/>
      <c r="AJ17" s="527"/>
      <c r="AK17" s="460"/>
      <c r="AL17" s="450"/>
      <c r="AM17" s="450"/>
      <c r="AN17" s="450"/>
      <c r="AO17" s="450"/>
      <c r="AP17" s="450"/>
      <c r="AQ17" s="450"/>
      <c r="AR17" s="450"/>
      <c r="AS17" s="450"/>
      <c r="AT17" s="450"/>
      <c r="AU17" s="480"/>
      <c r="AV17" s="480"/>
      <c r="AW17" s="480"/>
      <c r="AX17" s="480"/>
      <c r="AY17" s="497"/>
      <c r="AZ17" s="378"/>
      <c r="BA17" s="378"/>
      <c r="BB17" s="378"/>
      <c r="BC17" s="378"/>
      <c r="BD17" s="378"/>
      <c r="BE17" s="577"/>
      <c r="BF17" s="577"/>
      <c r="BG17" s="577"/>
      <c r="BH17" s="577"/>
      <c r="BI17" s="577"/>
      <c r="BJ17" s="577"/>
      <c r="BK17" s="577"/>
      <c r="BL17" s="577"/>
      <c r="BM17" s="577"/>
      <c r="BN17" s="577"/>
      <c r="BO17" s="577"/>
      <c r="BP17" s="577"/>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7"/>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9"/>
      <c r="AG18" s="456"/>
      <c r="AH18" s="456"/>
      <c r="AI18" s="456"/>
      <c r="AJ18" s="527"/>
      <c r="AK18" s="460"/>
      <c r="AL18" s="450"/>
      <c r="AM18" s="450"/>
      <c r="AN18" s="450"/>
      <c r="AO18" s="450"/>
      <c r="AP18" s="450"/>
      <c r="AQ18" s="450"/>
      <c r="AR18" s="450"/>
      <c r="AS18" s="450"/>
      <c r="AT18" s="450"/>
      <c r="AU18" s="480"/>
      <c r="AV18" s="480"/>
      <c r="AW18" s="480"/>
      <c r="AX18" s="480"/>
      <c r="AY18" s="497"/>
      <c r="AZ18" s="378"/>
      <c r="BA18" s="378"/>
      <c r="BB18" s="378"/>
      <c r="BC18" s="378"/>
      <c r="BD18" s="378"/>
      <c r="BE18" s="577"/>
      <c r="BF18" s="577"/>
      <c r="BG18" s="577"/>
      <c r="BH18" s="577"/>
      <c r="BI18" s="577"/>
      <c r="BJ18" s="577"/>
      <c r="BK18" s="577"/>
      <c r="BL18" s="577"/>
      <c r="BM18" s="577"/>
      <c r="BN18" s="577"/>
      <c r="BO18" s="577"/>
      <c r="BP18" s="577"/>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7"/>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9"/>
      <c r="AG19" s="456"/>
      <c r="AH19" s="456"/>
      <c r="AI19" s="456"/>
      <c r="AJ19" s="527"/>
      <c r="AK19" s="460"/>
      <c r="AL19" s="450"/>
      <c r="AM19" s="450"/>
      <c r="AN19" s="450"/>
      <c r="AO19" s="450"/>
      <c r="AP19" s="450"/>
      <c r="AQ19" s="450"/>
      <c r="AR19" s="450"/>
      <c r="AS19" s="450"/>
      <c r="AT19" s="450"/>
      <c r="AU19" s="480"/>
      <c r="AV19" s="480"/>
      <c r="AW19" s="480"/>
      <c r="AX19" s="480"/>
      <c r="AY19" s="497"/>
      <c r="AZ19" s="378"/>
      <c r="BA19" s="378"/>
      <c r="BB19" s="378"/>
      <c r="BC19" s="378"/>
      <c r="BD19" s="378"/>
      <c r="BE19" s="577"/>
      <c r="BF19" s="577"/>
      <c r="BG19" s="577"/>
      <c r="BH19" s="577"/>
      <c r="BI19" s="577"/>
      <c r="BJ19" s="577"/>
      <c r="BK19" s="577"/>
      <c r="BL19" s="577"/>
      <c r="BM19" s="577"/>
      <c r="BN19" s="577"/>
      <c r="BO19" s="577"/>
      <c r="BP19" s="577"/>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7"/>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9"/>
      <c r="AG20" s="456"/>
      <c r="AH20" s="456"/>
      <c r="AI20" s="456"/>
      <c r="AJ20" s="527"/>
      <c r="AK20" s="460"/>
      <c r="AL20" s="450"/>
      <c r="AM20" s="450"/>
      <c r="AN20" s="450"/>
      <c r="AO20" s="450"/>
      <c r="AP20" s="450"/>
      <c r="AQ20" s="450"/>
      <c r="AR20" s="450"/>
      <c r="AS20" s="450"/>
      <c r="AT20" s="450"/>
      <c r="AU20" s="480"/>
      <c r="AV20" s="480"/>
      <c r="AW20" s="480"/>
      <c r="AX20" s="480"/>
      <c r="AY20" s="497"/>
      <c r="AZ20" s="378"/>
      <c r="BA20" s="378"/>
      <c r="BB20" s="378"/>
      <c r="BC20" s="378"/>
      <c r="BD20" s="378"/>
      <c r="BE20" s="577"/>
      <c r="BF20" s="577"/>
      <c r="BG20" s="577"/>
      <c r="BH20" s="577"/>
      <c r="BI20" s="577"/>
      <c r="BJ20" s="577"/>
      <c r="BK20" s="577"/>
      <c r="BL20" s="577"/>
      <c r="BM20" s="577"/>
      <c r="BN20" s="577"/>
      <c r="BO20" s="577"/>
      <c r="BP20" s="577"/>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7"/>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9"/>
      <c r="AG21" s="456"/>
      <c r="AH21" s="456"/>
      <c r="AI21" s="456"/>
      <c r="AJ21" s="527"/>
      <c r="AK21" s="460"/>
      <c r="AL21" s="450"/>
      <c r="AM21" s="450"/>
      <c r="AN21" s="450"/>
      <c r="AO21" s="450"/>
      <c r="AP21" s="450"/>
      <c r="AQ21" s="450"/>
      <c r="AR21" s="450"/>
      <c r="AS21" s="450"/>
      <c r="AT21" s="450"/>
      <c r="AU21" s="480"/>
      <c r="AV21" s="480"/>
      <c r="AW21" s="480"/>
      <c r="AX21" s="480"/>
      <c r="AY21" s="497"/>
      <c r="AZ21" s="378"/>
      <c r="BA21" s="378"/>
      <c r="BB21" s="378"/>
      <c r="BC21" s="378"/>
      <c r="BD21" s="378"/>
      <c r="BE21" s="577"/>
      <c r="BF21" s="577"/>
      <c r="BG21" s="577"/>
      <c r="BH21" s="577"/>
      <c r="BI21" s="577"/>
      <c r="BJ21" s="577"/>
      <c r="BK21" s="577"/>
      <c r="BL21" s="577"/>
      <c r="BM21" s="577"/>
      <c r="BN21" s="577"/>
      <c r="BO21" s="577"/>
      <c r="BP21" s="577"/>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7"/>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4"/>
      <c r="AF22" s="509"/>
      <c r="AG22" s="456"/>
      <c r="AH22" s="456"/>
      <c r="AI22" s="456"/>
      <c r="AJ22" s="527"/>
      <c r="AK22" s="535"/>
      <c r="AL22" s="451"/>
      <c r="AM22" s="451"/>
      <c r="AN22" s="451"/>
      <c r="AO22" s="451"/>
      <c r="AP22" s="451"/>
      <c r="AQ22" s="451"/>
      <c r="AR22" s="451"/>
      <c r="AS22" s="451"/>
      <c r="AT22" s="451"/>
      <c r="AU22" s="567"/>
      <c r="AV22" s="567"/>
      <c r="AW22" s="567"/>
      <c r="AX22" s="567"/>
      <c r="AY22" s="589"/>
      <c r="AZ22" s="594" t="s">
        <v>449</v>
      </c>
      <c r="BA22" s="594"/>
      <c r="BB22" s="594"/>
      <c r="BC22" s="594"/>
      <c r="BD22" s="606"/>
      <c r="BE22" s="577"/>
      <c r="BF22" s="577"/>
      <c r="BG22" s="577"/>
      <c r="BH22" s="577"/>
      <c r="BI22" s="577"/>
      <c r="BJ22" s="577"/>
      <c r="BK22" s="577"/>
      <c r="BL22" s="577"/>
      <c r="BM22" s="577"/>
      <c r="BN22" s="577"/>
      <c r="BO22" s="577"/>
      <c r="BP22" s="577"/>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7"/>
    </row>
    <row r="23" spans="1:131" s="364" customFormat="1" ht="26.25" customHeight="1">
      <c r="A23" s="374" t="s">
        <v>252</v>
      </c>
      <c r="B23" s="401" t="s">
        <v>305</v>
      </c>
      <c r="C23" s="421"/>
      <c r="D23" s="421"/>
      <c r="E23" s="421"/>
      <c r="F23" s="421"/>
      <c r="G23" s="421"/>
      <c r="H23" s="421"/>
      <c r="I23" s="421"/>
      <c r="J23" s="421"/>
      <c r="K23" s="421"/>
      <c r="L23" s="421"/>
      <c r="M23" s="421"/>
      <c r="N23" s="421"/>
      <c r="O23" s="421"/>
      <c r="P23" s="433"/>
      <c r="Q23" s="440">
        <v>34634</v>
      </c>
      <c r="R23" s="452"/>
      <c r="S23" s="452"/>
      <c r="T23" s="452"/>
      <c r="U23" s="452"/>
      <c r="V23" s="452">
        <v>32024</v>
      </c>
      <c r="W23" s="452"/>
      <c r="X23" s="452"/>
      <c r="Y23" s="452"/>
      <c r="Z23" s="452"/>
      <c r="AA23" s="452">
        <v>2610</v>
      </c>
      <c r="AB23" s="452"/>
      <c r="AC23" s="452"/>
      <c r="AD23" s="452"/>
      <c r="AE23" s="495"/>
      <c r="AF23" s="510">
        <v>2126</v>
      </c>
      <c r="AG23" s="452"/>
      <c r="AH23" s="452"/>
      <c r="AI23" s="452"/>
      <c r="AJ23" s="528"/>
      <c r="AK23" s="536"/>
      <c r="AL23" s="455"/>
      <c r="AM23" s="455"/>
      <c r="AN23" s="455"/>
      <c r="AO23" s="455"/>
      <c r="AP23" s="452">
        <v>25092</v>
      </c>
      <c r="AQ23" s="452"/>
      <c r="AR23" s="452"/>
      <c r="AS23" s="452"/>
      <c r="AT23" s="452"/>
      <c r="AU23" s="568"/>
      <c r="AV23" s="568"/>
      <c r="AW23" s="568"/>
      <c r="AX23" s="568"/>
      <c r="AY23" s="590"/>
      <c r="AZ23" s="595" t="s">
        <v>200</v>
      </c>
      <c r="BA23" s="604"/>
      <c r="BB23" s="604"/>
      <c r="BC23" s="604"/>
      <c r="BD23" s="607"/>
      <c r="BE23" s="577"/>
      <c r="BF23" s="577"/>
      <c r="BG23" s="577"/>
      <c r="BH23" s="577"/>
      <c r="BI23" s="577"/>
      <c r="BJ23" s="577"/>
      <c r="BK23" s="577"/>
      <c r="BL23" s="577"/>
      <c r="BM23" s="577"/>
      <c r="BN23" s="577"/>
      <c r="BO23" s="577"/>
      <c r="BP23" s="577"/>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7"/>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7"/>
      <c r="BF24" s="577"/>
      <c r="BG24" s="577"/>
      <c r="BH24" s="577"/>
      <c r="BI24" s="577"/>
      <c r="BJ24" s="577"/>
      <c r="BK24" s="577"/>
      <c r="BL24" s="577"/>
      <c r="BM24" s="577"/>
      <c r="BN24" s="577"/>
      <c r="BO24" s="577"/>
      <c r="BP24" s="577"/>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7"/>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11" t="s">
        <v>248</v>
      </c>
      <c r="AG26" s="522"/>
      <c r="AH26" s="522"/>
      <c r="AI26" s="522"/>
      <c r="AJ26" s="529"/>
      <c r="AK26" s="447" t="s">
        <v>391</v>
      </c>
      <c r="AL26" s="447"/>
      <c r="AM26" s="447"/>
      <c r="AN26" s="447"/>
      <c r="AO26" s="458"/>
      <c r="AP26" s="435" t="s">
        <v>360</v>
      </c>
      <c r="AQ26" s="447"/>
      <c r="AR26" s="447"/>
      <c r="AS26" s="447"/>
      <c r="AT26" s="458"/>
      <c r="AU26" s="435" t="s">
        <v>454</v>
      </c>
      <c r="AV26" s="447"/>
      <c r="AW26" s="447"/>
      <c r="AX26" s="447"/>
      <c r="AY26" s="458"/>
      <c r="AZ26" s="435" t="s">
        <v>455</v>
      </c>
      <c r="BA26" s="447"/>
      <c r="BB26" s="447"/>
      <c r="BC26" s="447"/>
      <c r="BD26" s="458"/>
      <c r="BE26" s="435" t="s">
        <v>442</v>
      </c>
      <c r="BF26" s="447"/>
      <c r="BG26" s="447"/>
      <c r="BH26" s="447"/>
      <c r="BI26" s="524"/>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2"/>
      <c r="AG27" s="523"/>
      <c r="AH27" s="523"/>
      <c r="AI27" s="523"/>
      <c r="AJ27" s="530"/>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5"/>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6546</v>
      </c>
      <c r="R28" s="453"/>
      <c r="S28" s="453"/>
      <c r="T28" s="453"/>
      <c r="U28" s="453"/>
      <c r="V28" s="453">
        <v>6392</v>
      </c>
      <c r="W28" s="453"/>
      <c r="X28" s="453"/>
      <c r="Y28" s="453"/>
      <c r="Z28" s="453"/>
      <c r="AA28" s="453">
        <v>154</v>
      </c>
      <c r="AB28" s="453"/>
      <c r="AC28" s="453"/>
      <c r="AD28" s="453"/>
      <c r="AE28" s="496"/>
      <c r="AF28" s="513">
        <v>154</v>
      </c>
      <c r="AG28" s="453"/>
      <c r="AH28" s="453"/>
      <c r="AI28" s="453"/>
      <c r="AJ28" s="531"/>
      <c r="AK28" s="537">
        <v>714</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457</v>
      </c>
      <c r="C29" s="420"/>
      <c r="D29" s="420"/>
      <c r="E29" s="420"/>
      <c r="F29" s="420"/>
      <c r="G29" s="420"/>
      <c r="H29" s="420"/>
      <c r="I29" s="420"/>
      <c r="J29" s="420"/>
      <c r="K29" s="420"/>
      <c r="L29" s="420"/>
      <c r="M29" s="420"/>
      <c r="N29" s="420"/>
      <c r="O29" s="420"/>
      <c r="P29" s="432"/>
      <c r="Q29" s="438">
        <v>126</v>
      </c>
      <c r="R29" s="450"/>
      <c r="S29" s="450"/>
      <c r="T29" s="450"/>
      <c r="U29" s="450"/>
      <c r="V29" s="450">
        <v>87</v>
      </c>
      <c r="W29" s="450"/>
      <c r="X29" s="450"/>
      <c r="Y29" s="450"/>
      <c r="Z29" s="450"/>
      <c r="AA29" s="450">
        <v>39</v>
      </c>
      <c r="AB29" s="450"/>
      <c r="AC29" s="450"/>
      <c r="AD29" s="450"/>
      <c r="AE29" s="461"/>
      <c r="AF29" s="509">
        <v>39</v>
      </c>
      <c r="AG29" s="456"/>
      <c r="AH29" s="456"/>
      <c r="AI29" s="456"/>
      <c r="AJ29" s="527"/>
      <c r="AK29" s="460">
        <v>69</v>
      </c>
      <c r="AL29" s="450"/>
      <c r="AM29" s="450"/>
      <c r="AN29" s="450"/>
      <c r="AO29" s="450"/>
      <c r="AP29" s="450">
        <v>3839</v>
      </c>
      <c r="AQ29" s="450"/>
      <c r="AR29" s="450"/>
      <c r="AS29" s="450"/>
      <c r="AT29" s="450"/>
      <c r="AU29" s="450">
        <v>2</v>
      </c>
      <c r="AV29" s="450"/>
      <c r="AW29" s="450"/>
      <c r="AX29" s="450"/>
      <c r="AY29" s="450"/>
      <c r="AZ29" s="597" t="s">
        <v>200</v>
      </c>
      <c r="BA29" s="597"/>
      <c r="BB29" s="597"/>
      <c r="BC29" s="597"/>
      <c r="BD29" s="597"/>
      <c r="BE29" s="480"/>
      <c r="BF29" s="480"/>
      <c r="BG29" s="480"/>
      <c r="BH29" s="480"/>
      <c r="BI29" s="497"/>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965</v>
      </c>
      <c r="R30" s="450"/>
      <c r="S30" s="450"/>
      <c r="T30" s="450"/>
      <c r="U30" s="450"/>
      <c r="V30" s="450">
        <v>964</v>
      </c>
      <c r="W30" s="450"/>
      <c r="X30" s="450"/>
      <c r="Y30" s="450"/>
      <c r="Z30" s="450"/>
      <c r="AA30" s="450">
        <v>1</v>
      </c>
      <c r="AB30" s="450"/>
      <c r="AC30" s="450"/>
      <c r="AD30" s="450"/>
      <c r="AE30" s="461"/>
      <c r="AF30" s="509">
        <v>1</v>
      </c>
      <c r="AG30" s="456"/>
      <c r="AH30" s="456"/>
      <c r="AI30" s="456"/>
      <c r="AJ30" s="527"/>
      <c r="AK30" s="460">
        <v>1109</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480"/>
      <c r="BF30" s="480"/>
      <c r="BG30" s="480"/>
      <c r="BH30" s="480"/>
      <c r="BI30" s="497"/>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225</v>
      </c>
      <c r="C31" s="420"/>
      <c r="D31" s="420"/>
      <c r="E31" s="420"/>
      <c r="F31" s="420"/>
      <c r="G31" s="420"/>
      <c r="H31" s="420"/>
      <c r="I31" s="420"/>
      <c r="J31" s="420"/>
      <c r="K31" s="420"/>
      <c r="L31" s="420"/>
      <c r="M31" s="420"/>
      <c r="N31" s="420"/>
      <c r="O31" s="420"/>
      <c r="P31" s="432"/>
      <c r="Q31" s="438">
        <v>7231</v>
      </c>
      <c r="R31" s="450"/>
      <c r="S31" s="450"/>
      <c r="T31" s="450"/>
      <c r="U31" s="450"/>
      <c r="V31" s="450">
        <v>7100</v>
      </c>
      <c r="W31" s="450"/>
      <c r="X31" s="450"/>
      <c r="Y31" s="450"/>
      <c r="Z31" s="450"/>
      <c r="AA31" s="450">
        <v>131</v>
      </c>
      <c r="AB31" s="450"/>
      <c r="AC31" s="450"/>
      <c r="AD31" s="450"/>
      <c r="AE31" s="461"/>
      <c r="AF31" s="509">
        <v>131</v>
      </c>
      <c r="AG31" s="456"/>
      <c r="AH31" s="456"/>
      <c r="AI31" s="456"/>
      <c r="AJ31" s="527"/>
      <c r="AK31" s="460">
        <v>203</v>
      </c>
      <c r="AL31" s="450"/>
      <c r="AM31" s="450"/>
      <c r="AN31" s="450"/>
      <c r="AO31" s="450"/>
      <c r="AP31" s="450" t="s">
        <v>200</v>
      </c>
      <c r="AQ31" s="450"/>
      <c r="AR31" s="450"/>
      <c r="AS31" s="450"/>
      <c r="AT31" s="450"/>
      <c r="AU31" s="450" t="s">
        <v>200</v>
      </c>
      <c r="AV31" s="450"/>
      <c r="AW31" s="450"/>
      <c r="AX31" s="450"/>
      <c r="AY31" s="450"/>
      <c r="AZ31" s="597" t="s">
        <v>200</v>
      </c>
      <c r="BA31" s="597"/>
      <c r="BB31" s="597"/>
      <c r="BC31" s="597"/>
      <c r="BD31" s="597"/>
      <c r="BE31" s="480"/>
      <c r="BF31" s="480"/>
      <c r="BG31" s="480"/>
      <c r="BH31" s="480"/>
      <c r="BI31" s="497"/>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61</v>
      </c>
      <c r="C32" s="420"/>
      <c r="D32" s="420"/>
      <c r="E32" s="420"/>
      <c r="F32" s="420"/>
      <c r="G32" s="420"/>
      <c r="H32" s="420"/>
      <c r="I32" s="420"/>
      <c r="J32" s="420"/>
      <c r="K32" s="420"/>
      <c r="L32" s="420"/>
      <c r="M32" s="420"/>
      <c r="N32" s="420"/>
      <c r="O32" s="420"/>
      <c r="P32" s="432"/>
      <c r="Q32" s="438">
        <v>191</v>
      </c>
      <c r="R32" s="450"/>
      <c r="S32" s="450"/>
      <c r="T32" s="450"/>
      <c r="U32" s="450"/>
      <c r="V32" s="450">
        <v>42</v>
      </c>
      <c r="W32" s="450"/>
      <c r="X32" s="450"/>
      <c r="Y32" s="450"/>
      <c r="Z32" s="450"/>
      <c r="AA32" s="450">
        <v>149</v>
      </c>
      <c r="AB32" s="450"/>
      <c r="AC32" s="450"/>
      <c r="AD32" s="450"/>
      <c r="AE32" s="461"/>
      <c r="AF32" s="509">
        <v>149</v>
      </c>
      <c r="AG32" s="456"/>
      <c r="AH32" s="456"/>
      <c r="AI32" s="456"/>
      <c r="AJ32" s="527"/>
      <c r="AK32" s="460" t="s">
        <v>200</v>
      </c>
      <c r="AL32" s="450"/>
      <c r="AM32" s="450"/>
      <c r="AN32" s="450"/>
      <c r="AO32" s="450"/>
      <c r="AP32" s="450" t="s">
        <v>200</v>
      </c>
      <c r="AQ32" s="450"/>
      <c r="AR32" s="450"/>
      <c r="AS32" s="450"/>
      <c r="AT32" s="450"/>
      <c r="AU32" s="450" t="s">
        <v>200</v>
      </c>
      <c r="AV32" s="450"/>
      <c r="AW32" s="450"/>
      <c r="AX32" s="450"/>
      <c r="AY32" s="450"/>
      <c r="AZ32" s="597" t="s">
        <v>200</v>
      </c>
      <c r="BA32" s="597"/>
      <c r="BB32" s="597"/>
      <c r="BC32" s="597"/>
      <c r="BD32" s="597"/>
      <c r="BE32" s="480"/>
      <c r="BF32" s="480"/>
      <c r="BG32" s="480"/>
      <c r="BH32" s="480"/>
      <c r="BI32" s="497"/>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458</v>
      </c>
      <c r="C33" s="420"/>
      <c r="D33" s="420"/>
      <c r="E33" s="420"/>
      <c r="F33" s="420"/>
      <c r="G33" s="420"/>
      <c r="H33" s="420"/>
      <c r="I33" s="420"/>
      <c r="J33" s="420"/>
      <c r="K33" s="420"/>
      <c r="L33" s="420"/>
      <c r="M33" s="420"/>
      <c r="N33" s="420"/>
      <c r="O33" s="420"/>
      <c r="P33" s="432"/>
      <c r="Q33" s="438">
        <v>2936</v>
      </c>
      <c r="R33" s="450"/>
      <c r="S33" s="450"/>
      <c r="T33" s="450"/>
      <c r="U33" s="450"/>
      <c r="V33" s="450">
        <v>3067</v>
      </c>
      <c r="W33" s="450"/>
      <c r="X33" s="450"/>
      <c r="Y33" s="450"/>
      <c r="Z33" s="450"/>
      <c r="AA33" s="450">
        <v>-131</v>
      </c>
      <c r="AB33" s="450"/>
      <c r="AC33" s="450"/>
      <c r="AD33" s="450"/>
      <c r="AE33" s="461"/>
      <c r="AF33" s="509">
        <v>2116</v>
      </c>
      <c r="AG33" s="456"/>
      <c r="AH33" s="456"/>
      <c r="AI33" s="456"/>
      <c r="AJ33" s="527"/>
      <c r="AK33" s="460">
        <v>430</v>
      </c>
      <c r="AL33" s="450"/>
      <c r="AM33" s="450"/>
      <c r="AN33" s="450"/>
      <c r="AO33" s="450"/>
      <c r="AP33" s="450">
        <v>198</v>
      </c>
      <c r="AQ33" s="450"/>
      <c r="AR33" s="450"/>
      <c r="AS33" s="450"/>
      <c r="AT33" s="450"/>
      <c r="AU33" s="450">
        <v>116</v>
      </c>
      <c r="AV33" s="450"/>
      <c r="AW33" s="450"/>
      <c r="AX33" s="450"/>
      <c r="AY33" s="450"/>
      <c r="AZ33" s="597" t="s">
        <v>200</v>
      </c>
      <c r="BA33" s="597"/>
      <c r="BB33" s="597"/>
      <c r="BC33" s="597"/>
      <c r="BD33" s="597"/>
      <c r="BE33" s="480" t="s">
        <v>459</v>
      </c>
      <c r="BF33" s="480"/>
      <c r="BG33" s="480"/>
      <c r="BH33" s="480"/>
      <c r="BI33" s="497"/>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353</v>
      </c>
      <c r="C34" s="420"/>
      <c r="D34" s="420"/>
      <c r="E34" s="420"/>
      <c r="F34" s="420"/>
      <c r="G34" s="420"/>
      <c r="H34" s="420"/>
      <c r="I34" s="420"/>
      <c r="J34" s="420"/>
      <c r="K34" s="420"/>
      <c r="L34" s="420"/>
      <c r="M34" s="420"/>
      <c r="N34" s="420"/>
      <c r="O34" s="420"/>
      <c r="P34" s="432"/>
      <c r="Q34" s="438">
        <f>1060+164+139</f>
        <v>1363</v>
      </c>
      <c r="R34" s="450"/>
      <c r="S34" s="450"/>
      <c r="T34" s="450"/>
      <c r="U34" s="450"/>
      <c r="V34" s="450">
        <f>974+154+138</f>
        <v>1266</v>
      </c>
      <c r="W34" s="450"/>
      <c r="X34" s="450"/>
      <c r="Y34" s="450"/>
      <c r="Z34" s="450"/>
      <c r="AA34" s="450">
        <f>85+11+1</f>
        <v>97</v>
      </c>
      <c r="AB34" s="450"/>
      <c r="AC34" s="450"/>
      <c r="AD34" s="450"/>
      <c r="AE34" s="461"/>
      <c r="AF34" s="509">
        <f>447+29+72</f>
        <v>548</v>
      </c>
      <c r="AG34" s="456"/>
      <c r="AH34" s="456"/>
      <c r="AI34" s="456"/>
      <c r="AJ34" s="527"/>
      <c r="AK34" s="460">
        <f>423+70+65</f>
        <v>558</v>
      </c>
      <c r="AL34" s="450"/>
      <c r="AM34" s="450"/>
      <c r="AN34" s="450"/>
      <c r="AO34" s="450"/>
      <c r="AP34" s="450">
        <f>3527+560+645</f>
        <v>4732</v>
      </c>
      <c r="AQ34" s="450"/>
      <c r="AR34" s="450"/>
      <c r="AS34" s="450"/>
      <c r="AT34" s="450"/>
      <c r="AU34" s="450">
        <v>2423</v>
      </c>
      <c r="AV34" s="450"/>
      <c r="AW34" s="450"/>
      <c r="AX34" s="450"/>
      <c r="AY34" s="450"/>
      <c r="AZ34" s="597" t="s">
        <v>200</v>
      </c>
      <c r="BA34" s="597"/>
      <c r="BB34" s="597"/>
      <c r="BC34" s="597"/>
      <c r="BD34" s="597"/>
      <c r="BE34" s="480" t="s">
        <v>459</v>
      </c>
      <c r="BF34" s="480"/>
      <c r="BG34" s="480"/>
      <c r="BH34" s="480"/>
      <c r="BI34" s="497"/>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9"/>
      <c r="AG35" s="456"/>
      <c r="AH35" s="456"/>
      <c r="AI35" s="456"/>
      <c r="AJ35" s="527"/>
      <c r="AK35" s="460"/>
      <c r="AL35" s="450"/>
      <c r="AM35" s="450"/>
      <c r="AN35" s="450"/>
      <c r="AO35" s="450"/>
      <c r="AP35" s="450"/>
      <c r="AQ35" s="450"/>
      <c r="AR35" s="450"/>
      <c r="AS35" s="450"/>
      <c r="AT35" s="450"/>
      <c r="AU35" s="450"/>
      <c r="AV35" s="450"/>
      <c r="AW35" s="450"/>
      <c r="AX35" s="450"/>
      <c r="AY35" s="450"/>
      <c r="AZ35" s="597"/>
      <c r="BA35" s="597"/>
      <c r="BB35" s="597"/>
      <c r="BC35" s="597"/>
      <c r="BD35" s="597"/>
      <c r="BE35" s="480"/>
      <c r="BF35" s="480"/>
      <c r="BG35" s="480"/>
      <c r="BH35" s="480"/>
      <c r="BI35" s="497"/>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9"/>
      <c r="AG36" s="456"/>
      <c r="AH36" s="456"/>
      <c r="AI36" s="456"/>
      <c r="AJ36" s="527"/>
      <c r="AK36" s="460"/>
      <c r="AL36" s="450"/>
      <c r="AM36" s="450"/>
      <c r="AN36" s="450"/>
      <c r="AO36" s="450"/>
      <c r="AP36" s="450"/>
      <c r="AQ36" s="450"/>
      <c r="AR36" s="450"/>
      <c r="AS36" s="450"/>
      <c r="AT36" s="450"/>
      <c r="AU36" s="450"/>
      <c r="AV36" s="450"/>
      <c r="AW36" s="450"/>
      <c r="AX36" s="450"/>
      <c r="AY36" s="450"/>
      <c r="AZ36" s="597"/>
      <c r="BA36" s="597"/>
      <c r="BB36" s="597"/>
      <c r="BC36" s="597"/>
      <c r="BD36" s="597"/>
      <c r="BE36" s="480"/>
      <c r="BF36" s="480"/>
      <c r="BG36" s="480"/>
      <c r="BH36" s="480"/>
      <c r="BI36" s="497"/>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91</v>
      </c>
      <c r="C37" s="420"/>
      <c r="D37" s="420"/>
      <c r="E37" s="420"/>
      <c r="F37" s="420"/>
      <c r="G37" s="420"/>
      <c r="H37" s="420"/>
      <c r="I37" s="420"/>
      <c r="J37" s="420"/>
      <c r="K37" s="420"/>
      <c r="L37" s="420"/>
      <c r="M37" s="420"/>
      <c r="N37" s="420"/>
      <c r="O37" s="420"/>
      <c r="P37" s="432"/>
      <c r="Q37" s="438">
        <v>27</v>
      </c>
      <c r="R37" s="450"/>
      <c r="S37" s="450"/>
      <c r="T37" s="450"/>
      <c r="U37" s="450"/>
      <c r="V37" s="450">
        <v>9</v>
      </c>
      <c r="W37" s="450"/>
      <c r="X37" s="450"/>
      <c r="Y37" s="450"/>
      <c r="Z37" s="450"/>
      <c r="AA37" s="450">
        <v>18</v>
      </c>
      <c r="AB37" s="450"/>
      <c r="AC37" s="450"/>
      <c r="AD37" s="450"/>
      <c r="AE37" s="461"/>
      <c r="AF37" s="509">
        <v>18</v>
      </c>
      <c r="AG37" s="456"/>
      <c r="AH37" s="456"/>
      <c r="AI37" s="456"/>
      <c r="AJ37" s="527"/>
      <c r="AK37" s="460" t="s">
        <v>200</v>
      </c>
      <c r="AL37" s="450"/>
      <c r="AM37" s="450"/>
      <c r="AN37" s="450"/>
      <c r="AO37" s="450"/>
      <c r="AP37" s="450" t="s">
        <v>200</v>
      </c>
      <c r="AQ37" s="450"/>
      <c r="AR37" s="450"/>
      <c r="AS37" s="450"/>
      <c r="AT37" s="450"/>
      <c r="AU37" s="450" t="s">
        <v>200</v>
      </c>
      <c r="AV37" s="450"/>
      <c r="AW37" s="450"/>
      <c r="AX37" s="450"/>
      <c r="AY37" s="450"/>
      <c r="AZ37" s="597" t="s">
        <v>200</v>
      </c>
      <c r="BA37" s="597"/>
      <c r="BB37" s="597"/>
      <c r="BC37" s="597"/>
      <c r="BD37" s="597"/>
      <c r="BE37" s="480" t="s">
        <v>540</v>
      </c>
      <c r="BF37" s="480"/>
      <c r="BG37" s="480"/>
      <c r="BH37" s="480"/>
      <c r="BI37" s="497"/>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80"/>
      <c r="AB38" s="480"/>
      <c r="AC38" s="480"/>
      <c r="AD38" s="480"/>
      <c r="AE38" s="497"/>
      <c r="AF38" s="509"/>
      <c r="AG38" s="456"/>
      <c r="AH38" s="456"/>
      <c r="AI38" s="456"/>
      <c r="AJ38" s="527"/>
      <c r="AK38" s="460"/>
      <c r="AL38" s="450"/>
      <c r="AM38" s="450"/>
      <c r="AN38" s="450"/>
      <c r="AO38" s="450"/>
      <c r="AP38" s="450"/>
      <c r="AQ38" s="450"/>
      <c r="AR38" s="450"/>
      <c r="AS38" s="450"/>
      <c r="AT38" s="450"/>
      <c r="AU38" s="450"/>
      <c r="AV38" s="450"/>
      <c r="AW38" s="450"/>
      <c r="AX38" s="450"/>
      <c r="AY38" s="450"/>
      <c r="AZ38" s="597"/>
      <c r="BA38" s="597"/>
      <c r="BB38" s="597"/>
      <c r="BC38" s="597"/>
      <c r="BD38" s="597"/>
      <c r="BE38" s="480"/>
      <c r="BF38" s="480"/>
      <c r="BG38" s="480"/>
      <c r="BH38" s="480"/>
      <c r="BI38" s="497"/>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9"/>
      <c r="AG39" s="456"/>
      <c r="AH39" s="456"/>
      <c r="AI39" s="456"/>
      <c r="AJ39" s="527"/>
      <c r="AK39" s="460"/>
      <c r="AL39" s="450"/>
      <c r="AM39" s="450"/>
      <c r="AN39" s="450"/>
      <c r="AO39" s="450"/>
      <c r="AP39" s="450"/>
      <c r="AQ39" s="450"/>
      <c r="AR39" s="450"/>
      <c r="AS39" s="450"/>
      <c r="AT39" s="450"/>
      <c r="AU39" s="450"/>
      <c r="AV39" s="450"/>
      <c r="AW39" s="450"/>
      <c r="AX39" s="450"/>
      <c r="AY39" s="450"/>
      <c r="AZ39" s="597"/>
      <c r="BA39" s="597"/>
      <c r="BB39" s="597"/>
      <c r="BC39" s="597"/>
      <c r="BD39" s="597"/>
      <c r="BE39" s="480"/>
      <c r="BF39" s="480"/>
      <c r="BG39" s="480"/>
      <c r="BH39" s="480"/>
      <c r="BI39" s="497"/>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9"/>
      <c r="AG40" s="456"/>
      <c r="AH40" s="456"/>
      <c r="AI40" s="456"/>
      <c r="AJ40" s="527"/>
      <c r="AK40" s="460"/>
      <c r="AL40" s="450"/>
      <c r="AM40" s="450"/>
      <c r="AN40" s="450"/>
      <c r="AO40" s="450"/>
      <c r="AP40" s="450"/>
      <c r="AQ40" s="450"/>
      <c r="AR40" s="450"/>
      <c r="AS40" s="450"/>
      <c r="AT40" s="450"/>
      <c r="AU40" s="450"/>
      <c r="AV40" s="450"/>
      <c r="AW40" s="450"/>
      <c r="AX40" s="450"/>
      <c r="AY40" s="450"/>
      <c r="AZ40" s="597"/>
      <c r="BA40" s="597"/>
      <c r="BB40" s="597"/>
      <c r="BC40" s="597"/>
      <c r="BD40" s="597"/>
      <c r="BE40" s="480"/>
      <c r="BF40" s="480"/>
      <c r="BG40" s="480"/>
      <c r="BH40" s="480"/>
      <c r="BI40" s="497"/>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9"/>
      <c r="AG41" s="456"/>
      <c r="AH41" s="456"/>
      <c r="AI41" s="456"/>
      <c r="AJ41" s="527"/>
      <c r="AK41" s="460"/>
      <c r="AL41" s="450"/>
      <c r="AM41" s="450"/>
      <c r="AN41" s="450"/>
      <c r="AO41" s="450"/>
      <c r="AP41" s="450"/>
      <c r="AQ41" s="450"/>
      <c r="AR41" s="450"/>
      <c r="AS41" s="450"/>
      <c r="AT41" s="450"/>
      <c r="AU41" s="450"/>
      <c r="AV41" s="450"/>
      <c r="AW41" s="450"/>
      <c r="AX41" s="450"/>
      <c r="AY41" s="450"/>
      <c r="AZ41" s="597"/>
      <c r="BA41" s="597"/>
      <c r="BB41" s="597"/>
      <c r="BC41" s="597"/>
      <c r="BD41" s="597"/>
      <c r="BE41" s="480"/>
      <c r="BF41" s="480"/>
      <c r="BG41" s="480"/>
      <c r="BH41" s="480"/>
      <c r="BI41" s="497"/>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9"/>
      <c r="AG42" s="456"/>
      <c r="AH42" s="456"/>
      <c r="AI42" s="456"/>
      <c r="AJ42" s="527"/>
      <c r="AK42" s="460"/>
      <c r="AL42" s="450"/>
      <c r="AM42" s="450"/>
      <c r="AN42" s="450"/>
      <c r="AO42" s="450"/>
      <c r="AP42" s="450"/>
      <c r="AQ42" s="450"/>
      <c r="AR42" s="450"/>
      <c r="AS42" s="450"/>
      <c r="AT42" s="450"/>
      <c r="AU42" s="450"/>
      <c r="AV42" s="450"/>
      <c r="AW42" s="450"/>
      <c r="AX42" s="450"/>
      <c r="AY42" s="450"/>
      <c r="AZ42" s="597"/>
      <c r="BA42" s="597"/>
      <c r="BB42" s="597"/>
      <c r="BC42" s="597"/>
      <c r="BD42" s="597"/>
      <c r="BE42" s="480"/>
      <c r="BF42" s="480"/>
      <c r="BG42" s="480"/>
      <c r="BH42" s="480"/>
      <c r="BI42" s="497"/>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9"/>
      <c r="AG43" s="456"/>
      <c r="AH43" s="456"/>
      <c r="AI43" s="456"/>
      <c r="AJ43" s="527"/>
      <c r="AK43" s="460"/>
      <c r="AL43" s="450"/>
      <c r="AM43" s="450"/>
      <c r="AN43" s="450"/>
      <c r="AO43" s="450"/>
      <c r="AP43" s="450"/>
      <c r="AQ43" s="450"/>
      <c r="AR43" s="450"/>
      <c r="AS43" s="450"/>
      <c r="AT43" s="450"/>
      <c r="AU43" s="450"/>
      <c r="AV43" s="450"/>
      <c r="AW43" s="450"/>
      <c r="AX43" s="450"/>
      <c r="AY43" s="450"/>
      <c r="AZ43" s="597"/>
      <c r="BA43" s="597"/>
      <c r="BB43" s="597"/>
      <c r="BC43" s="597"/>
      <c r="BD43" s="597"/>
      <c r="BE43" s="480"/>
      <c r="BF43" s="480"/>
      <c r="BG43" s="480"/>
      <c r="BH43" s="480"/>
      <c r="BI43" s="497"/>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9"/>
      <c r="AG44" s="456"/>
      <c r="AH44" s="456"/>
      <c r="AI44" s="456"/>
      <c r="AJ44" s="527"/>
      <c r="AK44" s="460"/>
      <c r="AL44" s="450"/>
      <c r="AM44" s="450"/>
      <c r="AN44" s="450"/>
      <c r="AO44" s="450"/>
      <c r="AP44" s="450"/>
      <c r="AQ44" s="450"/>
      <c r="AR44" s="450"/>
      <c r="AS44" s="450"/>
      <c r="AT44" s="450"/>
      <c r="AU44" s="450"/>
      <c r="AV44" s="450"/>
      <c r="AW44" s="450"/>
      <c r="AX44" s="450"/>
      <c r="AY44" s="450"/>
      <c r="AZ44" s="597"/>
      <c r="BA44" s="597"/>
      <c r="BB44" s="597"/>
      <c r="BC44" s="597"/>
      <c r="BD44" s="597"/>
      <c r="BE44" s="480"/>
      <c r="BF44" s="480"/>
      <c r="BG44" s="480"/>
      <c r="BH44" s="480"/>
      <c r="BI44" s="497"/>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9"/>
      <c r="AG45" s="456"/>
      <c r="AH45" s="456"/>
      <c r="AI45" s="456"/>
      <c r="AJ45" s="527"/>
      <c r="AK45" s="460"/>
      <c r="AL45" s="450"/>
      <c r="AM45" s="450"/>
      <c r="AN45" s="450"/>
      <c r="AO45" s="450"/>
      <c r="AP45" s="450"/>
      <c r="AQ45" s="450"/>
      <c r="AR45" s="450"/>
      <c r="AS45" s="450"/>
      <c r="AT45" s="450"/>
      <c r="AU45" s="450"/>
      <c r="AV45" s="450"/>
      <c r="AW45" s="450"/>
      <c r="AX45" s="450"/>
      <c r="AY45" s="450"/>
      <c r="AZ45" s="597"/>
      <c r="BA45" s="597"/>
      <c r="BB45" s="597"/>
      <c r="BC45" s="597"/>
      <c r="BD45" s="597"/>
      <c r="BE45" s="480"/>
      <c r="BF45" s="480"/>
      <c r="BG45" s="480"/>
      <c r="BH45" s="480"/>
      <c r="BI45" s="497"/>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9"/>
      <c r="AG46" s="456"/>
      <c r="AH46" s="456"/>
      <c r="AI46" s="456"/>
      <c r="AJ46" s="527"/>
      <c r="AK46" s="460"/>
      <c r="AL46" s="450"/>
      <c r="AM46" s="450"/>
      <c r="AN46" s="450"/>
      <c r="AO46" s="450"/>
      <c r="AP46" s="450"/>
      <c r="AQ46" s="450"/>
      <c r="AR46" s="450"/>
      <c r="AS46" s="450"/>
      <c r="AT46" s="450"/>
      <c r="AU46" s="450"/>
      <c r="AV46" s="450"/>
      <c r="AW46" s="450"/>
      <c r="AX46" s="450"/>
      <c r="AY46" s="450"/>
      <c r="AZ46" s="597"/>
      <c r="BA46" s="597"/>
      <c r="BB46" s="597"/>
      <c r="BC46" s="597"/>
      <c r="BD46" s="597"/>
      <c r="BE46" s="480"/>
      <c r="BF46" s="480"/>
      <c r="BG46" s="480"/>
      <c r="BH46" s="480"/>
      <c r="BI46" s="497"/>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9"/>
      <c r="AG47" s="456"/>
      <c r="AH47" s="456"/>
      <c r="AI47" s="456"/>
      <c r="AJ47" s="527"/>
      <c r="AK47" s="460"/>
      <c r="AL47" s="450"/>
      <c r="AM47" s="450"/>
      <c r="AN47" s="450"/>
      <c r="AO47" s="450"/>
      <c r="AP47" s="450"/>
      <c r="AQ47" s="450"/>
      <c r="AR47" s="450"/>
      <c r="AS47" s="450"/>
      <c r="AT47" s="450"/>
      <c r="AU47" s="450"/>
      <c r="AV47" s="450"/>
      <c r="AW47" s="450"/>
      <c r="AX47" s="450"/>
      <c r="AY47" s="450"/>
      <c r="AZ47" s="597"/>
      <c r="BA47" s="597"/>
      <c r="BB47" s="597"/>
      <c r="BC47" s="597"/>
      <c r="BD47" s="597"/>
      <c r="BE47" s="480"/>
      <c r="BF47" s="480"/>
      <c r="BG47" s="480"/>
      <c r="BH47" s="480"/>
      <c r="BI47" s="497"/>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9"/>
      <c r="AG48" s="456"/>
      <c r="AH48" s="456"/>
      <c r="AI48" s="456"/>
      <c r="AJ48" s="527"/>
      <c r="AK48" s="460"/>
      <c r="AL48" s="450"/>
      <c r="AM48" s="450"/>
      <c r="AN48" s="450"/>
      <c r="AO48" s="450"/>
      <c r="AP48" s="450"/>
      <c r="AQ48" s="450"/>
      <c r="AR48" s="450"/>
      <c r="AS48" s="450"/>
      <c r="AT48" s="450"/>
      <c r="AU48" s="450"/>
      <c r="AV48" s="450"/>
      <c r="AW48" s="450"/>
      <c r="AX48" s="450"/>
      <c r="AY48" s="450"/>
      <c r="AZ48" s="597"/>
      <c r="BA48" s="597"/>
      <c r="BB48" s="597"/>
      <c r="BC48" s="597"/>
      <c r="BD48" s="597"/>
      <c r="BE48" s="480"/>
      <c r="BF48" s="480"/>
      <c r="BG48" s="480"/>
      <c r="BH48" s="480"/>
      <c r="BI48" s="497"/>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9"/>
      <c r="AG49" s="456"/>
      <c r="AH49" s="456"/>
      <c r="AI49" s="456"/>
      <c r="AJ49" s="527"/>
      <c r="AK49" s="460"/>
      <c r="AL49" s="450"/>
      <c r="AM49" s="450"/>
      <c r="AN49" s="450"/>
      <c r="AO49" s="450"/>
      <c r="AP49" s="450"/>
      <c r="AQ49" s="450"/>
      <c r="AR49" s="450"/>
      <c r="AS49" s="450"/>
      <c r="AT49" s="450"/>
      <c r="AU49" s="450"/>
      <c r="AV49" s="450"/>
      <c r="AW49" s="450"/>
      <c r="AX49" s="450"/>
      <c r="AY49" s="450"/>
      <c r="AZ49" s="597"/>
      <c r="BA49" s="597"/>
      <c r="BB49" s="597"/>
      <c r="BC49" s="597"/>
      <c r="BD49" s="597"/>
      <c r="BE49" s="480"/>
      <c r="BF49" s="480"/>
      <c r="BG49" s="480"/>
      <c r="BH49" s="480"/>
      <c r="BI49" s="497"/>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8"/>
      <c r="AF50" s="509"/>
      <c r="AG50" s="456"/>
      <c r="AH50" s="456"/>
      <c r="AI50" s="456"/>
      <c r="AJ50" s="527"/>
      <c r="AK50" s="538"/>
      <c r="AL50" s="454"/>
      <c r="AM50" s="454"/>
      <c r="AN50" s="454"/>
      <c r="AO50" s="454"/>
      <c r="AP50" s="454"/>
      <c r="AQ50" s="454"/>
      <c r="AR50" s="454"/>
      <c r="AS50" s="454"/>
      <c r="AT50" s="454"/>
      <c r="AU50" s="454"/>
      <c r="AV50" s="454"/>
      <c r="AW50" s="454"/>
      <c r="AX50" s="454"/>
      <c r="AY50" s="454"/>
      <c r="AZ50" s="598"/>
      <c r="BA50" s="598"/>
      <c r="BB50" s="598"/>
      <c r="BC50" s="598"/>
      <c r="BD50" s="598"/>
      <c r="BE50" s="480"/>
      <c r="BF50" s="480"/>
      <c r="BG50" s="480"/>
      <c r="BH50" s="480"/>
      <c r="BI50" s="497"/>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8"/>
      <c r="AF51" s="509"/>
      <c r="AG51" s="456"/>
      <c r="AH51" s="456"/>
      <c r="AI51" s="456"/>
      <c r="AJ51" s="527"/>
      <c r="AK51" s="538"/>
      <c r="AL51" s="454"/>
      <c r="AM51" s="454"/>
      <c r="AN51" s="454"/>
      <c r="AO51" s="454"/>
      <c r="AP51" s="454"/>
      <c r="AQ51" s="454"/>
      <c r="AR51" s="454"/>
      <c r="AS51" s="454"/>
      <c r="AT51" s="454"/>
      <c r="AU51" s="454"/>
      <c r="AV51" s="454"/>
      <c r="AW51" s="454"/>
      <c r="AX51" s="454"/>
      <c r="AY51" s="454"/>
      <c r="AZ51" s="598"/>
      <c r="BA51" s="598"/>
      <c r="BB51" s="598"/>
      <c r="BC51" s="598"/>
      <c r="BD51" s="598"/>
      <c r="BE51" s="480"/>
      <c r="BF51" s="480"/>
      <c r="BG51" s="480"/>
      <c r="BH51" s="480"/>
      <c r="BI51" s="497"/>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8"/>
      <c r="AF52" s="509"/>
      <c r="AG52" s="456"/>
      <c r="AH52" s="456"/>
      <c r="AI52" s="456"/>
      <c r="AJ52" s="527"/>
      <c r="AK52" s="538"/>
      <c r="AL52" s="454"/>
      <c r="AM52" s="454"/>
      <c r="AN52" s="454"/>
      <c r="AO52" s="454"/>
      <c r="AP52" s="454"/>
      <c r="AQ52" s="454"/>
      <c r="AR52" s="454"/>
      <c r="AS52" s="454"/>
      <c r="AT52" s="454"/>
      <c r="AU52" s="454"/>
      <c r="AV52" s="454"/>
      <c r="AW52" s="454"/>
      <c r="AX52" s="454"/>
      <c r="AY52" s="454"/>
      <c r="AZ52" s="598"/>
      <c r="BA52" s="598"/>
      <c r="BB52" s="598"/>
      <c r="BC52" s="598"/>
      <c r="BD52" s="598"/>
      <c r="BE52" s="480"/>
      <c r="BF52" s="480"/>
      <c r="BG52" s="480"/>
      <c r="BH52" s="480"/>
      <c r="BI52" s="497"/>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8"/>
      <c r="AF53" s="509"/>
      <c r="AG53" s="456"/>
      <c r="AH53" s="456"/>
      <c r="AI53" s="456"/>
      <c r="AJ53" s="527"/>
      <c r="AK53" s="538"/>
      <c r="AL53" s="454"/>
      <c r="AM53" s="454"/>
      <c r="AN53" s="454"/>
      <c r="AO53" s="454"/>
      <c r="AP53" s="454"/>
      <c r="AQ53" s="454"/>
      <c r="AR53" s="454"/>
      <c r="AS53" s="454"/>
      <c r="AT53" s="454"/>
      <c r="AU53" s="454"/>
      <c r="AV53" s="454"/>
      <c r="AW53" s="454"/>
      <c r="AX53" s="454"/>
      <c r="AY53" s="454"/>
      <c r="AZ53" s="598"/>
      <c r="BA53" s="598"/>
      <c r="BB53" s="598"/>
      <c r="BC53" s="598"/>
      <c r="BD53" s="598"/>
      <c r="BE53" s="480"/>
      <c r="BF53" s="480"/>
      <c r="BG53" s="480"/>
      <c r="BH53" s="480"/>
      <c r="BI53" s="497"/>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8"/>
      <c r="AF54" s="509"/>
      <c r="AG54" s="456"/>
      <c r="AH54" s="456"/>
      <c r="AI54" s="456"/>
      <c r="AJ54" s="527"/>
      <c r="AK54" s="538"/>
      <c r="AL54" s="454"/>
      <c r="AM54" s="454"/>
      <c r="AN54" s="454"/>
      <c r="AO54" s="454"/>
      <c r="AP54" s="454"/>
      <c r="AQ54" s="454"/>
      <c r="AR54" s="454"/>
      <c r="AS54" s="454"/>
      <c r="AT54" s="454"/>
      <c r="AU54" s="454"/>
      <c r="AV54" s="454"/>
      <c r="AW54" s="454"/>
      <c r="AX54" s="454"/>
      <c r="AY54" s="454"/>
      <c r="AZ54" s="598"/>
      <c r="BA54" s="598"/>
      <c r="BB54" s="598"/>
      <c r="BC54" s="598"/>
      <c r="BD54" s="598"/>
      <c r="BE54" s="480"/>
      <c r="BF54" s="480"/>
      <c r="BG54" s="480"/>
      <c r="BH54" s="480"/>
      <c r="BI54" s="497"/>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8"/>
      <c r="AF55" s="509"/>
      <c r="AG55" s="456"/>
      <c r="AH55" s="456"/>
      <c r="AI55" s="456"/>
      <c r="AJ55" s="527"/>
      <c r="AK55" s="538"/>
      <c r="AL55" s="454"/>
      <c r="AM55" s="454"/>
      <c r="AN55" s="454"/>
      <c r="AO55" s="454"/>
      <c r="AP55" s="454"/>
      <c r="AQ55" s="454"/>
      <c r="AR55" s="454"/>
      <c r="AS55" s="454"/>
      <c r="AT55" s="454"/>
      <c r="AU55" s="454"/>
      <c r="AV55" s="454"/>
      <c r="AW55" s="454"/>
      <c r="AX55" s="454"/>
      <c r="AY55" s="454"/>
      <c r="AZ55" s="598"/>
      <c r="BA55" s="598"/>
      <c r="BB55" s="598"/>
      <c r="BC55" s="598"/>
      <c r="BD55" s="598"/>
      <c r="BE55" s="480"/>
      <c r="BF55" s="480"/>
      <c r="BG55" s="480"/>
      <c r="BH55" s="480"/>
      <c r="BI55" s="497"/>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8"/>
      <c r="AF56" s="509"/>
      <c r="AG56" s="456"/>
      <c r="AH56" s="456"/>
      <c r="AI56" s="456"/>
      <c r="AJ56" s="527"/>
      <c r="AK56" s="538"/>
      <c r="AL56" s="454"/>
      <c r="AM56" s="454"/>
      <c r="AN56" s="454"/>
      <c r="AO56" s="454"/>
      <c r="AP56" s="454"/>
      <c r="AQ56" s="454"/>
      <c r="AR56" s="454"/>
      <c r="AS56" s="454"/>
      <c r="AT56" s="454"/>
      <c r="AU56" s="454"/>
      <c r="AV56" s="454"/>
      <c r="AW56" s="454"/>
      <c r="AX56" s="454"/>
      <c r="AY56" s="454"/>
      <c r="AZ56" s="598"/>
      <c r="BA56" s="598"/>
      <c r="BB56" s="598"/>
      <c r="BC56" s="598"/>
      <c r="BD56" s="598"/>
      <c r="BE56" s="480"/>
      <c r="BF56" s="480"/>
      <c r="BG56" s="480"/>
      <c r="BH56" s="480"/>
      <c r="BI56" s="497"/>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8"/>
      <c r="AF57" s="509"/>
      <c r="AG57" s="456"/>
      <c r="AH57" s="456"/>
      <c r="AI57" s="456"/>
      <c r="AJ57" s="527"/>
      <c r="AK57" s="538"/>
      <c r="AL57" s="454"/>
      <c r="AM57" s="454"/>
      <c r="AN57" s="454"/>
      <c r="AO57" s="454"/>
      <c r="AP57" s="454"/>
      <c r="AQ57" s="454"/>
      <c r="AR57" s="454"/>
      <c r="AS57" s="454"/>
      <c r="AT57" s="454"/>
      <c r="AU57" s="454"/>
      <c r="AV57" s="454"/>
      <c r="AW57" s="454"/>
      <c r="AX57" s="454"/>
      <c r="AY57" s="454"/>
      <c r="AZ57" s="598"/>
      <c r="BA57" s="598"/>
      <c r="BB57" s="598"/>
      <c r="BC57" s="598"/>
      <c r="BD57" s="598"/>
      <c r="BE57" s="480"/>
      <c r="BF57" s="480"/>
      <c r="BG57" s="480"/>
      <c r="BH57" s="480"/>
      <c r="BI57" s="497"/>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8"/>
      <c r="AF58" s="509"/>
      <c r="AG58" s="456"/>
      <c r="AH58" s="456"/>
      <c r="AI58" s="456"/>
      <c r="AJ58" s="527"/>
      <c r="AK58" s="538"/>
      <c r="AL58" s="454"/>
      <c r="AM58" s="454"/>
      <c r="AN58" s="454"/>
      <c r="AO58" s="454"/>
      <c r="AP58" s="454"/>
      <c r="AQ58" s="454"/>
      <c r="AR58" s="454"/>
      <c r="AS58" s="454"/>
      <c r="AT58" s="454"/>
      <c r="AU58" s="454"/>
      <c r="AV58" s="454"/>
      <c r="AW58" s="454"/>
      <c r="AX58" s="454"/>
      <c r="AY58" s="454"/>
      <c r="AZ58" s="598"/>
      <c r="BA58" s="598"/>
      <c r="BB58" s="598"/>
      <c r="BC58" s="598"/>
      <c r="BD58" s="598"/>
      <c r="BE58" s="480"/>
      <c r="BF58" s="480"/>
      <c r="BG58" s="480"/>
      <c r="BH58" s="480"/>
      <c r="BI58" s="497"/>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8"/>
      <c r="AF59" s="509"/>
      <c r="AG59" s="456"/>
      <c r="AH59" s="456"/>
      <c r="AI59" s="456"/>
      <c r="AJ59" s="527"/>
      <c r="AK59" s="538"/>
      <c r="AL59" s="454"/>
      <c r="AM59" s="454"/>
      <c r="AN59" s="454"/>
      <c r="AO59" s="454"/>
      <c r="AP59" s="454"/>
      <c r="AQ59" s="454"/>
      <c r="AR59" s="454"/>
      <c r="AS59" s="454"/>
      <c r="AT59" s="454"/>
      <c r="AU59" s="454"/>
      <c r="AV59" s="454"/>
      <c r="AW59" s="454"/>
      <c r="AX59" s="454"/>
      <c r="AY59" s="454"/>
      <c r="AZ59" s="598"/>
      <c r="BA59" s="598"/>
      <c r="BB59" s="598"/>
      <c r="BC59" s="598"/>
      <c r="BD59" s="598"/>
      <c r="BE59" s="480"/>
      <c r="BF59" s="480"/>
      <c r="BG59" s="480"/>
      <c r="BH59" s="480"/>
      <c r="BI59" s="497"/>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8"/>
      <c r="AF60" s="509"/>
      <c r="AG60" s="456"/>
      <c r="AH60" s="456"/>
      <c r="AI60" s="456"/>
      <c r="AJ60" s="527"/>
      <c r="AK60" s="538"/>
      <c r="AL60" s="454"/>
      <c r="AM60" s="454"/>
      <c r="AN60" s="454"/>
      <c r="AO60" s="454"/>
      <c r="AP60" s="454"/>
      <c r="AQ60" s="454"/>
      <c r="AR60" s="454"/>
      <c r="AS60" s="454"/>
      <c r="AT60" s="454"/>
      <c r="AU60" s="454"/>
      <c r="AV60" s="454"/>
      <c r="AW60" s="454"/>
      <c r="AX60" s="454"/>
      <c r="AY60" s="454"/>
      <c r="AZ60" s="598"/>
      <c r="BA60" s="598"/>
      <c r="BB60" s="598"/>
      <c r="BC60" s="598"/>
      <c r="BD60" s="598"/>
      <c r="BE60" s="480"/>
      <c r="BF60" s="480"/>
      <c r="BG60" s="480"/>
      <c r="BH60" s="480"/>
      <c r="BI60" s="497"/>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8"/>
      <c r="AF61" s="509"/>
      <c r="AG61" s="456"/>
      <c r="AH61" s="456"/>
      <c r="AI61" s="456"/>
      <c r="AJ61" s="527"/>
      <c r="AK61" s="538"/>
      <c r="AL61" s="454"/>
      <c r="AM61" s="454"/>
      <c r="AN61" s="454"/>
      <c r="AO61" s="454"/>
      <c r="AP61" s="454"/>
      <c r="AQ61" s="454"/>
      <c r="AR61" s="454"/>
      <c r="AS61" s="454"/>
      <c r="AT61" s="454"/>
      <c r="AU61" s="454"/>
      <c r="AV61" s="454"/>
      <c r="AW61" s="454"/>
      <c r="AX61" s="454"/>
      <c r="AY61" s="454"/>
      <c r="AZ61" s="598"/>
      <c r="BA61" s="598"/>
      <c r="BB61" s="598"/>
      <c r="BC61" s="598"/>
      <c r="BD61" s="598"/>
      <c r="BE61" s="480"/>
      <c r="BF61" s="480"/>
      <c r="BG61" s="480"/>
      <c r="BH61" s="480"/>
      <c r="BI61" s="497"/>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8"/>
      <c r="AF62" s="509"/>
      <c r="AG62" s="456"/>
      <c r="AH62" s="456"/>
      <c r="AI62" s="456"/>
      <c r="AJ62" s="527"/>
      <c r="AK62" s="538"/>
      <c r="AL62" s="454"/>
      <c r="AM62" s="454"/>
      <c r="AN62" s="454"/>
      <c r="AO62" s="454"/>
      <c r="AP62" s="454"/>
      <c r="AQ62" s="454"/>
      <c r="AR62" s="454"/>
      <c r="AS62" s="454"/>
      <c r="AT62" s="454"/>
      <c r="AU62" s="454"/>
      <c r="AV62" s="454"/>
      <c r="AW62" s="454"/>
      <c r="AX62" s="454"/>
      <c r="AY62" s="454"/>
      <c r="AZ62" s="598"/>
      <c r="BA62" s="598"/>
      <c r="BB62" s="598"/>
      <c r="BC62" s="598"/>
      <c r="BD62" s="598"/>
      <c r="BE62" s="480"/>
      <c r="BF62" s="480"/>
      <c r="BG62" s="480"/>
      <c r="BH62" s="480"/>
      <c r="BI62" s="497"/>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9"/>
      <c r="AF63" s="510">
        <v>3157</v>
      </c>
      <c r="AG63" s="452"/>
      <c r="AH63" s="452"/>
      <c r="AI63" s="452"/>
      <c r="AJ63" s="528"/>
      <c r="AK63" s="536"/>
      <c r="AL63" s="455"/>
      <c r="AM63" s="455"/>
      <c r="AN63" s="455"/>
      <c r="AO63" s="455"/>
      <c r="AP63" s="452">
        <v>8769</v>
      </c>
      <c r="AQ63" s="452"/>
      <c r="AR63" s="452"/>
      <c r="AS63" s="452"/>
      <c r="AT63" s="452"/>
      <c r="AU63" s="452">
        <v>2540</v>
      </c>
      <c r="AV63" s="452"/>
      <c r="AW63" s="452"/>
      <c r="AX63" s="452"/>
      <c r="AY63" s="452"/>
      <c r="AZ63" s="599"/>
      <c r="BA63" s="599"/>
      <c r="BB63" s="599"/>
      <c r="BC63" s="599"/>
      <c r="BD63" s="599"/>
      <c r="BE63" s="568"/>
      <c r="BF63" s="568"/>
      <c r="BG63" s="568"/>
      <c r="BH63" s="568"/>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4" t="s">
        <v>248</v>
      </c>
      <c r="AG66" s="522"/>
      <c r="AH66" s="522"/>
      <c r="AI66" s="522"/>
      <c r="AJ66" s="532"/>
      <c r="AK66" s="435" t="s">
        <v>391</v>
      </c>
      <c r="AL66" s="397"/>
      <c r="AM66" s="397"/>
      <c r="AN66" s="397"/>
      <c r="AO66" s="429"/>
      <c r="AP66" s="435" t="s">
        <v>360</v>
      </c>
      <c r="AQ66" s="447"/>
      <c r="AR66" s="447"/>
      <c r="AS66" s="447"/>
      <c r="AT66" s="458"/>
      <c r="AU66" s="435" t="s">
        <v>462</v>
      </c>
      <c r="AV66" s="447"/>
      <c r="AW66" s="447"/>
      <c r="AX66" s="447"/>
      <c r="AY66" s="458"/>
      <c r="AZ66" s="435" t="s">
        <v>442</v>
      </c>
      <c r="BA66" s="447"/>
      <c r="BB66" s="447"/>
      <c r="BC66" s="447"/>
      <c r="BD66" s="524"/>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5"/>
      <c r="AG67" s="523"/>
      <c r="AH67" s="523"/>
      <c r="AI67" s="523"/>
      <c r="AJ67" s="533"/>
      <c r="AK67" s="539"/>
      <c r="AL67" s="398"/>
      <c r="AM67" s="398"/>
      <c r="AN67" s="398"/>
      <c r="AO67" s="430"/>
      <c r="AP67" s="436"/>
      <c r="AQ67" s="448"/>
      <c r="AR67" s="448"/>
      <c r="AS67" s="448"/>
      <c r="AT67" s="459"/>
      <c r="AU67" s="436"/>
      <c r="AV67" s="448"/>
      <c r="AW67" s="448"/>
      <c r="AX67" s="448"/>
      <c r="AY67" s="459"/>
      <c r="AZ67" s="436"/>
      <c r="BA67" s="448"/>
      <c r="BB67" s="448"/>
      <c r="BC67" s="448"/>
      <c r="BD67" s="525"/>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90</v>
      </c>
      <c r="C68" s="419"/>
      <c r="D68" s="419"/>
      <c r="E68" s="419"/>
      <c r="F68" s="419"/>
      <c r="G68" s="419"/>
      <c r="H68" s="419"/>
      <c r="I68" s="419"/>
      <c r="J68" s="419"/>
      <c r="K68" s="419"/>
      <c r="L68" s="419"/>
      <c r="M68" s="419"/>
      <c r="N68" s="419"/>
      <c r="O68" s="419"/>
      <c r="P68" s="431"/>
      <c r="Q68" s="437">
        <v>4198</v>
      </c>
      <c r="R68" s="449"/>
      <c r="S68" s="449"/>
      <c r="T68" s="449"/>
      <c r="U68" s="449"/>
      <c r="V68" s="449">
        <v>3934</v>
      </c>
      <c r="W68" s="449"/>
      <c r="X68" s="449"/>
      <c r="Y68" s="449"/>
      <c r="Z68" s="449"/>
      <c r="AA68" s="449">
        <v>264</v>
      </c>
      <c r="AB68" s="449"/>
      <c r="AC68" s="449"/>
      <c r="AD68" s="449"/>
      <c r="AE68" s="449"/>
      <c r="AF68" s="449">
        <v>264</v>
      </c>
      <c r="AG68" s="449"/>
      <c r="AH68" s="449"/>
      <c r="AI68" s="449"/>
      <c r="AJ68" s="449"/>
      <c r="AK68" s="449">
        <v>115</v>
      </c>
      <c r="AL68" s="449"/>
      <c r="AM68" s="449"/>
      <c r="AN68" s="449"/>
      <c r="AO68" s="449"/>
      <c r="AP68" s="449">
        <v>1340</v>
      </c>
      <c r="AQ68" s="449"/>
      <c r="AR68" s="449"/>
      <c r="AS68" s="449"/>
      <c r="AT68" s="449"/>
      <c r="AU68" s="449">
        <v>741</v>
      </c>
      <c r="AV68" s="449"/>
      <c r="AW68" s="449"/>
      <c r="AX68" s="449"/>
      <c r="AY68" s="449"/>
      <c r="AZ68" s="566" t="s">
        <v>531</v>
      </c>
      <c r="BA68" s="566"/>
      <c r="BB68" s="566"/>
      <c r="BC68" s="566"/>
      <c r="BD68" s="588"/>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488</v>
      </c>
      <c r="C69" s="420"/>
      <c r="D69" s="420"/>
      <c r="E69" s="420"/>
      <c r="F69" s="420"/>
      <c r="G69" s="420"/>
      <c r="H69" s="420"/>
      <c r="I69" s="420"/>
      <c r="J69" s="420"/>
      <c r="K69" s="420"/>
      <c r="L69" s="420"/>
      <c r="M69" s="420"/>
      <c r="N69" s="420"/>
      <c r="O69" s="420"/>
      <c r="P69" s="432"/>
      <c r="Q69" s="438">
        <v>2925</v>
      </c>
      <c r="R69" s="450"/>
      <c r="S69" s="450"/>
      <c r="T69" s="450"/>
      <c r="U69" s="450"/>
      <c r="V69" s="450">
        <v>2952</v>
      </c>
      <c r="W69" s="450"/>
      <c r="X69" s="450"/>
      <c r="Y69" s="450"/>
      <c r="Z69" s="450"/>
      <c r="AA69" s="450">
        <v>-28</v>
      </c>
      <c r="AB69" s="450"/>
      <c r="AC69" s="450"/>
      <c r="AD69" s="450"/>
      <c r="AE69" s="450"/>
      <c r="AF69" s="450">
        <v>5101</v>
      </c>
      <c r="AG69" s="450"/>
      <c r="AH69" s="450"/>
      <c r="AI69" s="450"/>
      <c r="AJ69" s="450"/>
      <c r="AK69" s="450">
        <v>1980</v>
      </c>
      <c r="AL69" s="450"/>
      <c r="AM69" s="450"/>
      <c r="AN69" s="450"/>
      <c r="AO69" s="450"/>
      <c r="AP69" s="450">
        <v>8344</v>
      </c>
      <c r="AQ69" s="450"/>
      <c r="AR69" s="450"/>
      <c r="AS69" s="450"/>
      <c r="AT69" s="450"/>
      <c r="AU69" s="450">
        <v>104</v>
      </c>
      <c r="AV69" s="450"/>
      <c r="AW69" s="450"/>
      <c r="AX69" s="450"/>
      <c r="AY69" s="450"/>
      <c r="AZ69" s="480" t="s">
        <v>532</v>
      </c>
      <c r="BA69" s="480"/>
      <c r="BB69" s="480"/>
      <c r="BC69" s="480"/>
      <c r="BD69" s="497"/>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2263</v>
      </c>
      <c r="R70" s="450"/>
      <c r="S70" s="450"/>
      <c r="T70" s="450"/>
      <c r="U70" s="450"/>
      <c r="V70" s="450">
        <v>2225</v>
      </c>
      <c r="W70" s="450"/>
      <c r="X70" s="450"/>
      <c r="Y70" s="450"/>
      <c r="Z70" s="450"/>
      <c r="AA70" s="450">
        <v>38</v>
      </c>
      <c r="AB70" s="450"/>
      <c r="AC70" s="450"/>
      <c r="AD70" s="450"/>
      <c r="AE70" s="450"/>
      <c r="AF70" s="450">
        <v>38</v>
      </c>
      <c r="AG70" s="450"/>
      <c r="AH70" s="450"/>
      <c r="AI70" s="450"/>
      <c r="AJ70" s="450"/>
      <c r="AK70" s="450" t="s">
        <v>200</v>
      </c>
      <c r="AL70" s="450"/>
      <c r="AM70" s="450"/>
      <c r="AN70" s="450"/>
      <c r="AO70" s="450"/>
      <c r="AP70" s="450" t="s">
        <v>200</v>
      </c>
      <c r="AQ70" s="450"/>
      <c r="AR70" s="450"/>
      <c r="AS70" s="450"/>
      <c r="AT70" s="450"/>
      <c r="AU70" s="450" t="s">
        <v>200</v>
      </c>
      <c r="AV70" s="450"/>
      <c r="AW70" s="450"/>
      <c r="AX70" s="450"/>
      <c r="AY70" s="450"/>
      <c r="AZ70" s="480" t="s">
        <v>531</v>
      </c>
      <c r="BA70" s="480"/>
      <c r="BB70" s="480"/>
      <c r="BC70" s="480"/>
      <c r="BD70" s="497"/>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529</v>
      </c>
      <c r="C71" s="420"/>
      <c r="D71" s="420"/>
      <c r="E71" s="420"/>
      <c r="F71" s="420"/>
      <c r="G71" s="420"/>
      <c r="H71" s="420"/>
      <c r="I71" s="420"/>
      <c r="J71" s="420"/>
      <c r="K71" s="420"/>
      <c r="L71" s="420"/>
      <c r="M71" s="420"/>
      <c r="N71" s="420"/>
      <c r="O71" s="420"/>
      <c r="P71" s="432"/>
      <c r="Q71" s="438">
        <v>924950</v>
      </c>
      <c r="R71" s="450"/>
      <c r="S71" s="450"/>
      <c r="T71" s="450"/>
      <c r="U71" s="450"/>
      <c r="V71" s="450">
        <v>909345</v>
      </c>
      <c r="W71" s="450"/>
      <c r="X71" s="450"/>
      <c r="Y71" s="450"/>
      <c r="Z71" s="450"/>
      <c r="AA71" s="450">
        <v>15606</v>
      </c>
      <c r="AB71" s="450"/>
      <c r="AC71" s="450"/>
      <c r="AD71" s="450"/>
      <c r="AE71" s="450"/>
      <c r="AF71" s="450">
        <v>15606</v>
      </c>
      <c r="AG71" s="450"/>
      <c r="AH71" s="450"/>
      <c r="AI71" s="450"/>
      <c r="AJ71" s="450"/>
      <c r="AK71" s="450">
        <v>9690</v>
      </c>
      <c r="AL71" s="450"/>
      <c r="AM71" s="450"/>
      <c r="AN71" s="450"/>
      <c r="AO71" s="450"/>
      <c r="AP71" s="450" t="s">
        <v>200</v>
      </c>
      <c r="AQ71" s="450"/>
      <c r="AR71" s="450"/>
      <c r="AS71" s="450"/>
      <c r="AT71" s="450"/>
      <c r="AU71" s="450" t="s">
        <v>200</v>
      </c>
      <c r="AV71" s="450"/>
      <c r="AW71" s="450"/>
      <c r="AX71" s="450"/>
      <c r="AY71" s="450"/>
      <c r="AZ71" s="480" t="s">
        <v>533</v>
      </c>
      <c r="BA71" s="480"/>
      <c r="BB71" s="480"/>
      <c r="BC71" s="480"/>
      <c r="BD71" s="497"/>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495</v>
      </c>
      <c r="C72" s="420"/>
      <c r="D72" s="420"/>
      <c r="E72" s="420"/>
      <c r="F72" s="420"/>
      <c r="G72" s="420"/>
      <c r="H72" s="420"/>
      <c r="I72" s="420"/>
      <c r="J72" s="420"/>
      <c r="K72" s="420"/>
      <c r="L72" s="420"/>
      <c r="M72" s="420"/>
      <c r="N72" s="420"/>
      <c r="O72" s="420"/>
      <c r="P72" s="432"/>
      <c r="Q72" s="438">
        <v>22583</v>
      </c>
      <c r="R72" s="450"/>
      <c r="S72" s="450"/>
      <c r="T72" s="450"/>
      <c r="U72" s="450"/>
      <c r="V72" s="450">
        <v>21732</v>
      </c>
      <c r="W72" s="450"/>
      <c r="X72" s="450"/>
      <c r="Y72" s="450"/>
      <c r="Z72" s="450"/>
      <c r="AA72" s="450">
        <v>851</v>
      </c>
      <c r="AB72" s="450"/>
      <c r="AC72" s="450"/>
      <c r="AD72" s="450"/>
      <c r="AE72" s="450"/>
      <c r="AF72" s="450">
        <v>851</v>
      </c>
      <c r="AG72" s="450"/>
      <c r="AH72" s="450"/>
      <c r="AI72" s="450"/>
      <c r="AJ72" s="450"/>
      <c r="AK72" s="450">
        <v>21</v>
      </c>
      <c r="AL72" s="450"/>
      <c r="AM72" s="450"/>
      <c r="AN72" s="450"/>
      <c r="AO72" s="450"/>
      <c r="AP72" s="450" t="s">
        <v>200</v>
      </c>
      <c r="AQ72" s="450"/>
      <c r="AR72" s="450"/>
      <c r="AS72" s="450"/>
      <c r="AT72" s="450"/>
      <c r="AU72" s="450" t="s">
        <v>200</v>
      </c>
      <c r="AV72" s="450"/>
      <c r="AW72" s="450"/>
      <c r="AX72" s="450"/>
      <c r="AY72" s="450"/>
      <c r="AZ72" s="480" t="s">
        <v>531</v>
      </c>
      <c r="BA72" s="480"/>
      <c r="BB72" s="480"/>
      <c r="BC72" s="480"/>
      <c r="BD72" s="497"/>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373</v>
      </c>
      <c r="C73" s="420"/>
      <c r="D73" s="420"/>
      <c r="E73" s="420"/>
      <c r="F73" s="420"/>
      <c r="G73" s="420"/>
      <c r="H73" s="420"/>
      <c r="I73" s="420"/>
      <c r="J73" s="420"/>
      <c r="K73" s="420"/>
      <c r="L73" s="420"/>
      <c r="M73" s="420"/>
      <c r="N73" s="420"/>
      <c r="O73" s="420"/>
      <c r="P73" s="432"/>
      <c r="Q73" s="438">
        <v>138</v>
      </c>
      <c r="R73" s="450"/>
      <c r="S73" s="450"/>
      <c r="T73" s="450"/>
      <c r="U73" s="450"/>
      <c r="V73" s="450">
        <v>94</v>
      </c>
      <c r="W73" s="450"/>
      <c r="X73" s="450"/>
      <c r="Y73" s="450"/>
      <c r="Z73" s="450"/>
      <c r="AA73" s="450">
        <v>44</v>
      </c>
      <c r="AB73" s="450"/>
      <c r="AC73" s="450"/>
      <c r="AD73" s="450"/>
      <c r="AE73" s="450"/>
      <c r="AF73" s="450">
        <v>44</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480" t="s">
        <v>10</v>
      </c>
      <c r="BA73" s="480"/>
      <c r="BB73" s="480"/>
      <c r="BC73" s="480"/>
      <c r="BD73" s="497"/>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530</v>
      </c>
      <c r="C74" s="420"/>
      <c r="D74" s="420"/>
      <c r="E74" s="420"/>
      <c r="F74" s="420"/>
      <c r="G74" s="420"/>
      <c r="H74" s="420"/>
      <c r="I74" s="420"/>
      <c r="J74" s="420"/>
      <c r="K74" s="420"/>
      <c r="L74" s="420"/>
      <c r="M74" s="420"/>
      <c r="N74" s="420"/>
      <c r="O74" s="420"/>
      <c r="P74" s="432"/>
      <c r="Q74" s="438">
        <v>308</v>
      </c>
      <c r="R74" s="450"/>
      <c r="S74" s="450"/>
      <c r="T74" s="450"/>
      <c r="U74" s="450"/>
      <c r="V74" s="450">
        <v>290</v>
      </c>
      <c r="W74" s="450"/>
      <c r="X74" s="450"/>
      <c r="Y74" s="450"/>
      <c r="Z74" s="450"/>
      <c r="AA74" s="450">
        <v>18</v>
      </c>
      <c r="AB74" s="450"/>
      <c r="AC74" s="450"/>
      <c r="AD74" s="450"/>
      <c r="AE74" s="450"/>
      <c r="AF74" s="450">
        <v>18</v>
      </c>
      <c r="AG74" s="450"/>
      <c r="AH74" s="450"/>
      <c r="AI74" s="450"/>
      <c r="AJ74" s="450"/>
      <c r="AK74" s="450">
        <v>7</v>
      </c>
      <c r="AL74" s="450"/>
      <c r="AM74" s="450"/>
      <c r="AN74" s="450"/>
      <c r="AO74" s="450"/>
      <c r="AP74" s="450" t="s">
        <v>200</v>
      </c>
      <c r="AQ74" s="450"/>
      <c r="AR74" s="450"/>
      <c r="AS74" s="450"/>
      <c r="AT74" s="450"/>
      <c r="AU74" s="450" t="s">
        <v>200</v>
      </c>
      <c r="AV74" s="450"/>
      <c r="AW74" s="450"/>
      <c r="AX74" s="450"/>
      <c r="AY74" s="450"/>
      <c r="AZ74" s="480"/>
      <c r="BA74" s="480"/>
      <c r="BB74" s="480"/>
      <c r="BC74" s="480"/>
      <c r="BD74" s="497"/>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480"/>
      <c r="BA75" s="480"/>
      <c r="BB75" s="480"/>
      <c r="BC75" s="480"/>
      <c r="BD75" s="497"/>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480"/>
      <c r="BA76" s="480"/>
      <c r="BB76" s="480"/>
      <c r="BC76" s="480"/>
      <c r="BD76" s="497"/>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480"/>
      <c r="BA77" s="480"/>
      <c r="BB77" s="480"/>
      <c r="BC77" s="480"/>
      <c r="BD77" s="497"/>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480"/>
      <c r="BA78" s="480"/>
      <c r="BB78" s="480"/>
      <c r="BC78" s="480"/>
      <c r="BD78" s="497"/>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480"/>
      <c r="BA79" s="480"/>
      <c r="BB79" s="480"/>
      <c r="BC79" s="480"/>
      <c r="BD79" s="497"/>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480"/>
      <c r="BA80" s="480"/>
      <c r="BB80" s="480"/>
      <c r="BC80" s="480"/>
      <c r="BD80" s="497"/>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480"/>
      <c r="BA81" s="480"/>
      <c r="BB81" s="480"/>
      <c r="BC81" s="480"/>
      <c r="BD81" s="497"/>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480"/>
      <c r="BA82" s="480"/>
      <c r="BB82" s="480"/>
      <c r="BC82" s="480"/>
      <c r="BD82" s="497"/>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480"/>
      <c r="BA83" s="480"/>
      <c r="BB83" s="480"/>
      <c r="BC83" s="480"/>
      <c r="BD83" s="497"/>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480"/>
      <c r="BA84" s="480"/>
      <c r="BB84" s="480"/>
      <c r="BC84" s="480"/>
      <c r="BD84" s="497"/>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480"/>
      <c r="BA85" s="480"/>
      <c r="BB85" s="480"/>
      <c r="BC85" s="480"/>
      <c r="BD85" s="497"/>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480"/>
      <c r="BA86" s="480"/>
      <c r="BB86" s="480"/>
      <c r="BC86" s="480"/>
      <c r="BD86" s="497"/>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21922</v>
      </c>
      <c r="AG88" s="452"/>
      <c r="AH88" s="452"/>
      <c r="AI88" s="452"/>
      <c r="AJ88" s="452"/>
      <c r="AK88" s="455"/>
      <c r="AL88" s="455"/>
      <c r="AM88" s="455"/>
      <c r="AN88" s="455"/>
      <c r="AO88" s="455"/>
      <c r="AP88" s="452">
        <v>9684</v>
      </c>
      <c r="AQ88" s="452"/>
      <c r="AR88" s="452"/>
      <c r="AS88" s="452"/>
      <c r="AT88" s="452"/>
      <c r="AU88" s="452">
        <v>845</v>
      </c>
      <c r="AV88" s="452"/>
      <c r="AW88" s="452"/>
      <c r="AX88" s="452"/>
      <c r="AY88" s="452"/>
      <c r="AZ88" s="568"/>
      <c r="BA88" s="568"/>
      <c r="BB88" s="568"/>
      <c r="BC88" s="568"/>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188</v>
      </c>
      <c r="CS102" s="604"/>
      <c r="CT102" s="604"/>
      <c r="CU102" s="604"/>
      <c r="CV102" s="697"/>
      <c r="CW102" s="696" t="s">
        <v>200</v>
      </c>
      <c r="CX102" s="604"/>
      <c r="CY102" s="604"/>
      <c r="CZ102" s="604"/>
      <c r="DA102" s="697"/>
      <c r="DB102" s="696">
        <v>6</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6"/>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6"/>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1" t="s">
        <v>468</v>
      </c>
      <c r="AB109" s="406"/>
      <c r="AC109" s="406"/>
      <c r="AD109" s="406"/>
      <c r="AE109" s="469"/>
      <c r="AF109" s="481" t="s">
        <v>470</v>
      </c>
      <c r="AG109" s="406"/>
      <c r="AH109" s="406"/>
      <c r="AI109" s="406"/>
      <c r="AJ109" s="469"/>
      <c r="AK109" s="481" t="s">
        <v>190</v>
      </c>
      <c r="AL109" s="406"/>
      <c r="AM109" s="406"/>
      <c r="AN109" s="406"/>
      <c r="AO109" s="469"/>
      <c r="AP109" s="481" t="s">
        <v>471</v>
      </c>
      <c r="AQ109" s="406"/>
      <c r="AR109" s="406"/>
      <c r="AS109" s="406"/>
      <c r="AT109" s="557"/>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1" t="s">
        <v>468</v>
      </c>
      <c r="BR109" s="406"/>
      <c r="BS109" s="406"/>
      <c r="BT109" s="406"/>
      <c r="BU109" s="469"/>
      <c r="BV109" s="481" t="s">
        <v>470</v>
      </c>
      <c r="BW109" s="406"/>
      <c r="BX109" s="406"/>
      <c r="BY109" s="406"/>
      <c r="BZ109" s="469"/>
      <c r="CA109" s="481" t="s">
        <v>190</v>
      </c>
      <c r="CB109" s="406"/>
      <c r="CC109" s="406"/>
      <c r="CD109" s="406"/>
      <c r="CE109" s="469"/>
      <c r="CF109" s="655" t="s">
        <v>471</v>
      </c>
      <c r="CG109" s="655"/>
      <c r="CH109" s="655"/>
      <c r="CI109" s="655"/>
      <c r="CJ109" s="655"/>
      <c r="CK109" s="481"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1" t="s">
        <v>468</v>
      </c>
      <c r="DH109" s="406"/>
      <c r="DI109" s="406"/>
      <c r="DJ109" s="406"/>
      <c r="DK109" s="469"/>
      <c r="DL109" s="481" t="s">
        <v>470</v>
      </c>
      <c r="DM109" s="406"/>
      <c r="DN109" s="406"/>
      <c r="DO109" s="406"/>
      <c r="DP109" s="469"/>
      <c r="DQ109" s="481" t="s">
        <v>190</v>
      </c>
      <c r="DR109" s="406"/>
      <c r="DS109" s="406"/>
      <c r="DT109" s="406"/>
      <c r="DU109" s="469"/>
      <c r="DV109" s="481" t="s">
        <v>471</v>
      </c>
      <c r="DW109" s="406"/>
      <c r="DX109" s="406"/>
      <c r="DY109" s="406"/>
      <c r="DZ109" s="557"/>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2">
        <v>2659575</v>
      </c>
      <c r="AB110" s="488"/>
      <c r="AC110" s="488"/>
      <c r="AD110" s="488"/>
      <c r="AE110" s="500"/>
      <c r="AF110" s="516">
        <v>2447617</v>
      </c>
      <c r="AG110" s="488"/>
      <c r="AH110" s="488"/>
      <c r="AI110" s="488"/>
      <c r="AJ110" s="500"/>
      <c r="AK110" s="516">
        <v>2313066</v>
      </c>
      <c r="AL110" s="488"/>
      <c r="AM110" s="488"/>
      <c r="AN110" s="488"/>
      <c r="AO110" s="500"/>
      <c r="AP110" s="540">
        <v>15.3</v>
      </c>
      <c r="AQ110" s="548"/>
      <c r="AR110" s="548"/>
      <c r="AS110" s="548"/>
      <c r="AT110" s="558"/>
      <c r="AU110" s="569" t="s">
        <v>123</v>
      </c>
      <c r="AV110" s="578"/>
      <c r="AW110" s="578"/>
      <c r="AX110" s="578"/>
      <c r="AY110" s="578"/>
      <c r="AZ110" s="424" t="s">
        <v>472</v>
      </c>
      <c r="BA110" s="407"/>
      <c r="BB110" s="407"/>
      <c r="BC110" s="407"/>
      <c r="BD110" s="407"/>
      <c r="BE110" s="407"/>
      <c r="BF110" s="407"/>
      <c r="BG110" s="407"/>
      <c r="BH110" s="407"/>
      <c r="BI110" s="407"/>
      <c r="BJ110" s="407"/>
      <c r="BK110" s="407"/>
      <c r="BL110" s="407"/>
      <c r="BM110" s="407"/>
      <c r="BN110" s="407"/>
      <c r="BO110" s="407"/>
      <c r="BP110" s="470"/>
      <c r="BQ110" s="632">
        <v>27066694</v>
      </c>
      <c r="BR110" s="640"/>
      <c r="BS110" s="640"/>
      <c r="BT110" s="640"/>
      <c r="BU110" s="640"/>
      <c r="BV110" s="640">
        <v>25435048</v>
      </c>
      <c r="BW110" s="640"/>
      <c r="BX110" s="640"/>
      <c r="BY110" s="640"/>
      <c r="BZ110" s="640"/>
      <c r="CA110" s="640">
        <v>25092065</v>
      </c>
      <c r="CB110" s="640"/>
      <c r="CC110" s="640"/>
      <c r="CD110" s="640"/>
      <c r="CE110" s="640"/>
      <c r="CF110" s="656">
        <v>165.7</v>
      </c>
      <c r="CG110" s="660"/>
      <c r="CH110" s="660"/>
      <c r="CI110" s="660"/>
      <c r="CJ110" s="660"/>
      <c r="CK110" s="672" t="s">
        <v>388</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3" t="s">
        <v>200</v>
      </c>
      <c r="AB111" s="446"/>
      <c r="AC111" s="446"/>
      <c r="AD111" s="446"/>
      <c r="AE111" s="501"/>
      <c r="AF111" s="517" t="s">
        <v>200</v>
      </c>
      <c r="AG111" s="446"/>
      <c r="AH111" s="446"/>
      <c r="AI111" s="446"/>
      <c r="AJ111" s="501"/>
      <c r="AK111" s="517" t="s">
        <v>200</v>
      </c>
      <c r="AL111" s="446"/>
      <c r="AM111" s="446"/>
      <c r="AN111" s="446"/>
      <c r="AO111" s="501"/>
      <c r="AP111" s="541" t="s">
        <v>200</v>
      </c>
      <c r="AQ111" s="549"/>
      <c r="AR111" s="549"/>
      <c r="AS111" s="549"/>
      <c r="AT111" s="559"/>
      <c r="AU111" s="570"/>
      <c r="AV111" s="579"/>
      <c r="AW111" s="579"/>
      <c r="AX111" s="579"/>
      <c r="AY111" s="579"/>
      <c r="AZ111" s="425" t="s">
        <v>474</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157</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3" t="s">
        <v>200</v>
      </c>
      <c r="AB112" s="446"/>
      <c r="AC112" s="446"/>
      <c r="AD112" s="446"/>
      <c r="AE112" s="501"/>
      <c r="AF112" s="517" t="s">
        <v>200</v>
      </c>
      <c r="AG112" s="446"/>
      <c r="AH112" s="446"/>
      <c r="AI112" s="446"/>
      <c r="AJ112" s="501"/>
      <c r="AK112" s="517" t="s">
        <v>200</v>
      </c>
      <c r="AL112" s="446"/>
      <c r="AM112" s="446"/>
      <c r="AN112" s="446"/>
      <c r="AO112" s="501"/>
      <c r="AP112" s="541" t="s">
        <v>200</v>
      </c>
      <c r="AQ112" s="549"/>
      <c r="AR112" s="549"/>
      <c r="AS112" s="549"/>
      <c r="AT112" s="559"/>
      <c r="AU112" s="570"/>
      <c r="AV112" s="579"/>
      <c r="AW112" s="579"/>
      <c r="AX112" s="579"/>
      <c r="AY112" s="579"/>
      <c r="AZ112" s="425" t="s">
        <v>270</v>
      </c>
      <c r="BA112" s="378"/>
      <c r="BB112" s="378"/>
      <c r="BC112" s="378"/>
      <c r="BD112" s="378"/>
      <c r="BE112" s="378"/>
      <c r="BF112" s="378"/>
      <c r="BG112" s="378"/>
      <c r="BH112" s="378"/>
      <c r="BI112" s="378"/>
      <c r="BJ112" s="378"/>
      <c r="BK112" s="378"/>
      <c r="BL112" s="378"/>
      <c r="BM112" s="378"/>
      <c r="BN112" s="378"/>
      <c r="BO112" s="378"/>
      <c r="BP112" s="472"/>
      <c r="BQ112" s="633">
        <v>3272178</v>
      </c>
      <c r="BR112" s="641"/>
      <c r="BS112" s="641"/>
      <c r="BT112" s="641"/>
      <c r="BU112" s="641"/>
      <c r="BV112" s="641">
        <v>3113159</v>
      </c>
      <c r="BW112" s="641"/>
      <c r="BX112" s="641"/>
      <c r="BY112" s="641"/>
      <c r="BZ112" s="641"/>
      <c r="CA112" s="641">
        <v>2919582</v>
      </c>
      <c r="CB112" s="641"/>
      <c r="CC112" s="641"/>
      <c r="CD112" s="641"/>
      <c r="CE112" s="641"/>
      <c r="CF112" s="657">
        <v>19.3</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3">
        <v>354707</v>
      </c>
      <c r="AB113" s="446"/>
      <c r="AC113" s="446"/>
      <c r="AD113" s="446"/>
      <c r="AE113" s="501"/>
      <c r="AF113" s="517">
        <v>358304</v>
      </c>
      <c r="AG113" s="446"/>
      <c r="AH113" s="446"/>
      <c r="AI113" s="446"/>
      <c r="AJ113" s="501"/>
      <c r="AK113" s="517">
        <v>326793</v>
      </c>
      <c r="AL113" s="446"/>
      <c r="AM113" s="446"/>
      <c r="AN113" s="446"/>
      <c r="AO113" s="501"/>
      <c r="AP113" s="541">
        <v>2.2000000000000002</v>
      </c>
      <c r="AQ113" s="549"/>
      <c r="AR113" s="549"/>
      <c r="AS113" s="549"/>
      <c r="AT113" s="559"/>
      <c r="AU113" s="570"/>
      <c r="AV113" s="579"/>
      <c r="AW113" s="579"/>
      <c r="AX113" s="579"/>
      <c r="AY113" s="579"/>
      <c r="AZ113" s="425" t="s">
        <v>204</v>
      </c>
      <c r="BA113" s="378"/>
      <c r="BB113" s="378"/>
      <c r="BC113" s="378"/>
      <c r="BD113" s="378"/>
      <c r="BE113" s="378"/>
      <c r="BF113" s="378"/>
      <c r="BG113" s="378"/>
      <c r="BH113" s="378"/>
      <c r="BI113" s="378"/>
      <c r="BJ113" s="378"/>
      <c r="BK113" s="378"/>
      <c r="BL113" s="378"/>
      <c r="BM113" s="378"/>
      <c r="BN113" s="378"/>
      <c r="BO113" s="378"/>
      <c r="BP113" s="472"/>
      <c r="BQ113" s="633">
        <v>1212625</v>
      </c>
      <c r="BR113" s="641"/>
      <c r="BS113" s="641"/>
      <c r="BT113" s="641"/>
      <c r="BU113" s="641"/>
      <c r="BV113" s="641">
        <v>1052292</v>
      </c>
      <c r="BW113" s="641"/>
      <c r="BX113" s="641"/>
      <c r="BY113" s="641"/>
      <c r="BZ113" s="641"/>
      <c r="CA113" s="641">
        <v>844420</v>
      </c>
      <c r="CB113" s="641"/>
      <c r="CC113" s="641"/>
      <c r="CD113" s="641"/>
      <c r="CE113" s="641"/>
      <c r="CF113" s="657">
        <v>5.6</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3" t="s">
        <v>200</v>
      </c>
      <c r="DH113" s="446"/>
      <c r="DI113" s="446"/>
      <c r="DJ113" s="446"/>
      <c r="DK113" s="501"/>
      <c r="DL113" s="517" t="s">
        <v>200</v>
      </c>
      <c r="DM113" s="446"/>
      <c r="DN113" s="446"/>
      <c r="DO113" s="446"/>
      <c r="DP113" s="501"/>
      <c r="DQ113" s="517" t="s">
        <v>200</v>
      </c>
      <c r="DR113" s="446"/>
      <c r="DS113" s="446"/>
      <c r="DT113" s="446"/>
      <c r="DU113" s="501"/>
      <c r="DV113" s="541" t="s">
        <v>200</v>
      </c>
      <c r="DW113" s="549"/>
      <c r="DX113" s="549"/>
      <c r="DY113" s="549"/>
      <c r="DZ113" s="559"/>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3">
        <v>346644</v>
      </c>
      <c r="AB114" s="446"/>
      <c r="AC114" s="446"/>
      <c r="AD114" s="446"/>
      <c r="AE114" s="501"/>
      <c r="AF114" s="517">
        <v>367729</v>
      </c>
      <c r="AG114" s="446"/>
      <c r="AH114" s="446"/>
      <c r="AI114" s="446"/>
      <c r="AJ114" s="501"/>
      <c r="AK114" s="517">
        <v>298345</v>
      </c>
      <c r="AL114" s="446"/>
      <c r="AM114" s="446"/>
      <c r="AN114" s="446"/>
      <c r="AO114" s="501"/>
      <c r="AP114" s="541">
        <v>2</v>
      </c>
      <c r="AQ114" s="549"/>
      <c r="AR114" s="549"/>
      <c r="AS114" s="549"/>
      <c r="AT114" s="559"/>
      <c r="AU114" s="570"/>
      <c r="AV114" s="579"/>
      <c r="AW114" s="579"/>
      <c r="AX114" s="579"/>
      <c r="AY114" s="579"/>
      <c r="AZ114" s="425" t="s">
        <v>480</v>
      </c>
      <c r="BA114" s="378"/>
      <c r="BB114" s="378"/>
      <c r="BC114" s="378"/>
      <c r="BD114" s="378"/>
      <c r="BE114" s="378"/>
      <c r="BF114" s="378"/>
      <c r="BG114" s="378"/>
      <c r="BH114" s="378"/>
      <c r="BI114" s="378"/>
      <c r="BJ114" s="378"/>
      <c r="BK114" s="378"/>
      <c r="BL114" s="378"/>
      <c r="BM114" s="378"/>
      <c r="BN114" s="378"/>
      <c r="BO114" s="378"/>
      <c r="BP114" s="472"/>
      <c r="BQ114" s="633">
        <v>7780125</v>
      </c>
      <c r="BR114" s="641"/>
      <c r="BS114" s="641"/>
      <c r="BT114" s="641"/>
      <c r="BU114" s="641"/>
      <c r="BV114" s="641">
        <v>7713702</v>
      </c>
      <c r="BW114" s="641"/>
      <c r="BX114" s="641"/>
      <c r="BY114" s="641"/>
      <c r="BZ114" s="641"/>
      <c r="CA114" s="641">
        <v>8671038</v>
      </c>
      <c r="CB114" s="641"/>
      <c r="CC114" s="641"/>
      <c r="CD114" s="641"/>
      <c r="CE114" s="641"/>
      <c r="CF114" s="657">
        <v>57.3</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3" t="s">
        <v>200</v>
      </c>
      <c r="DH114" s="446"/>
      <c r="DI114" s="446"/>
      <c r="DJ114" s="446"/>
      <c r="DK114" s="501"/>
      <c r="DL114" s="517" t="s">
        <v>200</v>
      </c>
      <c r="DM114" s="446"/>
      <c r="DN114" s="446"/>
      <c r="DO114" s="446"/>
      <c r="DP114" s="501"/>
      <c r="DQ114" s="517" t="s">
        <v>200</v>
      </c>
      <c r="DR114" s="446"/>
      <c r="DS114" s="446"/>
      <c r="DT114" s="446"/>
      <c r="DU114" s="501"/>
      <c r="DV114" s="541" t="s">
        <v>200</v>
      </c>
      <c r="DW114" s="549"/>
      <c r="DX114" s="549"/>
      <c r="DY114" s="549"/>
      <c r="DZ114" s="559"/>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3" t="s">
        <v>200</v>
      </c>
      <c r="AB115" s="446"/>
      <c r="AC115" s="446"/>
      <c r="AD115" s="446"/>
      <c r="AE115" s="501"/>
      <c r="AF115" s="517" t="s">
        <v>200</v>
      </c>
      <c r="AG115" s="446"/>
      <c r="AH115" s="446"/>
      <c r="AI115" s="446"/>
      <c r="AJ115" s="501"/>
      <c r="AK115" s="517" t="s">
        <v>200</v>
      </c>
      <c r="AL115" s="446"/>
      <c r="AM115" s="446"/>
      <c r="AN115" s="446"/>
      <c r="AO115" s="501"/>
      <c r="AP115" s="541" t="s">
        <v>200</v>
      </c>
      <c r="AQ115" s="549"/>
      <c r="AR115" s="549"/>
      <c r="AS115" s="549"/>
      <c r="AT115" s="559"/>
      <c r="AU115" s="570"/>
      <c r="AV115" s="579"/>
      <c r="AW115" s="579"/>
      <c r="AX115" s="579"/>
      <c r="AY115" s="579"/>
      <c r="AZ115" s="425" t="s">
        <v>348</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3" t="s">
        <v>200</v>
      </c>
      <c r="DH115" s="446"/>
      <c r="DI115" s="446"/>
      <c r="DJ115" s="446"/>
      <c r="DK115" s="501"/>
      <c r="DL115" s="517" t="s">
        <v>200</v>
      </c>
      <c r="DM115" s="446"/>
      <c r="DN115" s="446"/>
      <c r="DO115" s="446"/>
      <c r="DP115" s="501"/>
      <c r="DQ115" s="517" t="s">
        <v>200</v>
      </c>
      <c r="DR115" s="446"/>
      <c r="DS115" s="446"/>
      <c r="DT115" s="446"/>
      <c r="DU115" s="501"/>
      <c r="DV115" s="541" t="s">
        <v>200</v>
      </c>
      <c r="DW115" s="549"/>
      <c r="DX115" s="549"/>
      <c r="DY115" s="549"/>
      <c r="DZ115" s="559"/>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3" t="s">
        <v>200</v>
      </c>
      <c r="AB116" s="446"/>
      <c r="AC116" s="446"/>
      <c r="AD116" s="446"/>
      <c r="AE116" s="501"/>
      <c r="AF116" s="517" t="s">
        <v>200</v>
      </c>
      <c r="AG116" s="446"/>
      <c r="AH116" s="446"/>
      <c r="AI116" s="446"/>
      <c r="AJ116" s="501"/>
      <c r="AK116" s="517" t="s">
        <v>200</v>
      </c>
      <c r="AL116" s="446"/>
      <c r="AM116" s="446"/>
      <c r="AN116" s="446"/>
      <c r="AO116" s="501"/>
      <c r="AP116" s="541" t="s">
        <v>200</v>
      </c>
      <c r="AQ116" s="549"/>
      <c r="AR116" s="549"/>
      <c r="AS116" s="549"/>
      <c r="AT116" s="559"/>
      <c r="AU116" s="570"/>
      <c r="AV116" s="579"/>
      <c r="AW116" s="579"/>
      <c r="AX116" s="579"/>
      <c r="AY116" s="579"/>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3" t="s">
        <v>200</v>
      </c>
      <c r="DH116" s="446"/>
      <c r="DI116" s="446"/>
      <c r="DJ116" s="446"/>
      <c r="DK116" s="501"/>
      <c r="DL116" s="517" t="s">
        <v>200</v>
      </c>
      <c r="DM116" s="446"/>
      <c r="DN116" s="446"/>
      <c r="DO116" s="446"/>
      <c r="DP116" s="501"/>
      <c r="DQ116" s="517" t="s">
        <v>200</v>
      </c>
      <c r="DR116" s="446"/>
      <c r="DS116" s="446"/>
      <c r="DT116" s="446"/>
      <c r="DU116" s="501"/>
      <c r="DV116" s="541" t="s">
        <v>200</v>
      </c>
      <c r="DW116" s="549"/>
      <c r="DX116" s="549"/>
      <c r="DY116" s="549"/>
      <c r="DZ116" s="559"/>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4">
        <v>3360926</v>
      </c>
      <c r="AB117" s="489"/>
      <c r="AC117" s="489"/>
      <c r="AD117" s="489"/>
      <c r="AE117" s="502"/>
      <c r="AF117" s="518">
        <v>3173650</v>
      </c>
      <c r="AG117" s="489"/>
      <c r="AH117" s="489"/>
      <c r="AI117" s="489"/>
      <c r="AJ117" s="502"/>
      <c r="AK117" s="518">
        <v>2938204</v>
      </c>
      <c r="AL117" s="489"/>
      <c r="AM117" s="489"/>
      <c r="AN117" s="489"/>
      <c r="AO117" s="502"/>
      <c r="AP117" s="542"/>
      <c r="AQ117" s="550"/>
      <c r="AR117" s="550"/>
      <c r="AS117" s="550"/>
      <c r="AT117" s="560"/>
      <c r="AU117" s="570"/>
      <c r="AV117" s="579"/>
      <c r="AW117" s="579"/>
      <c r="AX117" s="579"/>
      <c r="AY117" s="579"/>
      <c r="AZ117" s="426" t="s">
        <v>482</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3" t="s">
        <v>200</v>
      </c>
      <c r="DH117" s="446"/>
      <c r="DI117" s="446"/>
      <c r="DJ117" s="446"/>
      <c r="DK117" s="501"/>
      <c r="DL117" s="517" t="s">
        <v>200</v>
      </c>
      <c r="DM117" s="446"/>
      <c r="DN117" s="446"/>
      <c r="DO117" s="446"/>
      <c r="DP117" s="501"/>
      <c r="DQ117" s="517" t="s">
        <v>200</v>
      </c>
      <c r="DR117" s="446"/>
      <c r="DS117" s="446"/>
      <c r="DT117" s="446"/>
      <c r="DU117" s="501"/>
      <c r="DV117" s="541" t="s">
        <v>200</v>
      </c>
      <c r="DW117" s="549"/>
      <c r="DX117" s="549"/>
      <c r="DY117" s="549"/>
      <c r="DZ117" s="559"/>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1" t="s">
        <v>468</v>
      </c>
      <c r="AB118" s="406"/>
      <c r="AC118" s="406"/>
      <c r="AD118" s="406"/>
      <c r="AE118" s="469"/>
      <c r="AF118" s="481" t="s">
        <v>470</v>
      </c>
      <c r="AG118" s="406"/>
      <c r="AH118" s="406"/>
      <c r="AI118" s="406"/>
      <c r="AJ118" s="469"/>
      <c r="AK118" s="481" t="s">
        <v>190</v>
      </c>
      <c r="AL118" s="406"/>
      <c r="AM118" s="406"/>
      <c r="AN118" s="406"/>
      <c r="AO118" s="469"/>
      <c r="AP118" s="481" t="s">
        <v>471</v>
      </c>
      <c r="AQ118" s="406"/>
      <c r="AR118" s="406"/>
      <c r="AS118" s="406"/>
      <c r="AT118" s="557"/>
      <c r="AU118" s="570"/>
      <c r="AV118" s="579"/>
      <c r="AW118" s="579"/>
      <c r="AX118" s="579"/>
      <c r="AY118" s="579"/>
      <c r="AZ118" s="427" t="s">
        <v>483</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3" t="s">
        <v>200</v>
      </c>
      <c r="DH118" s="446"/>
      <c r="DI118" s="446"/>
      <c r="DJ118" s="446"/>
      <c r="DK118" s="501"/>
      <c r="DL118" s="517" t="s">
        <v>200</v>
      </c>
      <c r="DM118" s="446"/>
      <c r="DN118" s="446"/>
      <c r="DO118" s="446"/>
      <c r="DP118" s="501"/>
      <c r="DQ118" s="517" t="s">
        <v>200</v>
      </c>
      <c r="DR118" s="446"/>
      <c r="DS118" s="446"/>
      <c r="DT118" s="446"/>
      <c r="DU118" s="501"/>
      <c r="DV118" s="541" t="s">
        <v>200</v>
      </c>
      <c r="DW118" s="549"/>
      <c r="DX118" s="549"/>
      <c r="DY118" s="549"/>
      <c r="DZ118" s="559"/>
    </row>
    <row r="119" spans="1:130" s="365" customFormat="1" ht="26.25" customHeight="1">
      <c r="A119" s="389" t="s">
        <v>388</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2" t="s">
        <v>200</v>
      </c>
      <c r="AB119" s="488"/>
      <c r="AC119" s="488"/>
      <c r="AD119" s="488"/>
      <c r="AE119" s="500"/>
      <c r="AF119" s="516" t="s">
        <v>200</v>
      </c>
      <c r="AG119" s="488"/>
      <c r="AH119" s="488"/>
      <c r="AI119" s="488"/>
      <c r="AJ119" s="500"/>
      <c r="AK119" s="516" t="s">
        <v>200</v>
      </c>
      <c r="AL119" s="488"/>
      <c r="AM119" s="488"/>
      <c r="AN119" s="488"/>
      <c r="AO119" s="500"/>
      <c r="AP119" s="540" t="s">
        <v>200</v>
      </c>
      <c r="AQ119" s="548"/>
      <c r="AR119" s="548"/>
      <c r="AS119" s="548"/>
      <c r="AT119" s="558"/>
      <c r="AU119" s="571"/>
      <c r="AV119" s="580"/>
      <c r="AW119" s="580"/>
      <c r="AX119" s="580"/>
      <c r="AY119" s="580"/>
      <c r="AZ119" s="603" t="s">
        <v>275</v>
      </c>
      <c r="BA119" s="603"/>
      <c r="BB119" s="603"/>
      <c r="BC119" s="603"/>
      <c r="BD119" s="603"/>
      <c r="BE119" s="603"/>
      <c r="BF119" s="603"/>
      <c r="BG119" s="603"/>
      <c r="BH119" s="603"/>
      <c r="BI119" s="603"/>
      <c r="BJ119" s="603"/>
      <c r="BK119" s="603"/>
      <c r="BL119" s="603"/>
      <c r="BM119" s="603"/>
      <c r="BN119" s="603"/>
      <c r="BO119" s="468" t="s">
        <v>169</v>
      </c>
      <c r="BP119" s="629"/>
      <c r="BQ119" s="634">
        <v>39331622</v>
      </c>
      <c r="BR119" s="642"/>
      <c r="BS119" s="642"/>
      <c r="BT119" s="642"/>
      <c r="BU119" s="642"/>
      <c r="BV119" s="642">
        <v>37314201</v>
      </c>
      <c r="BW119" s="642"/>
      <c r="BX119" s="642"/>
      <c r="BY119" s="642"/>
      <c r="BZ119" s="642"/>
      <c r="CA119" s="642">
        <v>37527105</v>
      </c>
      <c r="CB119" s="642"/>
      <c r="CC119" s="642"/>
      <c r="CD119" s="642"/>
      <c r="CE119" s="642"/>
      <c r="CF119" s="546"/>
      <c r="CG119" s="554"/>
      <c r="CH119" s="554"/>
      <c r="CI119" s="554"/>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5" t="s">
        <v>200</v>
      </c>
      <c r="DH119" s="490"/>
      <c r="DI119" s="490"/>
      <c r="DJ119" s="490"/>
      <c r="DK119" s="503"/>
      <c r="DL119" s="519" t="s">
        <v>200</v>
      </c>
      <c r="DM119" s="490"/>
      <c r="DN119" s="490"/>
      <c r="DO119" s="490"/>
      <c r="DP119" s="503"/>
      <c r="DQ119" s="519" t="s">
        <v>200</v>
      </c>
      <c r="DR119" s="490"/>
      <c r="DS119" s="490"/>
      <c r="DT119" s="490"/>
      <c r="DU119" s="503"/>
      <c r="DV119" s="714" t="s">
        <v>200</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3" t="s">
        <v>200</v>
      </c>
      <c r="AB120" s="446"/>
      <c r="AC120" s="446"/>
      <c r="AD120" s="446"/>
      <c r="AE120" s="501"/>
      <c r="AF120" s="517" t="s">
        <v>200</v>
      </c>
      <c r="AG120" s="446"/>
      <c r="AH120" s="446"/>
      <c r="AI120" s="446"/>
      <c r="AJ120" s="501"/>
      <c r="AK120" s="517" t="s">
        <v>200</v>
      </c>
      <c r="AL120" s="446"/>
      <c r="AM120" s="446"/>
      <c r="AN120" s="446"/>
      <c r="AO120" s="501"/>
      <c r="AP120" s="541" t="s">
        <v>200</v>
      </c>
      <c r="AQ120" s="549"/>
      <c r="AR120" s="549"/>
      <c r="AS120" s="549"/>
      <c r="AT120" s="559"/>
      <c r="AU120" s="572" t="s">
        <v>475</v>
      </c>
      <c r="AV120" s="581"/>
      <c r="AW120" s="581"/>
      <c r="AX120" s="581"/>
      <c r="AY120" s="591"/>
      <c r="AZ120" s="424" t="s">
        <v>215</v>
      </c>
      <c r="BA120" s="407"/>
      <c r="BB120" s="407"/>
      <c r="BC120" s="407"/>
      <c r="BD120" s="407"/>
      <c r="BE120" s="407"/>
      <c r="BF120" s="407"/>
      <c r="BG120" s="407"/>
      <c r="BH120" s="407"/>
      <c r="BI120" s="407"/>
      <c r="BJ120" s="407"/>
      <c r="BK120" s="407"/>
      <c r="BL120" s="407"/>
      <c r="BM120" s="407"/>
      <c r="BN120" s="407"/>
      <c r="BO120" s="407"/>
      <c r="BP120" s="470"/>
      <c r="BQ120" s="632">
        <v>12428529</v>
      </c>
      <c r="BR120" s="640"/>
      <c r="BS120" s="640"/>
      <c r="BT120" s="640"/>
      <c r="BU120" s="640"/>
      <c r="BV120" s="640">
        <v>12179061</v>
      </c>
      <c r="BW120" s="640"/>
      <c r="BX120" s="640"/>
      <c r="BY120" s="640"/>
      <c r="BZ120" s="640"/>
      <c r="CA120" s="640">
        <v>13499942</v>
      </c>
      <c r="CB120" s="640"/>
      <c r="CC120" s="640"/>
      <c r="CD120" s="640"/>
      <c r="CE120" s="640"/>
      <c r="CF120" s="656">
        <v>89.2</v>
      </c>
      <c r="CG120" s="660"/>
      <c r="CH120" s="660"/>
      <c r="CI120" s="660"/>
      <c r="CJ120" s="660"/>
      <c r="CK120" s="675" t="s">
        <v>271</v>
      </c>
      <c r="CL120" s="685"/>
      <c r="CM120" s="685"/>
      <c r="CN120" s="685"/>
      <c r="CO120" s="688"/>
      <c r="CP120" s="692" t="s">
        <v>353</v>
      </c>
      <c r="CQ120" s="695"/>
      <c r="CR120" s="695"/>
      <c r="CS120" s="695"/>
      <c r="CT120" s="695"/>
      <c r="CU120" s="695"/>
      <c r="CV120" s="695"/>
      <c r="CW120" s="695"/>
      <c r="CX120" s="695"/>
      <c r="CY120" s="695"/>
      <c r="CZ120" s="695"/>
      <c r="DA120" s="695"/>
      <c r="DB120" s="695"/>
      <c r="DC120" s="695"/>
      <c r="DD120" s="695"/>
      <c r="DE120" s="695"/>
      <c r="DF120" s="698"/>
      <c r="DG120" s="632">
        <v>2045817</v>
      </c>
      <c r="DH120" s="640"/>
      <c r="DI120" s="640"/>
      <c r="DJ120" s="640"/>
      <c r="DK120" s="640"/>
      <c r="DL120" s="640">
        <v>1888351</v>
      </c>
      <c r="DM120" s="640"/>
      <c r="DN120" s="640"/>
      <c r="DO120" s="640"/>
      <c r="DP120" s="640"/>
      <c r="DQ120" s="640">
        <v>2422965</v>
      </c>
      <c r="DR120" s="640"/>
      <c r="DS120" s="640"/>
      <c r="DT120" s="640"/>
      <c r="DU120" s="640"/>
      <c r="DV120" s="712">
        <v>16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3" t="s">
        <v>200</v>
      </c>
      <c r="AB121" s="446"/>
      <c r="AC121" s="446"/>
      <c r="AD121" s="446"/>
      <c r="AE121" s="501"/>
      <c r="AF121" s="517" t="s">
        <v>200</v>
      </c>
      <c r="AG121" s="446"/>
      <c r="AH121" s="446"/>
      <c r="AI121" s="446"/>
      <c r="AJ121" s="501"/>
      <c r="AK121" s="517" t="s">
        <v>200</v>
      </c>
      <c r="AL121" s="446"/>
      <c r="AM121" s="446"/>
      <c r="AN121" s="446"/>
      <c r="AO121" s="501"/>
      <c r="AP121" s="541" t="s">
        <v>200</v>
      </c>
      <c r="AQ121" s="549"/>
      <c r="AR121" s="549"/>
      <c r="AS121" s="549"/>
      <c r="AT121" s="559"/>
      <c r="AU121" s="573"/>
      <c r="AV121" s="582"/>
      <c r="AW121" s="582"/>
      <c r="AX121" s="582"/>
      <c r="AY121" s="592"/>
      <c r="AZ121" s="425" t="s">
        <v>469</v>
      </c>
      <c r="BA121" s="378"/>
      <c r="BB121" s="378"/>
      <c r="BC121" s="378"/>
      <c r="BD121" s="378"/>
      <c r="BE121" s="378"/>
      <c r="BF121" s="378"/>
      <c r="BG121" s="378"/>
      <c r="BH121" s="378"/>
      <c r="BI121" s="378"/>
      <c r="BJ121" s="378"/>
      <c r="BK121" s="378"/>
      <c r="BL121" s="378"/>
      <c r="BM121" s="378"/>
      <c r="BN121" s="378"/>
      <c r="BO121" s="378"/>
      <c r="BP121" s="472"/>
      <c r="BQ121" s="633">
        <v>1913704</v>
      </c>
      <c r="BR121" s="641"/>
      <c r="BS121" s="641"/>
      <c r="BT121" s="641"/>
      <c r="BU121" s="641"/>
      <c r="BV121" s="641">
        <v>1916913</v>
      </c>
      <c r="BW121" s="641"/>
      <c r="BX121" s="641"/>
      <c r="BY121" s="641"/>
      <c r="BZ121" s="641"/>
      <c r="CA121" s="641">
        <v>1870330</v>
      </c>
      <c r="CB121" s="641"/>
      <c r="CC121" s="641"/>
      <c r="CD121" s="641"/>
      <c r="CE121" s="641"/>
      <c r="CF121" s="657">
        <v>12.4</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v>124421</v>
      </c>
      <c r="DH121" s="641"/>
      <c r="DI121" s="641"/>
      <c r="DJ121" s="641"/>
      <c r="DK121" s="641"/>
      <c r="DL121" s="641">
        <v>103245</v>
      </c>
      <c r="DM121" s="641"/>
      <c r="DN121" s="641"/>
      <c r="DO121" s="641"/>
      <c r="DP121" s="641"/>
      <c r="DQ121" s="641">
        <v>115713</v>
      </c>
      <c r="DR121" s="641"/>
      <c r="DS121" s="641"/>
      <c r="DT121" s="641"/>
      <c r="DU121" s="641"/>
      <c r="DV121" s="713">
        <v>0.8</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3" t="s">
        <v>200</v>
      </c>
      <c r="AB122" s="446"/>
      <c r="AC122" s="446"/>
      <c r="AD122" s="446"/>
      <c r="AE122" s="501"/>
      <c r="AF122" s="517" t="s">
        <v>200</v>
      </c>
      <c r="AG122" s="446"/>
      <c r="AH122" s="446"/>
      <c r="AI122" s="446"/>
      <c r="AJ122" s="501"/>
      <c r="AK122" s="517" t="s">
        <v>200</v>
      </c>
      <c r="AL122" s="446"/>
      <c r="AM122" s="446"/>
      <c r="AN122" s="446"/>
      <c r="AO122" s="501"/>
      <c r="AP122" s="541" t="s">
        <v>200</v>
      </c>
      <c r="AQ122" s="549"/>
      <c r="AR122" s="549"/>
      <c r="AS122" s="549"/>
      <c r="AT122" s="559"/>
      <c r="AU122" s="573"/>
      <c r="AV122" s="582"/>
      <c r="AW122" s="582"/>
      <c r="AX122" s="582"/>
      <c r="AY122" s="592"/>
      <c r="AZ122" s="427" t="s">
        <v>303</v>
      </c>
      <c r="BA122" s="423"/>
      <c r="BB122" s="423"/>
      <c r="BC122" s="423"/>
      <c r="BD122" s="423"/>
      <c r="BE122" s="423"/>
      <c r="BF122" s="423"/>
      <c r="BG122" s="423"/>
      <c r="BH122" s="423"/>
      <c r="BI122" s="423"/>
      <c r="BJ122" s="423"/>
      <c r="BK122" s="423"/>
      <c r="BL122" s="423"/>
      <c r="BM122" s="423"/>
      <c r="BN122" s="423"/>
      <c r="BO122" s="423"/>
      <c r="BP122" s="473"/>
      <c r="BQ122" s="634">
        <v>25267303</v>
      </c>
      <c r="BR122" s="642"/>
      <c r="BS122" s="642"/>
      <c r="BT122" s="642"/>
      <c r="BU122" s="642"/>
      <c r="BV122" s="642">
        <v>24125784</v>
      </c>
      <c r="BW122" s="642"/>
      <c r="BX122" s="642"/>
      <c r="BY122" s="642"/>
      <c r="BZ122" s="642"/>
      <c r="CA122" s="642">
        <v>22768815</v>
      </c>
      <c r="CB122" s="642"/>
      <c r="CC122" s="642"/>
      <c r="CD122" s="642"/>
      <c r="CE122" s="642"/>
      <c r="CF122" s="658">
        <v>150.4</v>
      </c>
      <c r="CG122" s="662"/>
      <c r="CH122" s="662"/>
      <c r="CI122" s="662"/>
      <c r="CJ122" s="662"/>
      <c r="CK122" s="676"/>
      <c r="CL122" s="686"/>
      <c r="CM122" s="686"/>
      <c r="CN122" s="686"/>
      <c r="CO122" s="689"/>
      <c r="CP122" s="693" t="s">
        <v>457</v>
      </c>
      <c r="CQ122" s="403"/>
      <c r="CR122" s="403"/>
      <c r="CS122" s="403"/>
      <c r="CT122" s="403"/>
      <c r="CU122" s="403"/>
      <c r="CV122" s="403"/>
      <c r="CW122" s="403"/>
      <c r="CX122" s="403"/>
      <c r="CY122" s="403"/>
      <c r="CZ122" s="403"/>
      <c r="DA122" s="403"/>
      <c r="DB122" s="403"/>
      <c r="DC122" s="403"/>
      <c r="DD122" s="403"/>
      <c r="DE122" s="403"/>
      <c r="DF122" s="699"/>
      <c r="DG122" s="633">
        <v>2184</v>
      </c>
      <c r="DH122" s="641"/>
      <c r="DI122" s="641"/>
      <c r="DJ122" s="641"/>
      <c r="DK122" s="641"/>
      <c r="DL122" s="641">
        <v>1581</v>
      </c>
      <c r="DM122" s="641"/>
      <c r="DN122" s="641"/>
      <c r="DO122" s="641"/>
      <c r="DP122" s="641"/>
      <c r="DQ122" s="641">
        <v>1716</v>
      </c>
      <c r="DR122" s="641"/>
      <c r="DS122" s="641"/>
      <c r="DT122" s="641"/>
      <c r="DU122" s="641"/>
      <c r="DV122" s="713">
        <v>0</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3" t="s">
        <v>200</v>
      </c>
      <c r="AB123" s="446"/>
      <c r="AC123" s="446"/>
      <c r="AD123" s="446"/>
      <c r="AE123" s="501"/>
      <c r="AF123" s="517" t="s">
        <v>200</v>
      </c>
      <c r="AG123" s="446"/>
      <c r="AH123" s="446"/>
      <c r="AI123" s="446"/>
      <c r="AJ123" s="501"/>
      <c r="AK123" s="517" t="s">
        <v>200</v>
      </c>
      <c r="AL123" s="446"/>
      <c r="AM123" s="446"/>
      <c r="AN123" s="446"/>
      <c r="AO123" s="501"/>
      <c r="AP123" s="541" t="s">
        <v>200</v>
      </c>
      <c r="AQ123" s="549"/>
      <c r="AR123" s="549"/>
      <c r="AS123" s="549"/>
      <c r="AT123" s="559"/>
      <c r="AU123" s="574"/>
      <c r="AV123" s="583"/>
      <c r="AW123" s="583"/>
      <c r="AX123" s="583"/>
      <c r="AY123" s="583"/>
      <c r="AZ123" s="603" t="s">
        <v>275</v>
      </c>
      <c r="BA123" s="603"/>
      <c r="BB123" s="603"/>
      <c r="BC123" s="603"/>
      <c r="BD123" s="603"/>
      <c r="BE123" s="603"/>
      <c r="BF123" s="603"/>
      <c r="BG123" s="603"/>
      <c r="BH123" s="603"/>
      <c r="BI123" s="603"/>
      <c r="BJ123" s="603"/>
      <c r="BK123" s="603"/>
      <c r="BL123" s="603"/>
      <c r="BM123" s="603"/>
      <c r="BN123" s="603"/>
      <c r="BO123" s="468" t="s">
        <v>486</v>
      </c>
      <c r="BP123" s="629"/>
      <c r="BQ123" s="635">
        <v>39609536</v>
      </c>
      <c r="BR123" s="643"/>
      <c r="BS123" s="643"/>
      <c r="BT123" s="643"/>
      <c r="BU123" s="643"/>
      <c r="BV123" s="643">
        <v>38221758</v>
      </c>
      <c r="BW123" s="643"/>
      <c r="BX123" s="643"/>
      <c r="BY123" s="643"/>
      <c r="BZ123" s="643"/>
      <c r="CA123" s="643">
        <v>38139087</v>
      </c>
      <c r="CB123" s="643"/>
      <c r="CC123" s="643"/>
      <c r="CD123" s="643"/>
      <c r="CE123" s="643"/>
      <c r="CF123" s="546"/>
      <c r="CG123" s="554"/>
      <c r="CH123" s="554"/>
      <c r="CI123" s="554"/>
      <c r="CJ123" s="669"/>
      <c r="CK123" s="676"/>
      <c r="CL123" s="686"/>
      <c r="CM123" s="686"/>
      <c r="CN123" s="686"/>
      <c r="CO123" s="689"/>
      <c r="CP123" s="693" t="s">
        <v>27</v>
      </c>
      <c r="CQ123" s="403"/>
      <c r="CR123" s="403"/>
      <c r="CS123" s="403"/>
      <c r="CT123" s="403"/>
      <c r="CU123" s="403"/>
      <c r="CV123" s="403"/>
      <c r="CW123" s="403"/>
      <c r="CX123" s="403"/>
      <c r="CY123" s="403"/>
      <c r="CZ123" s="403"/>
      <c r="DA123" s="403"/>
      <c r="DB123" s="403"/>
      <c r="DC123" s="403"/>
      <c r="DD123" s="403"/>
      <c r="DE123" s="403"/>
      <c r="DF123" s="699"/>
      <c r="DG123" s="483" t="s">
        <v>200</v>
      </c>
      <c r="DH123" s="446"/>
      <c r="DI123" s="446"/>
      <c r="DJ123" s="446"/>
      <c r="DK123" s="501"/>
      <c r="DL123" s="517" t="s">
        <v>200</v>
      </c>
      <c r="DM123" s="446"/>
      <c r="DN123" s="446"/>
      <c r="DO123" s="446"/>
      <c r="DP123" s="501"/>
      <c r="DQ123" s="517" t="s">
        <v>200</v>
      </c>
      <c r="DR123" s="446"/>
      <c r="DS123" s="446"/>
      <c r="DT123" s="446"/>
      <c r="DU123" s="501"/>
      <c r="DV123" s="541" t="s">
        <v>200</v>
      </c>
      <c r="DW123" s="549"/>
      <c r="DX123" s="549"/>
      <c r="DY123" s="549"/>
      <c r="DZ123" s="559"/>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3" t="s">
        <v>200</v>
      </c>
      <c r="AB124" s="446"/>
      <c r="AC124" s="446"/>
      <c r="AD124" s="446"/>
      <c r="AE124" s="501"/>
      <c r="AF124" s="517" t="s">
        <v>200</v>
      </c>
      <c r="AG124" s="446"/>
      <c r="AH124" s="446"/>
      <c r="AI124" s="446"/>
      <c r="AJ124" s="501"/>
      <c r="AK124" s="517" t="s">
        <v>200</v>
      </c>
      <c r="AL124" s="446"/>
      <c r="AM124" s="446"/>
      <c r="AN124" s="446"/>
      <c r="AO124" s="501"/>
      <c r="AP124" s="541" t="s">
        <v>200</v>
      </c>
      <c r="AQ124" s="549"/>
      <c r="AR124" s="549"/>
      <c r="AS124" s="549"/>
      <c r="AT124" s="559"/>
      <c r="AU124" s="575" t="s">
        <v>487</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0"/>
      <c r="BQ124" s="636" t="s">
        <v>200</v>
      </c>
      <c r="BR124" s="644"/>
      <c r="BS124" s="644"/>
      <c r="BT124" s="644"/>
      <c r="BU124" s="644"/>
      <c r="BV124" s="644" t="s">
        <v>200</v>
      </c>
      <c r="BW124" s="644"/>
      <c r="BX124" s="644"/>
      <c r="BY124" s="644"/>
      <c r="BZ124" s="644"/>
      <c r="CA124" s="644" t="s">
        <v>200</v>
      </c>
      <c r="CB124" s="644"/>
      <c r="CC124" s="644"/>
      <c r="CD124" s="644"/>
      <c r="CE124" s="644"/>
      <c r="CF124" s="547"/>
      <c r="CG124" s="555"/>
      <c r="CH124" s="555"/>
      <c r="CI124" s="555"/>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5">
        <v>1099756</v>
      </c>
      <c r="DH124" s="490"/>
      <c r="DI124" s="490"/>
      <c r="DJ124" s="490"/>
      <c r="DK124" s="503"/>
      <c r="DL124" s="519">
        <v>1119982</v>
      </c>
      <c r="DM124" s="490"/>
      <c r="DN124" s="490"/>
      <c r="DO124" s="490"/>
      <c r="DP124" s="503"/>
      <c r="DQ124" s="519" t="s">
        <v>200</v>
      </c>
      <c r="DR124" s="490"/>
      <c r="DS124" s="490"/>
      <c r="DT124" s="490"/>
      <c r="DU124" s="503"/>
      <c r="DV124" s="714" t="s">
        <v>200</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3" t="s">
        <v>200</v>
      </c>
      <c r="AB125" s="446"/>
      <c r="AC125" s="446"/>
      <c r="AD125" s="446"/>
      <c r="AE125" s="501"/>
      <c r="AF125" s="517" t="s">
        <v>200</v>
      </c>
      <c r="AG125" s="446"/>
      <c r="AH125" s="446"/>
      <c r="AI125" s="446"/>
      <c r="AJ125" s="501"/>
      <c r="AK125" s="517" t="s">
        <v>200</v>
      </c>
      <c r="AL125" s="446"/>
      <c r="AM125" s="446"/>
      <c r="AN125" s="446"/>
      <c r="AO125" s="501"/>
      <c r="AP125" s="541" t="s">
        <v>200</v>
      </c>
      <c r="AQ125" s="549"/>
      <c r="AR125" s="549"/>
      <c r="AS125" s="549"/>
      <c r="AT125" s="559"/>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3" t="s">
        <v>200</v>
      </c>
      <c r="AB126" s="446"/>
      <c r="AC126" s="446"/>
      <c r="AD126" s="446"/>
      <c r="AE126" s="501"/>
      <c r="AF126" s="517" t="s">
        <v>200</v>
      </c>
      <c r="AG126" s="446"/>
      <c r="AH126" s="446"/>
      <c r="AI126" s="446"/>
      <c r="AJ126" s="501"/>
      <c r="AK126" s="517" t="s">
        <v>200</v>
      </c>
      <c r="AL126" s="446"/>
      <c r="AM126" s="446"/>
      <c r="AN126" s="446"/>
      <c r="AO126" s="501"/>
      <c r="AP126" s="541" t="s">
        <v>200</v>
      </c>
      <c r="AQ126" s="549"/>
      <c r="AR126" s="549"/>
      <c r="AS126" s="549"/>
      <c r="AT126" s="559"/>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3" t="s">
        <v>200</v>
      </c>
      <c r="AB127" s="446"/>
      <c r="AC127" s="446"/>
      <c r="AD127" s="446"/>
      <c r="AE127" s="501"/>
      <c r="AF127" s="517" t="s">
        <v>200</v>
      </c>
      <c r="AG127" s="446"/>
      <c r="AH127" s="446"/>
      <c r="AI127" s="446"/>
      <c r="AJ127" s="501"/>
      <c r="AK127" s="517" t="s">
        <v>200</v>
      </c>
      <c r="AL127" s="446"/>
      <c r="AM127" s="446"/>
      <c r="AN127" s="446"/>
      <c r="AO127" s="501"/>
      <c r="AP127" s="541" t="s">
        <v>200</v>
      </c>
      <c r="AQ127" s="549"/>
      <c r="AR127" s="549"/>
      <c r="AS127" s="549"/>
      <c r="AT127" s="559"/>
      <c r="AU127" s="378"/>
      <c r="AV127" s="378"/>
      <c r="AW127" s="378"/>
      <c r="AX127" s="585" t="s">
        <v>493</v>
      </c>
      <c r="AY127" s="593"/>
      <c r="AZ127" s="593"/>
      <c r="BA127" s="593"/>
      <c r="BB127" s="593"/>
      <c r="BC127" s="593"/>
      <c r="BD127" s="593"/>
      <c r="BE127" s="610"/>
      <c r="BF127" s="612" t="s">
        <v>240</v>
      </c>
      <c r="BG127" s="593"/>
      <c r="BH127" s="593"/>
      <c r="BI127" s="593"/>
      <c r="BJ127" s="593"/>
      <c r="BK127" s="593"/>
      <c r="BL127" s="610"/>
      <c r="BM127" s="612" t="s">
        <v>421</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2">
        <v>184565</v>
      </c>
      <c r="AB128" s="488"/>
      <c r="AC128" s="488"/>
      <c r="AD128" s="488"/>
      <c r="AE128" s="500"/>
      <c r="AF128" s="516">
        <v>174479</v>
      </c>
      <c r="AG128" s="488"/>
      <c r="AH128" s="488"/>
      <c r="AI128" s="488"/>
      <c r="AJ128" s="500"/>
      <c r="AK128" s="516">
        <v>154906</v>
      </c>
      <c r="AL128" s="488"/>
      <c r="AM128" s="488"/>
      <c r="AN128" s="488"/>
      <c r="AO128" s="500"/>
      <c r="AP128" s="543"/>
      <c r="AQ128" s="551"/>
      <c r="AR128" s="551"/>
      <c r="AS128" s="551"/>
      <c r="AT128" s="561"/>
      <c r="AU128" s="378"/>
      <c r="AV128" s="378"/>
      <c r="AW128" s="378"/>
      <c r="AX128" s="384" t="s">
        <v>310</v>
      </c>
      <c r="AY128" s="407"/>
      <c r="AZ128" s="407"/>
      <c r="BA128" s="407"/>
      <c r="BB128" s="407"/>
      <c r="BC128" s="407"/>
      <c r="BD128" s="407"/>
      <c r="BE128" s="470"/>
      <c r="BF128" s="613" t="s">
        <v>200</v>
      </c>
      <c r="BG128" s="617"/>
      <c r="BH128" s="617"/>
      <c r="BI128" s="617"/>
      <c r="BJ128" s="617"/>
      <c r="BK128" s="617"/>
      <c r="BL128" s="623"/>
      <c r="BM128" s="613">
        <v>12.63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3">
        <v>17480128</v>
      </c>
      <c r="AB129" s="446"/>
      <c r="AC129" s="446"/>
      <c r="AD129" s="446"/>
      <c r="AE129" s="501"/>
      <c r="AF129" s="517">
        <v>17472912</v>
      </c>
      <c r="AG129" s="446"/>
      <c r="AH129" s="446"/>
      <c r="AI129" s="446"/>
      <c r="AJ129" s="501"/>
      <c r="AK129" s="517">
        <v>17269465</v>
      </c>
      <c r="AL129" s="446"/>
      <c r="AM129" s="446"/>
      <c r="AN129" s="446"/>
      <c r="AO129" s="501"/>
      <c r="AP129" s="544"/>
      <c r="AQ129" s="552"/>
      <c r="AR129" s="552"/>
      <c r="AS129" s="552"/>
      <c r="AT129" s="562"/>
      <c r="AU129" s="577"/>
      <c r="AV129" s="577"/>
      <c r="AW129" s="577"/>
      <c r="AX129" s="586" t="s">
        <v>117</v>
      </c>
      <c r="AY129" s="378"/>
      <c r="AZ129" s="378"/>
      <c r="BA129" s="378"/>
      <c r="BB129" s="378"/>
      <c r="BC129" s="378"/>
      <c r="BD129" s="378"/>
      <c r="BE129" s="472"/>
      <c r="BF129" s="614" t="s">
        <v>200</v>
      </c>
      <c r="BG129" s="618"/>
      <c r="BH129" s="618"/>
      <c r="BI129" s="618"/>
      <c r="BJ129" s="618"/>
      <c r="BK129" s="618"/>
      <c r="BL129" s="624"/>
      <c r="BM129" s="614">
        <v>17.63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7"/>
      <c r="DQ129" s="577"/>
      <c r="DR129" s="577"/>
      <c r="DS129" s="577"/>
      <c r="DT129" s="577"/>
      <c r="DU129" s="577"/>
      <c r="DV129" s="577"/>
      <c r="DW129" s="577"/>
      <c r="DX129" s="577"/>
      <c r="DY129" s="577"/>
      <c r="DZ129" s="577"/>
    </row>
    <row r="130" spans="1:131" s="365" customFormat="1" ht="26.25" customHeight="1">
      <c r="A130" s="385" t="s">
        <v>155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3">
        <v>2824017</v>
      </c>
      <c r="AB130" s="446"/>
      <c r="AC130" s="446"/>
      <c r="AD130" s="446"/>
      <c r="AE130" s="501"/>
      <c r="AF130" s="517">
        <v>2618406</v>
      </c>
      <c r="AG130" s="446"/>
      <c r="AH130" s="446"/>
      <c r="AI130" s="446"/>
      <c r="AJ130" s="501"/>
      <c r="AK130" s="517">
        <v>2129214</v>
      </c>
      <c r="AL130" s="446"/>
      <c r="AM130" s="446"/>
      <c r="AN130" s="446"/>
      <c r="AO130" s="501"/>
      <c r="AP130" s="544"/>
      <c r="AQ130" s="552"/>
      <c r="AR130" s="552"/>
      <c r="AS130" s="552"/>
      <c r="AT130" s="562"/>
      <c r="AU130" s="577"/>
      <c r="AV130" s="577"/>
      <c r="AW130" s="577"/>
      <c r="AX130" s="586" t="s">
        <v>432</v>
      </c>
      <c r="AY130" s="378"/>
      <c r="AZ130" s="378"/>
      <c r="BA130" s="378"/>
      <c r="BB130" s="378"/>
      <c r="BC130" s="378"/>
      <c r="BD130" s="378"/>
      <c r="BE130" s="472"/>
      <c r="BF130" s="615">
        <v>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7"/>
      <c r="DQ130" s="577"/>
      <c r="DR130" s="577"/>
      <c r="DS130" s="577"/>
      <c r="DT130" s="577"/>
      <c r="DU130" s="577"/>
      <c r="DV130" s="577"/>
      <c r="DW130" s="577"/>
      <c r="DX130" s="577"/>
      <c r="DY130" s="577"/>
      <c r="DZ130" s="577"/>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5">
        <v>14656111</v>
      </c>
      <c r="AB131" s="490"/>
      <c r="AC131" s="490"/>
      <c r="AD131" s="490"/>
      <c r="AE131" s="503"/>
      <c r="AF131" s="519">
        <v>14854506</v>
      </c>
      <c r="AG131" s="490"/>
      <c r="AH131" s="490"/>
      <c r="AI131" s="490"/>
      <c r="AJ131" s="503"/>
      <c r="AK131" s="519">
        <v>15140251</v>
      </c>
      <c r="AL131" s="490"/>
      <c r="AM131" s="490"/>
      <c r="AN131" s="490"/>
      <c r="AO131" s="503"/>
      <c r="AP131" s="545"/>
      <c r="AQ131" s="553"/>
      <c r="AR131" s="553"/>
      <c r="AS131" s="553"/>
      <c r="AT131" s="563"/>
      <c r="AU131" s="577"/>
      <c r="AV131" s="577"/>
      <c r="AW131" s="577"/>
      <c r="AX131" s="587" t="s">
        <v>60</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7"/>
      <c r="DQ131" s="577"/>
      <c r="DR131" s="577"/>
      <c r="DS131" s="577"/>
      <c r="DT131" s="577"/>
      <c r="DU131" s="577"/>
      <c r="DV131" s="577"/>
      <c r="DW131" s="577"/>
      <c r="DX131" s="577"/>
      <c r="DY131" s="577"/>
      <c r="DZ131" s="577"/>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6">
        <v>2.404075679</v>
      </c>
      <c r="AB132" s="491"/>
      <c r="AC132" s="491"/>
      <c r="AD132" s="491"/>
      <c r="AE132" s="504"/>
      <c r="AF132" s="520">
        <v>2.563296282</v>
      </c>
      <c r="AG132" s="491"/>
      <c r="AH132" s="491"/>
      <c r="AI132" s="491"/>
      <c r="AJ132" s="504"/>
      <c r="AK132" s="520">
        <v>4.3201661580000001</v>
      </c>
      <c r="AL132" s="491"/>
      <c r="AM132" s="491"/>
      <c r="AN132" s="491"/>
      <c r="AO132" s="504"/>
      <c r="AP132" s="546"/>
      <c r="AQ132" s="554"/>
      <c r="AR132" s="554"/>
      <c r="AS132" s="554"/>
      <c r="AT132" s="564"/>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7"/>
      <c r="DQ132" s="577"/>
      <c r="DR132" s="577"/>
      <c r="DS132" s="577"/>
      <c r="DT132" s="577"/>
      <c r="DU132" s="577"/>
      <c r="DV132" s="577"/>
      <c r="DW132" s="577"/>
      <c r="DX132" s="577"/>
      <c r="DY132" s="577"/>
      <c r="DZ132" s="577"/>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7">
        <v>3.2</v>
      </c>
      <c r="AB133" s="492"/>
      <c r="AC133" s="492"/>
      <c r="AD133" s="492"/>
      <c r="AE133" s="505"/>
      <c r="AF133" s="487">
        <v>2.5</v>
      </c>
      <c r="AG133" s="492"/>
      <c r="AH133" s="492"/>
      <c r="AI133" s="492"/>
      <c r="AJ133" s="505"/>
      <c r="AK133" s="487">
        <v>3</v>
      </c>
      <c r="AL133" s="492"/>
      <c r="AM133" s="492"/>
      <c r="AN133" s="492"/>
      <c r="AO133" s="505"/>
      <c r="AP133" s="547"/>
      <c r="AQ133" s="555"/>
      <c r="AR133" s="555"/>
      <c r="AS133" s="555"/>
      <c r="AT133" s="565"/>
      <c r="AU133" s="577"/>
      <c r="AV133" s="577"/>
      <c r="AW133" s="577"/>
      <c r="AX133" s="577"/>
      <c r="AY133" s="577"/>
      <c r="AZ133" s="577"/>
      <c r="BA133" s="577"/>
      <c r="BB133" s="577"/>
      <c r="BC133" s="577"/>
      <c r="BD133" s="577"/>
      <c r="BE133" s="577"/>
      <c r="BF133" s="577"/>
      <c r="BG133" s="577"/>
      <c r="BH133" s="577"/>
      <c r="BI133" s="577"/>
      <c r="BJ133" s="577"/>
      <c r="BK133" s="577"/>
      <c r="BL133" s="577"/>
      <c r="BM133" s="577"/>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7"/>
      <c r="DQ133" s="577"/>
      <c r="DR133" s="577"/>
      <c r="DS133" s="577"/>
      <c r="DT133" s="577"/>
      <c r="DU133" s="577"/>
      <c r="DV133" s="577"/>
      <c r="DW133" s="577"/>
      <c r="DX133" s="577"/>
      <c r="DY133" s="577"/>
      <c r="DZ133" s="577"/>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7"/>
      <c r="AV134" s="577"/>
      <c r="AW134" s="577"/>
      <c r="AX134" s="577"/>
      <c r="AY134" s="577"/>
      <c r="AZ134" s="577"/>
      <c r="BA134" s="577"/>
      <c r="BB134" s="577"/>
      <c r="BC134" s="577"/>
      <c r="BD134" s="577"/>
      <c r="BE134" s="577"/>
      <c r="BF134" s="577"/>
      <c r="BG134" s="577"/>
      <c r="BH134" s="577"/>
      <c r="BI134" s="577"/>
      <c r="BJ134" s="577"/>
      <c r="BK134" s="577"/>
      <c r="BL134" s="577"/>
      <c r="BM134" s="577"/>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7"/>
      <c r="DQ134" s="577"/>
      <c r="DR134" s="577"/>
      <c r="DS134" s="577"/>
      <c r="DT134" s="577"/>
      <c r="DU134" s="577"/>
      <c r="DV134" s="577"/>
      <c r="DW134" s="577"/>
      <c r="DX134" s="577"/>
      <c r="DY134" s="577"/>
      <c r="DZ134" s="577"/>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5Hr8MaSJdmy4rTa9/MNecQ9kaEH7hjB1943/mAx9IR1Y0g1+uopzMMD/4IhcBxbk3qwHnWPAstWHikfXg4QhzQ==" saltValue="hMnQbNTVrRnQLk1nNesAE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7hPz5ikl9fYzJm8zNG54gIIRCJ0Q9aqOEmSfSHRUThFHEFeUHvff+eOmI0ILW9tPJMnZmfUC1zmHoyPtkLcDOA==" saltValue="mGnPMooORf5QjI/aTxRhMQ=="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JDEY/ej9SvGYN5phDUZ+YDQOIS2QAJtlRa5X8sunQ0MshqCDp/e2D6O8CTdZVdRMxwWDp4ort0l783MBgB29Q==" saltValue="qrdHr+q9iZ7xqTYcmR8DGQ==" spinCount="100000" sheet="1" objects="1" scenarios="1"/>
  <phoneticPr fontId="5"/>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460</v>
      </c>
      <c r="AL9" s="757"/>
      <c r="AM9" s="757"/>
      <c r="AN9" s="774"/>
      <c r="AO9" s="787">
        <v>4962545</v>
      </c>
      <c r="AP9" s="787">
        <v>86740</v>
      </c>
      <c r="AQ9" s="810">
        <v>80646</v>
      </c>
      <c r="AR9" s="824">
        <v>7.6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900618</v>
      </c>
      <c r="AP10" s="788">
        <v>15742</v>
      </c>
      <c r="AQ10" s="811">
        <v>6637</v>
      </c>
      <c r="AR10" s="825">
        <v>137.19999999999999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467542</v>
      </c>
      <c r="AP11" s="788">
        <v>8172</v>
      </c>
      <c r="AQ11" s="811">
        <v>1119</v>
      </c>
      <c r="AR11" s="825">
        <v>630.29999999999995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200</v>
      </c>
      <c r="AP12" s="788" t="s">
        <v>200</v>
      </c>
      <c r="AQ12" s="811">
        <v>8</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287979</v>
      </c>
      <c r="AP13" s="788">
        <v>5034</v>
      </c>
      <c r="AQ13" s="811">
        <v>2502</v>
      </c>
      <c r="AR13" s="825">
        <v>101.2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206173</v>
      </c>
      <c r="AP14" s="788">
        <v>3604</v>
      </c>
      <c r="AQ14" s="811">
        <v>1863</v>
      </c>
      <c r="AR14" s="825">
        <v>93.5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-284365</v>
      </c>
      <c r="AP15" s="788">
        <v>-4970</v>
      </c>
      <c r="AQ15" s="811">
        <v>-4800</v>
      </c>
      <c r="AR15" s="825">
        <v>3.5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6540492</v>
      </c>
      <c r="AP16" s="788">
        <v>114320</v>
      </c>
      <c r="AQ16" s="811">
        <v>87975</v>
      </c>
      <c r="AR16" s="825">
        <v>29.9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337</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8.48</v>
      </c>
      <c r="AP21" s="800">
        <v>7.71</v>
      </c>
      <c r="AQ21" s="813">
        <v>0.77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99.9</v>
      </c>
      <c r="AP22" s="801">
        <v>98.3</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2313066</v>
      </c>
      <c r="AP32" s="788">
        <v>40430</v>
      </c>
      <c r="AQ32" s="815">
        <v>41451</v>
      </c>
      <c r="AR32" s="825">
        <v>-2.5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200</v>
      </c>
      <c r="AP34" s="788" t="s">
        <v>200</v>
      </c>
      <c r="AQ34" s="815">
        <v>35</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326793</v>
      </c>
      <c r="AP35" s="788">
        <v>5712</v>
      </c>
      <c r="AQ35" s="815">
        <v>11775</v>
      </c>
      <c r="AR35" s="825">
        <v>-51.5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298345</v>
      </c>
      <c r="AP36" s="788">
        <v>5215</v>
      </c>
      <c r="AQ36" s="815">
        <v>2188</v>
      </c>
      <c r="AR36" s="825">
        <v>138.30000000000001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t="s">
        <v>200</v>
      </c>
      <c r="AP37" s="788" t="s">
        <v>200</v>
      </c>
      <c r="AQ37" s="815">
        <v>531</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200</v>
      </c>
      <c r="AP38" s="792" t="s">
        <v>200</v>
      </c>
      <c r="AQ38" s="816">
        <v>1</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-154906</v>
      </c>
      <c r="AP39" s="788">
        <v>-2708</v>
      </c>
      <c r="AQ39" s="815">
        <v>-5414</v>
      </c>
      <c r="AR39" s="825">
        <v>-50</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-2129214</v>
      </c>
      <c r="AP40" s="788">
        <v>-37216</v>
      </c>
      <c r="AQ40" s="815">
        <v>-35360</v>
      </c>
      <c r="AR40" s="825">
        <v>5.2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654084</v>
      </c>
      <c r="AP41" s="788">
        <v>11433</v>
      </c>
      <c r="AQ41" s="815">
        <v>15207</v>
      </c>
      <c r="AR41" s="825">
        <v>-24.8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517</v>
      </c>
      <c r="AQ50" s="818" t="s">
        <v>385</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2114860</v>
      </c>
      <c r="AN51" s="783">
        <v>34580</v>
      </c>
      <c r="AO51" s="795">
        <v>-24.4</v>
      </c>
      <c r="AP51" s="806">
        <v>63812</v>
      </c>
      <c r="AQ51" s="819">
        <v>2.2999999999999998</v>
      </c>
      <c r="AR51" s="829">
        <v>-26.7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1401270</v>
      </c>
      <c r="AN52" s="784">
        <v>22912</v>
      </c>
      <c r="AO52" s="796">
        <v>-17.100000000000001</v>
      </c>
      <c r="AP52" s="807">
        <v>33848</v>
      </c>
      <c r="AQ52" s="820">
        <v>-4.2</v>
      </c>
      <c r="AR52" s="830">
        <v>-12.9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519</v>
      </c>
      <c r="AL53" s="764"/>
      <c r="AM53" s="770">
        <v>2023888</v>
      </c>
      <c r="AN53" s="783">
        <v>33556</v>
      </c>
      <c r="AO53" s="795">
        <v>-3</v>
      </c>
      <c r="AP53" s="806">
        <v>54225</v>
      </c>
      <c r="AQ53" s="819">
        <v>-15</v>
      </c>
      <c r="AR53" s="829">
        <v>12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1199479</v>
      </c>
      <c r="AN54" s="784">
        <v>19887</v>
      </c>
      <c r="AO54" s="796">
        <v>-13.2</v>
      </c>
      <c r="AP54" s="807">
        <v>27337</v>
      </c>
      <c r="AQ54" s="820">
        <v>-19.2</v>
      </c>
      <c r="AR54" s="830">
        <v>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1968556</v>
      </c>
      <c r="AN55" s="783">
        <v>33228</v>
      </c>
      <c r="AO55" s="795">
        <v>-1</v>
      </c>
      <c r="AP55" s="806">
        <v>54016</v>
      </c>
      <c r="AQ55" s="819">
        <v>-0.4</v>
      </c>
      <c r="AR55" s="829">
        <v>-0.6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1241157</v>
      </c>
      <c r="AN56" s="784">
        <v>20950</v>
      </c>
      <c r="AO56" s="796">
        <v>5.3</v>
      </c>
      <c r="AP56" s="807">
        <v>28078</v>
      </c>
      <c r="AQ56" s="820">
        <v>2.7</v>
      </c>
      <c r="AR56" s="830">
        <v>2.6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1466452</v>
      </c>
      <c r="AN57" s="783">
        <v>25187</v>
      </c>
      <c r="AO57" s="795">
        <v>-24.2</v>
      </c>
      <c r="AP57" s="806">
        <v>52786</v>
      </c>
      <c r="AQ57" s="819">
        <v>-2.2999999999999998</v>
      </c>
      <c r="AR57" s="829">
        <v>-21.9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1294413</v>
      </c>
      <c r="AN58" s="784">
        <v>22232</v>
      </c>
      <c r="AO58" s="796">
        <v>6.1</v>
      </c>
      <c r="AP58" s="807">
        <v>28742</v>
      </c>
      <c r="AQ58" s="820">
        <v>2.4</v>
      </c>
      <c r="AR58" s="830">
        <v>3.7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2940375</v>
      </c>
      <c r="AN59" s="783">
        <v>51394</v>
      </c>
      <c r="AO59" s="795">
        <v>104</v>
      </c>
      <c r="AP59" s="806">
        <v>58465</v>
      </c>
      <c r="AQ59" s="819">
        <v>10.8</v>
      </c>
      <c r="AR59" s="829">
        <v>93.2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1944402</v>
      </c>
      <c r="AN60" s="784">
        <v>33986</v>
      </c>
      <c r="AO60" s="796">
        <v>52.9</v>
      </c>
      <c r="AP60" s="807">
        <v>34452</v>
      </c>
      <c r="AQ60" s="820">
        <v>19.899999999999999</v>
      </c>
      <c r="AR60" s="830">
        <v>33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2102826</v>
      </c>
      <c r="AN61" s="783">
        <v>35589</v>
      </c>
      <c r="AO61" s="795">
        <v>10.3</v>
      </c>
      <c r="AP61" s="806">
        <v>56661</v>
      </c>
      <c r="AQ61" s="821">
        <v>-0.9</v>
      </c>
      <c r="AR61" s="829">
        <v>11.2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1416144</v>
      </c>
      <c r="AN62" s="784">
        <v>23993</v>
      </c>
      <c r="AO62" s="796">
        <v>6.8</v>
      </c>
      <c r="AP62" s="807">
        <v>30491</v>
      </c>
      <c r="AQ62" s="820">
        <v>0.3</v>
      </c>
      <c r="AR62" s="830">
        <v>6.5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dnzUzTih4OBfWkLvcGpZB+jmHG0oR6q2y0KREePuOn0vYQe6eQBJL53USNt21JYaMqVUk2078InpSe/9E3a3cg==" saltValue="7d3i3YVAcVHxilfpmChGi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BKeV4+pXZa+FhKwA9/asuWPT3O9rzUKTCWD1nOmRSk+LxrUnOCGFBxPAHZ5eEB0wH3Z+jU01m7KKeiDxfnsXEg==" saltValue="vyxLrviEWe0W8Rb7ml5TPw=="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14DTOBMgCRmgYdQYSZGPEBC8YwZ+JpggSjhUbjm+LqNPlCxmnjRlDrq730MI9/ie1IBzfeogqHaW8gwQ/yXPlQ==" saltValue="DFwHAJ6ZUbwtHGRfMYwPZA=="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524</v>
      </c>
      <c r="G46" s="853" t="s">
        <v>525</v>
      </c>
      <c r="H46" s="853" t="s">
        <v>526</v>
      </c>
      <c r="I46" s="853" t="s">
        <v>257</v>
      </c>
      <c r="J46" s="858" t="s">
        <v>527</v>
      </c>
    </row>
    <row r="47" spans="2:10" ht="57.75" customHeight="1">
      <c r="B47" s="838"/>
      <c r="C47" s="842" t="s">
        <v>3</v>
      </c>
      <c r="D47" s="842"/>
      <c r="E47" s="846"/>
      <c r="F47" s="850">
        <v>12.6</v>
      </c>
      <c r="G47" s="854">
        <v>13.7</v>
      </c>
      <c r="H47" s="854">
        <v>16.739999999999998</v>
      </c>
      <c r="I47" s="854">
        <v>17.920000000000002</v>
      </c>
      <c r="J47" s="859">
        <v>16.93</v>
      </c>
    </row>
    <row r="48" spans="2:10" ht="57.75" customHeight="1">
      <c r="B48" s="839"/>
      <c r="C48" s="843" t="s">
        <v>9</v>
      </c>
      <c r="D48" s="843"/>
      <c r="E48" s="847"/>
      <c r="F48" s="851">
        <v>7.58</v>
      </c>
      <c r="G48" s="855">
        <v>12.55</v>
      </c>
      <c r="H48" s="855">
        <v>13.19</v>
      </c>
      <c r="I48" s="855">
        <v>9.7799999999999994</v>
      </c>
      <c r="J48" s="860">
        <v>12.31</v>
      </c>
    </row>
    <row r="49" spans="2:10" ht="57.75" customHeight="1">
      <c r="B49" s="840"/>
      <c r="C49" s="844" t="s">
        <v>16</v>
      </c>
      <c r="D49" s="844"/>
      <c r="E49" s="848"/>
      <c r="F49" s="852">
        <v>1.95</v>
      </c>
      <c r="G49" s="856">
        <v>11.49</v>
      </c>
      <c r="H49" s="856">
        <v>7.3</v>
      </c>
      <c r="I49" s="856">
        <v>1.0900000000000001</v>
      </c>
      <c r="J49" s="861">
        <v>1.21</v>
      </c>
    </row>
    <row r="50" spans="2:10"/>
  </sheetData>
  <sheetProtection algorithmName="SHA-512" hashValue="YGX6/+jausLT1Q+SZSSiwPTDTmpCU51No/8/VNNugCGLzyFIxWKBvz2tY6n83pd9lsqlW3QXjIvTBTlP/4t76g==" saltValue="fD3yPl01l4QBV7f47GbLOA=="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新田　貴成</cp:lastModifiedBy>
  <dcterms:created xsi:type="dcterms:W3CDTF">2026-02-23T05:24:40Z</dcterms:created>
  <dcterms:modified xsi:type="dcterms:W3CDTF">2026-03-16T23:33:13Z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2026-03-16T23:33:13Z</vt:filetime>
  </property>
</Properties>
</file>