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C:\Users\1923\Desktop\照会回答\R7\80313〆（未）令和６年度財政状況資料集の作成及び提出について（依頼）\"/>
    </mc:Choice>
  </mc:AlternateContent>
  <xr:revisionPtr revIDLastSave="0" documentId="13_ncr:1_{BC5D7A3D-4269-4EC2-9554-4CC13654511E}" xr6:coauthVersionLast="36" xr6:coauthVersionMax="36" xr10:uidLastSave="{00000000-0000-0000-0000-000000000000}"/>
  <bookViews>
    <workbookView xWindow="0" yWindow="0" windowWidth="28800" windowHeight="138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BE36" i="10"/>
  <c r="AM36" i="10"/>
  <c r="C36" i="10"/>
  <c r="BE35" i="10"/>
  <c r="C35" i="10"/>
  <c r="CO34" i="10"/>
  <c r="CO35" i="10" s="1"/>
  <c r="CO36" i="10" s="1"/>
  <c r="BW34" i="10"/>
  <c r="BW35" i="10" s="1"/>
  <c r="BW36" i="10" s="1"/>
  <c r="BW37" i="10" s="1"/>
  <c r="BW38" i="10" s="1"/>
  <c r="BW39" i="10" s="1"/>
  <c r="BE34"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<sst xmlns="http://schemas.openxmlformats.org/spreadsheetml/2006/main" count="1130" uniqueCount="563">
  <si>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</si>
  <si>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</si>
  <si>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</si>
  <si>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</si>
  <si>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</si>
  <si>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</si>
  <si>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</si>
  <si>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</si>
  <si>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</si>
  <si>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</si>
  <si>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</si>
  <si>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</si>
  <si>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</si>
  <si>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</si>
  <si>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</si>
  <si>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</si>
  <si>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</si>
  <si>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</si>
  <si>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</si>
  <si>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</si>
  <si>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</si>
  <si>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</si>
  <si>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</si>
  <si>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</si>
  <si>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</si>
  <si>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</si>
  <si>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</si>
  <si>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</si>
  <si>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</si>
  <si>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</si>
  <si>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</si>
  <si>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</si>
  <si>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</si>
  <si>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</si>
  <si>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</si>
  <si>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</si>
  <si>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</si>
  <si>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</si>
  <si>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</si>
  <si>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</si>
  <si>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</si>
  <si>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</si>
  <si>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</si>
  <si>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</si>
  <si>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</si>
  <si>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</si>
  <si>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</si>
  <si>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</si>
  <si>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</si>
  <si>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</si>
  <si>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</si>
  <si>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</si>
  <si>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</si>
  <si>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</si>
  <si>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</si>
  <si>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</si>
  <si>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</si>
  <si>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</si>
  <si>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</si>
  <si>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</si>
  <si>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</si>
  <si>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</si>
  <si>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</si>
  <si>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</si>
  <si>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</si>
  <si>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</si>
  <si>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</si>
  <si>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</si>
  <si>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</si>
  <si>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</si>
  <si>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</si>
  <si>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</si>
  <si>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</si>
  <si>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</si>
  <si>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</si>
  <si>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</si>
  <si>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</si>
  <si>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</si>
  <si>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</si>
  <si>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</si>
  <si>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</si>
  <si>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</si>
  <si>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</si>
  <si>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</si>
  <si>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</si>
  <si>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</si>
  <si>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</si>
  <si>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</si>
  <si>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</si>
  <si>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</si>
  <si>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</si>
  <si>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</si>
  <si>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</si>
  <si>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</si>
  <si>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行田市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</si>
  <si>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</si>
  <si>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</si>
  <si>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</si>
  <si>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</si>
  <si>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</si>
  <si>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</si>
  <si>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</si>
  <si>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</si>
  <si>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</si>
  <si>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</si>
  <si>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</si>
  <si>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</si>
  <si>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</si>
  <si>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</si>
  <si>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</si>
  <si>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</si>
  <si>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</si>
  <si>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</si>
  <si>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</si>
  <si>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</si>
  <si>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</si>
  <si>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</si>
  <si>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</si>
  <si>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</si>
  <si>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</si>
  <si>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</si>
  <si>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</si>
  <si>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</si>
  <si>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</si>
  <si>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</si>
  <si>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</si>
  <si>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</si>
  <si>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</si>
  <si>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</si>
  <si>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</si>
  <si>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</si>
  <si>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</si>
  <si>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</si>
  <si>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</si>
  <si>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</si>
  <si>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</si>
  <si>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</si>
  <si>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</si>
  <si>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</si>
  <si>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</si>
  <si>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</si>
  <si>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</si>
  <si>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</si>
  <si>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</si>
  <si>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</si>
  <si>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</si>
  <si>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</si>
  <si>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</si>
  <si>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</si>
  <si>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</si>
  <si>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</si>
  <si>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</si>
  <si>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</si>
  <si>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</si>
  <si>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</si>
  <si>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</si>
  <si>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</si>
  <si>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</si>
  <si>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</si>
  <si>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</si>
  <si>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</si>
  <si>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</si>
  <si>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</si>
  <si>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</si>
  <si>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</si>
  <si>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</si>
  <si>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</si>
  <si>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</si>
  <si>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</si>
  <si>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</si>
  <si>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</si>
  <si>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</si>
  <si>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</si>
  <si>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</si>
  <si>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</si>
  <si>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</si>
  <si>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</si>
  <si>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</si>
  <si>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</si>
  <si>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</si>
  <si>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</si>
  <si>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</si>
  <si>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</si>
  <si>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</si>
  <si>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</si>
  <si>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</si>
  <si>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</si>
  <si>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</si>
  <si>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</si>
  <si>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</si>
  <si>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</si>
  <si>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</si>
  <si>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</si>
  <si>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</si>
  <si>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</si>
  <si>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</si>
  <si>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</si>
  <si>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</si>
  <si>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</si>
  <si>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</si>
  <si>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</si>
  <si>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</si>
  <si>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</si>
  <si>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埼玉県行田市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</si>
  <si>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</si>
  <si>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</si>
  <si>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</si>
  <si>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</si>
  <si>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</si>
  <si>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</si>
  <si>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</si>
  <si>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</si>
  <si>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</si>
  <si>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</si>
  <si>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</si>
  <si>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</si>
  <si>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</si>
  <si>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</si>
  <si>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</si>
  <si>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</si>
  <si>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</si>
  <si>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</si>
  <si>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</si>
  <si>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</si>
  <si>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</si>
  <si>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</si>
  <si>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</si>
  <si>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</si>
  <si>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</si>
  <si>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</si>
  <si>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</si>
  <si>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</si>
  <si>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</si>
  <si>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</si>
  <si>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</si>
  <si>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</si>
  <si>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</si>
  <si>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</si>
  <si>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</si>
  <si>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</si>
  <si>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</si>
  <si>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</si>
  <si>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</si>
  <si>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</si>
  <si>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</si>
  <si>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</si>
  <si>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</si>
  <si>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</si>
  <si>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</si>
  <si>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</si>
  <si>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</si>
  <si>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</si>
  <si>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</si>
  <si>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</si>
  <si>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</si>
  <si>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</si>
  <si>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</si>
  <si>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</si>
  <si>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</si>
  <si>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</si>
  <si>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</si>
  <si>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</si>
  <si>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</si>
  <si>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</si>
  <si>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</si>
  <si>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</si>
  <si>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</si>
  <si>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</si>
  <si>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</si>
  <si>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</si>
  <si>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</si>
  <si>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</si>
  <si>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</si>
  <si>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</si>
  <si>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</si>
  <si>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</si>
  <si>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</si>
  <si>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</si>
  <si>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</si>
  <si>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</si>
  <si>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</si>
  <si>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</si>
  <si>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</si>
  <si>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</si>
  <si>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</si>
  <si>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</si>
  <si>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</si>
  <si>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</si>
  <si>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</si>
  <si>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</si>
  <si>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</si>
  <si>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</si>
  <si>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</si>
  <si>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</si>
  <si>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</si>
  <si>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</si>
  <si>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</si>
  <si>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</si>
  <si>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</si>
  <si>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</si>
  <si>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</si>
  <si>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</si>
  <si>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</si>
  <si>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</si>
  <si>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</si>
  <si>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</si>
  <si>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</si>
  <si>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</si>
  <si>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</si>
  <si>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</si>
  <si>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</si>
  <si>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</si>
  <si>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</si>
  <si>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</si>
  <si>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</si>
  <si>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</si>
  <si>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</si>
  <si>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</si>
  <si>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</si>
  <si>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</si>
  <si>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</si>
  <si>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</si>
  <si>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</si>
  <si>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</si>
  <si>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</si>
  <si>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</si>
  <si>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</si>
  <si>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</si>
  <si>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</si>
  <si>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</si>
  <si>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</si>
  <si>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</si>
  <si>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</si>
  <si>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</si>
  <si>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</si>
  <si>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</si>
  <si>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</si>
  <si>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</si>
  <si>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</si>
  <si>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</si>
  <si>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</si>
  <si>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</si>
  <si>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</si>
  <si>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</si>
  <si>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</si>
  <si>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</si>
  <si>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</si>
  <si>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</si>
  <si>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</si>
  <si>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</si>
  <si>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</si>
  <si>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</si>
  <si>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</si>
  <si>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</si>
  <si>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埼玉県行田市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</si>
  <si>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</si>
  <si>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</si>
  <si>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</si>
  <si>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</si>
  <si>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</si>
  <si>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</si>
  <si>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</si>
  <si>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</si>
  <si>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</si>
  <si>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</si>
  <si>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</si>
  <si>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</si>
  <si>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</si>
  <si>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</si>
  <si>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</si>
  <si>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</si>
  <si>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</si>
  <si>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</si>
  <si>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</si>
  <si>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</si>
  <si>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</si>
  <si>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</si>
  <si>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</si>
  <si>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</si>
  <si>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</si>
  <si>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</si>
  <si>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</si>
  <si>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</si>
  <si>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</si>
  <si>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</si>
  <si>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</si>
  <si>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</si>
  <si>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</si>
  <si>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</si>
  <si>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</si>
  <si>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後期高齢者医療事業費特別会計</t>
    <phoneticPr fontId="5"/>
  </si>
  <si>
    <t>交通災害共済事業費特別会計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</si>
  <si>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</si>
  <si>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</si>
  <si>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</si>
  <si>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</si>
  <si>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</si>
  <si>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</si>
  <si>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</si>
  <si>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</si>
  <si>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</si>
  <si>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</si>
  <si>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</si>
  <si>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</si>
  <si>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</si>
  <si>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</si>
  <si>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</si>
  <si>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</si>
  <si>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</si>
  <si>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</si>
  <si>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</si>
  <si>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</si>
  <si>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</si>
  <si>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</si>
  <si>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</si>
  <si>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</si>
  <si>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</si>
  <si>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</si>
  <si>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</si>
  <si>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</si>
  <si>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</si>
  <si>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</si>
  <si>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</si>
  <si>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</si>
  <si>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</si>
  <si>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</si>
  <si>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</si>
  <si>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</si>
  <si>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</si>
  <si>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</si>
  <si>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</si>
  <si>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</si>
  <si>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</si>
  <si>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</si>
  <si>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</si>
  <si>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</si>
  <si>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</si>
  <si>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</si>
  <si>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</si>
  <si>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</si>
  <si>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</si>
  <si>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</si>
  <si>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</si>
  <si>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</si>
  <si>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</si>
  <si>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</si>
  <si>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</si>
  <si>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</si>
  <si>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</si>
  <si>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</si>
  <si>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</si>
  <si>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</si>
  <si>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</si>
  <si>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</si>
  <si>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</si>
  <si>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</si>
  <si>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</si>
  <si>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</si>
  <si>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</si>
  <si>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</si>
  <si>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</si>
  <si>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</si>
  <si>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</si>
  <si>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</si>
  <si>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</si>
  <si>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</si>
  <si>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</si>
  <si>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</si>
  <si>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</si>
  <si>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</si>
  <si>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</si>
  <si>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</si>
  <si>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</si>
  <si>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</si>
  <si>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</si>
  <si>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</si>
  <si>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</si>
  <si>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</si>
  <si>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</si>
  <si>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</si>
  <si>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</si>
  <si>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</si>
  <si>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</si>
  <si>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</si>
  <si>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</si>
  <si>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</si>
  <si>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</si>
  <si>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</si>
  <si>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</si>
  <si>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</si>
  <si>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</si>
  <si>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</si>
  <si>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</si>
  <si>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</si>
  <si>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</si>
  <si>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</si>
  <si>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</si>
  <si>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</si>
  <si>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</si>
  <si>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</si>
  <si>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</si>
  <si>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</si>
  <si>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</si>
  <si>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</si>
  <si>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</si>
  <si>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</si>
  <si>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</si>
  <si>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</si>
  <si>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</si>
  <si>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</si>
  <si>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</si>
  <si>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</si>
  <si>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</si>
  <si>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</si>
  <si>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</si>
  <si>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</si>
  <si>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</si>
  <si>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</si>
  <si>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</si>
  <si>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</si>
  <si>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</si>
  <si>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</si>
  <si>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</si>
  <si>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</si>
  <si>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</si>
  <si>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</si>
  <si>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</si>
  <si>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</si>
  <si>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</si>
  <si>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</si>
  <si>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2.30</t>
  </si>
  <si>
    <t>▲ 1.62</t>
  </si>
  <si>
    <t>一般会計</t>
  </si>
  <si>
    <t>水道事業会計</t>
  </si>
  <si>
    <t>介護保険事業費特別会計</t>
  </si>
  <si>
    <t>国民健康保険事業費特別会計</t>
  </si>
  <si>
    <t>公共下水道事業会計</t>
  </si>
  <si>
    <t>後期高齢者医療事業費特別会計</t>
  </si>
  <si>
    <t>交通災害共済事業費特別会計</t>
  </si>
  <si>
    <t>その他会計（赤字）</t>
  </si>
  <si>
    <t>その他会計（黒字）</t>
  </si>
  <si>
    <t>R02</t>
    <phoneticPr fontId="5"/>
  </si>
  <si>
    <t>R03</t>
    <phoneticPr fontId="5"/>
  </si>
  <si>
    <t>R04</t>
    <phoneticPr fontId="5"/>
  </si>
  <si>
    <t>R05</t>
    <phoneticPr fontId="5"/>
  </si>
  <si>
    <t>R06</t>
    <phoneticPr fontId="5"/>
  </si>
  <si>
    <t>彩北広域清掃組合</t>
    <rPh sb="0" eb="1">
      <t>サイ</t>
    </rPh>
    <rPh sb="1" eb="2">
      <t>ホク</t>
    </rPh>
    <rPh sb="2" eb="4">
      <t>コウイキ</t>
    </rPh>
    <rPh sb="4" eb="6">
      <t>セイソウ</t>
    </rPh>
    <rPh sb="6" eb="8">
      <t>クミアイ</t>
    </rPh>
    <phoneticPr fontId="2"/>
  </si>
  <si>
    <t>荒川北縁水防事務組合</t>
    <rPh sb="0" eb="1">
      <t>アラ</t>
    </rPh>
    <rPh sb="1" eb="2">
      <t>カワ</t>
    </rPh>
    <rPh sb="2" eb="3">
      <t>キタ</t>
    </rPh>
    <rPh sb="3" eb="4">
      <t>ベリ</t>
    </rPh>
    <rPh sb="4" eb="6">
      <t>スイボウ</t>
    </rPh>
    <rPh sb="6" eb="8">
      <t>ジム</t>
    </rPh>
    <rPh sb="8" eb="10">
      <t>クミアイ</t>
    </rPh>
    <phoneticPr fontId="2"/>
  </si>
  <si>
    <t>彩の国さいたま人づくり広域連合</t>
    <rPh sb="0" eb="1">
      <t>サイ</t>
    </rPh>
    <rPh sb="2" eb="3">
      <t>クニ</t>
    </rPh>
    <rPh sb="7" eb="8">
      <t>ヒト</t>
    </rPh>
    <rPh sb="11" eb="13">
      <t>コウイキ</t>
    </rPh>
    <rPh sb="13" eb="15">
      <t>レンゴウ</t>
    </rPh>
    <phoneticPr fontId="2"/>
  </si>
  <si>
    <t>行田羽生資源環境組合</t>
    <rPh sb="0" eb="2">
      <t>ギョウダ</t>
    </rPh>
    <rPh sb="2" eb="4">
      <t>ハニュウ</t>
    </rPh>
    <rPh sb="4" eb="6">
      <t>シゲン</t>
    </rPh>
    <rPh sb="6" eb="8">
      <t>カンキョウ</t>
    </rPh>
    <rPh sb="8" eb="10">
      <t>クミアイ</t>
    </rPh>
    <phoneticPr fontId="2"/>
  </si>
  <si>
    <t>埼玉県後期高齢者医療広域連合</t>
    <rPh sb="0" eb="3">
      <t>サイタマケン</t>
    </rPh>
    <rPh sb="3" eb="5">
      <t>コウキ</t>
    </rPh>
    <rPh sb="5" eb="7">
      <t>コウレイ</t>
    </rPh>
    <rPh sb="7" eb="8">
      <t>シャ</t>
    </rPh>
    <rPh sb="8" eb="10">
      <t>イリョウ</t>
    </rPh>
    <rPh sb="10" eb="12">
      <t>コウイキ</t>
    </rPh>
    <rPh sb="12" eb="14">
      <t>レンゴウ</t>
    </rPh>
    <phoneticPr fontId="2"/>
  </si>
  <si>
    <t>一般会計</t>
    <rPh sb="0" eb="4">
      <t>イッパンカイケイ</t>
    </rPh>
    <phoneticPr fontId="2"/>
  </si>
  <si>
    <t>特別会計</t>
    <rPh sb="0" eb="4">
      <t>トクベツカイケイ</t>
    </rPh>
    <phoneticPr fontId="2"/>
  </si>
  <si>
    <t>行田市産業・文化・スポーツいきいき財団</t>
    <rPh sb="0" eb="3">
      <t>ギョウダシ</t>
    </rPh>
    <rPh sb="3" eb="5">
      <t>サンギョウ</t>
    </rPh>
    <rPh sb="6" eb="8">
      <t>ブンカ</t>
    </rPh>
    <rPh sb="17" eb="19">
      <t>ザイダン</t>
    </rPh>
    <phoneticPr fontId="2"/>
  </si>
  <si>
    <t>行田市中小企業退職金共済会</t>
    <rPh sb="0" eb="3">
      <t>ギョウダシ</t>
    </rPh>
    <rPh sb="3" eb="5">
      <t>チュウショウ</t>
    </rPh>
    <rPh sb="5" eb="7">
      <t>キギョウ</t>
    </rPh>
    <rPh sb="7" eb="9">
      <t>タイショク</t>
    </rPh>
    <rPh sb="9" eb="10">
      <t>キン</t>
    </rPh>
    <rPh sb="10" eb="12">
      <t>キョウサイ</t>
    </rPh>
    <rPh sb="12" eb="13">
      <t>カイ</t>
    </rPh>
    <phoneticPr fontId="2"/>
  </si>
  <si>
    <t>行田市土地開発公社</t>
    <rPh sb="0" eb="3">
      <t>ギョウダシ</t>
    </rPh>
    <rPh sb="3" eb="5">
      <t>トチ</t>
    </rPh>
    <rPh sb="5" eb="7">
      <t>カイハツ</t>
    </rPh>
    <rPh sb="7" eb="9">
      <t>コウシャ</t>
    </rPh>
    <phoneticPr fontId="2"/>
  </si>
  <si>
    <t>ごみ処理施設整備基金</t>
    <rPh sb="2" eb="4">
      <t>ショリ</t>
    </rPh>
    <rPh sb="4" eb="6">
      <t>シセツ</t>
    </rPh>
    <rPh sb="6" eb="8">
      <t>セイビ</t>
    </rPh>
    <rPh sb="8" eb="10">
      <t>キキン</t>
    </rPh>
    <phoneticPr fontId="5"/>
  </si>
  <si>
    <t>地域振興基金</t>
    <rPh sb="0" eb="2">
      <t>チイキ</t>
    </rPh>
    <rPh sb="2" eb="6">
      <t>シンコウキキン</t>
    </rPh>
    <phoneticPr fontId="2"/>
  </si>
  <si>
    <t>職員退職手当基金</t>
    <rPh sb="0" eb="2">
      <t>ショクイン</t>
    </rPh>
    <rPh sb="2" eb="4">
      <t>タイショク</t>
    </rPh>
    <rPh sb="4" eb="6">
      <t>テアテ</t>
    </rPh>
    <rPh sb="6" eb="8">
      <t>キキン</t>
    </rPh>
    <phoneticPr fontId="2"/>
  </si>
  <si>
    <t>公共施設整備基金</t>
    <rPh sb="0" eb="2">
      <t>コウキョウ</t>
    </rPh>
    <rPh sb="2" eb="4">
      <t>シセツ</t>
    </rPh>
    <rPh sb="4" eb="6">
      <t>セイビ</t>
    </rPh>
    <rPh sb="6" eb="8">
      <t>キキン</t>
    </rPh>
    <phoneticPr fontId="2"/>
  </si>
  <si>
    <t>子ども未来基金</t>
    <rPh sb="0" eb="1">
      <t>コ</t>
    </rPh>
    <rPh sb="3" eb="5">
      <t>ミライ</t>
    </rPh>
    <rPh sb="5" eb="7">
      <t>キキン</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</si>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</sst>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5491-44EC-A9E6-C1AA805807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26465</c:v>
                </c:pt>
                <c:pt idx="1">
                  <c:v>15246</c:v>
                </c:pt>
                <c:pt idx="2">
                  <c:v>21418</c:v>
                </c:pt>
                <c:pt idx="3">
                  <c:v>23492</c:v>
                </c:pt>
                <c:pt idx="4">
                  <c:v>29418</c:v>
                </c:pt>
              </c:numCache>
            </c:numRef>
          </c:val>
          <c:smooth val="0"/>
          <c:extLst>
            <c:ext xmlns:c16="http://schemas.microsoft.com/office/drawing/2014/chart" uri="{C3380CC4-5D6E-409C-BE32-E72D297353CC}">
              <c16:uniqueId val="{00000001-5491-44EC-A9E6-C1AA805807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8.5500000000000007</c:v>
                </c:pt>
                <c:pt idx="1">
                  <c:v>15.76</c:v>
                </c:pt>
                <c:pt idx="2">
                  <c:v>15.5</c:v>
                </c:pt>
                <c:pt idx="3">
                  <c:v>12.2</c:v>
                </c:pt>
                <c:pt idx="4">
                  <c:v>10.39</c:v>
                </c:pt>
              </c:numCache>
            </c:numRef>
          </c:val>
          <c:extLst>
            <c:ext xmlns:c16="http://schemas.microsoft.com/office/drawing/2014/chart" uri="{C3380CC4-5D6E-409C-BE32-E72D297353CC}">
              <c16:uniqueId val="{00000000-6254-4DFC-8E80-F0967894F2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9.27</c:v>
                </c:pt>
                <c:pt idx="1">
                  <c:v>9.99</c:v>
                </c:pt>
                <c:pt idx="2">
                  <c:v>11.1</c:v>
                </c:pt>
                <c:pt idx="3">
                  <c:v>11.71</c:v>
                </c:pt>
                <c:pt idx="4">
                  <c:v>11.63</c:v>
                </c:pt>
              </c:numCache>
            </c:numRef>
          </c:val>
          <c:extLst>
            <c:ext xmlns:c16="http://schemas.microsoft.com/office/drawing/2014/chart" uri="{C3380CC4-5D6E-409C-BE32-E72D297353CC}">
              <c16:uniqueId val="{00000001-6254-4DFC-8E80-F0967894F2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3.85</c:v>
                </c:pt>
                <c:pt idx="1">
                  <c:v>8.69</c:v>
                </c:pt>
                <c:pt idx="2">
                  <c:v>0.22</c:v>
                </c:pt>
                <c:pt idx="3">
                  <c:v>-2.2999999999999998</c:v>
                </c:pt>
                <c:pt idx="4">
                  <c:v>-1.62</c:v>
                </c:pt>
              </c:numCache>
            </c:numRef>
          </c:val>
          <c:smooth val="0"/>
          <c:extLst>
            <c:ext xmlns:c16="http://schemas.microsoft.com/office/drawing/2014/chart" uri="{C3380CC4-5D6E-409C-BE32-E72D297353CC}">
              <c16:uniqueId val="{00000002-6254-4DFC-8E80-F0967894F2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A49-4923-8CBC-E759047871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49-4923-8CBC-E759047871C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A49-4923-8CBC-E759047871C1}"/>
            </c:ext>
          </c:extLst>
        </c:ser>
        <c:ser>
          <c:idx val="3"/>
          <c:order val="3"/>
          <c:tx>
            <c:strRef>
              <c:f>データシート!$A$30</c:f>
              <c:strCache>
                <c:ptCount val="1"/>
                <c:pt idx="0">
                  <c:v>交通災害共済事業費特別会計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0.14000000000000001</c:v>
                </c:pt>
                <c:pt idx="2">
                  <c:v>#N/A</c:v>
                </c:pt>
                <c:pt idx="3">
                  <c:v>0.18</c:v>
                </c:pt>
                <c:pt idx="4">
                  <c:v>#N/A</c:v>
                </c:pt>
                <c:pt idx="5">
                  <c:v>0.22</c:v>
                </c:pt>
                <c:pt idx="6">
                  <c:v>#N/A</c:v>
                </c:pt>
                <c:pt idx="7">
                  <c:v>0.2</c:v>
                </c:pt>
                <c:pt idx="8">
                  <c:v>#N/A</c:v>
                </c:pt>
                <c:pt idx="9">
                  <c:v>0.23</c:v>
                </c:pt>
              </c:numCache>
            </c:numRef>
          </c:val>
          <c:extLst>
            <c:ext xmlns:c16="http://schemas.microsoft.com/office/drawing/2014/chart" uri="{C3380CC4-5D6E-409C-BE32-E72D297353CC}">
              <c16:uniqueId val="{00000003-FA49-4923-8CBC-E759047871C1}"/>
            </c:ext>
          </c:extLst>
        </c:ser>
        <c:ser>
          <c:idx val="4"/>
          <c:order val="4"/>
          <c:tx>
            <c:strRef>
              <c:f>データシート!$A$31</c:f>
              <c:strCache>
                <c:ptCount val="1"/>
                <c:pt idx="0">
                  <c:v>後期高齢者医療事業費特別会計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0.27</c:v>
                </c:pt>
                <c:pt idx="2">
                  <c:v>#N/A</c:v>
                </c:pt>
                <c:pt idx="3">
                  <c:v>0.3</c:v>
                </c:pt>
                <c:pt idx="4">
                  <c:v>#N/A</c:v>
                </c:pt>
                <c:pt idx="5">
                  <c:v>0.41</c:v>
                </c:pt>
                <c:pt idx="6">
                  <c:v>#N/A</c:v>
                </c:pt>
                <c:pt idx="7">
                  <c:v>0.46</c:v>
                </c:pt>
                <c:pt idx="8">
                  <c:v>#N/A</c:v>
                </c:pt>
                <c:pt idx="9">
                  <c:v>0.56999999999999995</c:v>
                </c:pt>
              </c:numCache>
            </c:numRef>
          </c:val>
          <c:extLst>
            <c:ext xmlns:c16="http://schemas.microsoft.com/office/drawing/2014/chart" uri="{C3380CC4-5D6E-409C-BE32-E72D297353CC}">
              <c16:uniqueId val="{00000004-FA49-4923-8CBC-E759047871C1}"/>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0.56999999999999995</c:v>
                </c:pt>
                <c:pt idx="2">
                  <c:v>#N/A</c:v>
                </c:pt>
                <c:pt idx="3">
                  <c:v>0.57999999999999996</c:v>
                </c:pt>
                <c:pt idx="4">
                  <c:v>#N/A</c:v>
                </c:pt>
                <c:pt idx="5">
                  <c:v>0.56000000000000005</c:v>
                </c:pt>
                <c:pt idx="6">
                  <c:v>#N/A</c:v>
                </c:pt>
                <c:pt idx="7">
                  <c:v>0.56000000000000005</c:v>
                </c:pt>
                <c:pt idx="8">
                  <c:v>#N/A</c:v>
                </c:pt>
                <c:pt idx="9">
                  <c:v>0.62</c:v>
                </c:pt>
              </c:numCache>
            </c:numRef>
          </c:val>
          <c:extLst>
            <c:ext xmlns:c16="http://schemas.microsoft.com/office/drawing/2014/chart" uri="{C3380CC4-5D6E-409C-BE32-E72D297353CC}">
              <c16:uniqueId val="{00000005-FA49-4923-8CBC-E759047871C1}"/>
            </c:ext>
          </c:extLst>
        </c:ser>
        <c:ser>
          <c:idx val="6"/>
          <c:order val="6"/>
          <c:tx>
            <c:strRef>
              <c:f>データシート!$A$33</c:f>
              <c:strCache>
                <c:ptCount val="1"/>
                <c:pt idx="0">
                  <c:v>国民健康保険事業費特別会計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1.23</c:v>
                </c:pt>
                <c:pt idx="2">
                  <c:v>#N/A</c:v>
                </c:pt>
                <c:pt idx="3">
                  <c:v>0.62</c:v>
                </c:pt>
                <c:pt idx="4">
                  <c:v>#N/A</c:v>
                </c:pt>
                <c:pt idx="5">
                  <c:v>0.74</c:v>
                </c:pt>
                <c:pt idx="6">
                  <c:v>#N/A</c:v>
                </c:pt>
                <c:pt idx="7">
                  <c:v>0.2</c:v>
                </c:pt>
                <c:pt idx="8">
                  <c:v>#N/A</c:v>
                </c:pt>
                <c:pt idx="9">
                  <c:v>0.63</c:v>
                </c:pt>
              </c:numCache>
            </c:numRef>
          </c:val>
          <c:extLst>
            <c:ext xmlns:c16="http://schemas.microsoft.com/office/drawing/2014/chart" uri="{C3380CC4-5D6E-409C-BE32-E72D297353CC}">
              <c16:uniqueId val="{00000006-FA49-4923-8CBC-E759047871C1}"/>
            </c:ext>
          </c:extLst>
        </c:ser>
        <c:ser>
          <c:idx val="7"/>
          <c:order val="7"/>
          <c:tx>
            <c:strRef>
              <c:f>データシート!$A$34</c:f>
              <c:strCache>
                <c:ptCount val="1"/>
                <c:pt idx="0">
                  <c:v>介護保険事業費特別会計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c:v>
                </c:pt>
                <c:pt idx="2">
                  <c:v>#N/A</c:v>
                </c:pt>
                <c:pt idx="3">
                  <c:v>2.99</c:v>
                </c:pt>
                <c:pt idx="4">
                  <c:v>#N/A</c:v>
                </c:pt>
                <c:pt idx="5">
                  <c:v>3.06</c:v>
                </c:pt>
                <c:pt idx="6">
                  <c:v>#N/A</c:v>
                </c:pt>
                <c:pt idx="7">
                  <c:v>3.18</c:v>
                </c:pt>
                <c:pt idx="8">
                  <c:v>#N/A</c:v>
                </c:pt>
                <c:pt idx="9">
                  <c:v>3.07</c:v>
                </c:pt>
              </c:numCache>
            </c:numRef>
          </c:val>
          <c:extLst>
            <c:ext xmlns:c16="http://schemas.microsoft.com/office/drawing/2014/chart" uri="{C3380CC4-5D6E-409C-BE32-E72D297353CC}">
              <c16:uniqueId val="{00000007-FA49-4923-8CBC-E759047871C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16.29</c:v>
                </c:pt>
                <c:pt idx="2">
                  <c:v>#N/A</c:v>
                </c:pt>
                <c:pt idx="3">
                  <c:v>16.34</c:v>
                </c:pt>
                <c:pt idx="4">
                  <c:v>#N/A</c:v>
                </c:pt>
                <c:pt idx="5">
                  <c:v>13.58</c:v>
                </c:pt>
                <c:pt idx="6">
                  <c:v>#N/A</c:v>
                </c:pt>
                <c:pt idx="7">
                  <c:v>10.8</c:v>
                </c:pt>
                <c:pt idx="8">
                  <c:v>#N/A</c:v>
                </c:pt>
                <c:pt idx="9">
                  <c:v>8.66</c:v>
                </c:pt>
              </c:numCache>
            </c:numRef>
          </c:val>
          <c:extLst>
            <c:ext xmlns:c16="http://schemas.microsoft.com/office/drawing/2014/chart" uri="{C3380CC4-5D6E-409C-BE32-E72D297353CC}">
              <c16:uniqueId val="{00000008-FA49-4923-8CBC-E759047871C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8.5399999999999991</c:v>
                </c:pt>
                <c:pt idx="2">
                  <c:v>#N/A</c:v>
                </c:pt>
                <c:pt idx="3">
                  <c:v>15.75</c:v>
                </c:pt>
                <c:pt idx="4">
                  <c:v>#N/A</c:v>
                </c:pt>
                <c:pt idx="5">
                  <c:v>15.49</c:v>
                </c:pt>
                <c:pt idx="6">
                  <c:v>#N/A</c:v>
                </c:pt>
                <c:pt idx="7">
                  <c:v>12.2</c:v>
                </c:pt>
                <c:pt idx="8">
                  <c:v>#N/A</c:v>
                </c:pt>
                <c:pt idx="9">
                  <c:v>10.39</c:v>
                </c:pt>
              </c:numCache>
            </c:numRef>
          </c:val>
          <c:extLst>
            <c:ext xmlns:c16="http://schemas.microsoft.com/office/drawing/2014/chart" uri="{C3380CC4-5D6E-409C-BE32-E72D297353CC}">
              <c16:uniqueId val="{00000009-FA49-4923-8CBC-E759047871C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3055</c:v>
                </c:pt>
                <c:pt idx="5">
                  <c:v>3060</c:v>
                </c:pt>
                <c:pt idx="8">
                  <c:v>3009</c:v>
                </c:pt>
                <c:pt idx="11">
                  <c:v>2963</c:v>
                </c:pt>
                <c:pt idx="14">
                  <c:v>2772</c:v>
                </c:pt>
              </c:numCache>
            </c:numRef>
          </c:val>
          <c:extLst>
            <c:ext xmlns:c16="http://schemas.microsoft.com/office/drawing/2014/chart" uri="{C3380CC4-5D6E-409C-BE32-E72D297353CC}">
              <c16:uniqueId val="{00000000-115D-4777-96DF-49A487661C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15D-4777-96DF-49A487661C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115D-4777-96DF-49A487661C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5D-4777-96DF-49A487661C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790</c:v>
                </c:pt>
                <c:pt idx="3">
                  <c:v>772</c:v>
                </c:pt>
                <c:pt idx="6">
                  <c:v>727</c:v>
                </c:pt>
                <c:pt idx="9">
                  <c:v>707</c:v>
                </c:pt>
                <c:pt idx="12">
                  <c:v>669</c:v>
                </c:pt>
              </c:numCache>
            </c:numRef>
          </c:val>
          <c:extLst>
            <c:ext xmlns:c16="http://schemas.microsoft.com/office/drawing/2014/chart" uri="{C3380CC4-5D6E-409C-BE32-E72D297353CC}">
              <c16:uniqueId val="{00000004-115D-4777-96DF-49A487661C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5D-4777-96DF-49A487661C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15D-4777-96DF-49A487661C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2702</c:v>
                </c:pt>
                <c:pt idx="3">
                  <c:v>2706</c:v>
                </c:pt>
                <c:pt idx="6">
                  <c:v>2658</c:v>
                </c:pt>
                <c:pt idx="9">
                  <c:v>2646</c:v>
                </c:pt>
                <c:pt idx="12">
                  <c:v>2438</c:v>
                </c:pt>
              </c:numCache>
            </c:numRef>
          </c:val>
          <c:extLst>
            <c:ext xmlns:c16="http://schemas.microsoft.com/office/drawing/2014/chart" uri="{C3380CC4-5D6E-409C-BE32-E72D297353CC}">
              <c16:uniqueId val="{00000007-115D-4777-96DF-49A487661CD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438</c:v>
                </c:pt>
                <c:pt idx="2">
                  <c:v>#N/A</c:v>
                </c:pt>
                <c:pt idx="3">
                  <c:v>#N/A</c:v>
                </c:pt>
                <c:pt idx="4">
                  <c:v>418</c:v>
                </c:pt>
                <c:pt idx="5">
                  <c:v>#N/A</c:v>
                </c:pt>
                <c:pt idx="6">
                  <c:v>#N/A</c:v>
                </c:pt>
                <c:pt idx="7">
                  <c:v>376</c:v>
                </c:pt>
                <c:pt idx="8">
                  <c:v>#N/A</c:v>
                </c:pt>
                <c:pt idx="9">
                  <c:v>#N/A</c:v>
                </c:pt>
                <c:pt idx="10">
                  <c:v>390</c:v>
                </c:pt>
                <c:pt idx="11">
                  <c:v>#N/A</c:v>
                </c:pt>
                <c:pt idx="12">
                  <c:v>#N/A</c:v>
                </c:pt>
                <c:pt idx="13">
                  <c:v>335</c:v>
                </c:pt>
                <c:pt idx="14">
                  <c:v>#N/A</c:v>
                </c:pt>
              </c:numCache>
            </c:numRef>
          </c:val>
          <c:smooth val="0"/>
          <c:extLst>
            <c:ext xmlns:c16="http://schemas.microsoft.com/office/drawing/2014/chart" uri="{C3380CC4-5D6E-409C-BE32-E72D297353CC}">
              <c16:uniqueId val="{00000008-115D-4777-96DF-49A487661CD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25625</c:v>
                </c:pt>
                <c:pt idx="5">
                  <c:v>24560</c:v>
                </c:pt>
                <c:pt idx="8">
                  <c:v>22991</c:v>
                </c:pt>
                <c:pt idx="11">
                  <c:v>21449</c:v>
                </c:pt>
                <c:pt idx="14">
                  <c:v>19726</c:v>
                </c:pt>
              </c:numCache>
            </c:numRef>
          </c:val>
          <c:extLst>
            <c:ext xmlns:c16="http://schemas.microsoft.com/office/drawing/2014/chart" uri="{C3380CC4-5D6E-409C-BE32-E72D297353CC}">
              <c16:uniqueId val="{00000000-0779-48FD-A749-04D346F80E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4300</c:v>
                </c:pt>
                <c:pt idx="5">
                  <c:v>3596</c:v>
                </c:pt>
                <c:pt idx="8">
                  <c:v>3223</c:v>
                </c:pt>
                <c:pt idx="11">
                  <c:v>3140</c:v>
                </c:pt>
                <c:pt idx="14">
                  <c:v>3284</c:v>
                </c:pt>
              </c:numCache>
            </c:numRef>
          </c:val>
          <c:extLst>
            <c:ext xmlns:c16="http://schemas.microsoft.com/office/drawing/2014/chart" uri="{C3380CC4-5D6E-409C-BE32-E72D297353CC}">
              <c16:uniqueId val="{00000001-0779-48FD-A749-04D346F80E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4891</c:v>
                </c:pt>
                <c:pt idx="5">
                  <c:v>5853</c:v>
                </c:pt>
                <c:pt idx="8">
                  <c:v>7358</c:v>
                </c:pt>
                <c:pt idx="11">
                  <c:v>8523</c:v>
                </c:pt>
                <c:pt idx="14">
                  <c:v>9252</c:v>
                </c:pt>
              </c:numCache>
            </c:numRef>
          </c:val>
          <c:extLst>
            <c:ext xmlns:c16="http://schemas.microsoft.com/office/drawing/2014/chart" uri="{C3380CC4-5D6E-409C-BE32-E72D297353CC}">
              <c16:uniqueId val="{00000002-0779-48FD-A749-04D346F80E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79-48FD-A749-04D346F80E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779-48FD-A749-04D346F80E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79-48FD-A749-04D346F80E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3741</c:v>
                </c:pt>
                <c:pt idx="3">
                  <c:v>3737</c:v>
                </c:pt>
                <c:pt idx="6">
                  <c:v>3690</c:v>
                </c:pt>
                <c:pt idx="9">
                  <c:v>3720</c:v>
                </c:pt>
                <c:pt idx="12">
                  <c:v>3894</c:v>
                </c:pt>
              </c:numCache>
            </c:numRef>
          </c:val>
          <c:extLst>
            <c:ext xmlns:c16="http://schemas.microsoft.com/office/drawing/2014/chart" uri="{C3380CC4-5D6E-409C-BE32-E72D297353CC}">
              <c16:uniqueId val="{00000006-0779-48FD-A749-04D346F80E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779-48FD-A749-04D346F80E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8227</c:v>
                </c:pt>
                <c:pt idx="3">
                  <c:v>6933</c:v>
                </c:pt>
                <c:pt idx="6">
                  <c:v>6221</c:v>
                </c:pt>
                <c:pt idx="9">
                  <c:v>5893</c:v>
                </c:pt>
                <c:pt idx="12">
                  <c:v>5740</c:v>
                </c:pt>
              </c:numCache>
            </c:numRef>
          </c:val>
          <c:extLst>
            <c:ext xmlns:c16="http://schemas.microsoft.com/office/drawing/2014/chart" uri="{C3380CC4-5D6E-409C-BE32-E72D297353CC}">
              <c16:uniqueId val="{00000008-0779-48FD-A749-04D346F80E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779-48FD-A749-04D346F80E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24210</c:v>
                </c:pt>
                <c:pt idx="3">
                  <c:v>23278</c:v>
                </c:pt>
                <c:pt idx="6">
                  <c:v>21680</c:v>
                </c:pt>
                <c:pt idx="9">
                  <c:v>20034</c:v>
                </c:pt>
                <c:pt idx="12">
                  <c:v>18864</c:v>
                </c:pt>
              </c:numCache>
            </c:numRef>
          </c:val>
          <c:extLst>
            <c:ext xmlns:c16="http://schemas.microsoft.com/office/drawing/2014/chart" uri="{C3380CC4-5D6E-409C-BE32-E72D297353CC}">
              <c16:uniqueId val="{0000000A-0779-48FD-A749-04D346F80E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1362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779-48FD-A749-04D346F80E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1966</c:v>
                </c:pt>
                <c:pt idx="1">
                  <c:v>2104</c:v>
                </c:pt>
                <c:pt idx="2">
                  <c:v>2115</c:v>
                </c:pt>
              </c:numCache>
            </c:numRef>
          </c:val>
          <c:extLst>
            <c:ext xmlns:c16="http://schemas.microsoft.com/office/drawing/2014/chart" uri="{C3380CC4-5D6E-409C-BE32-E72D297353CC}">
              <c16:uniqueId val="{00000000-A834-4402-843A-1809AC48B1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528</c:v>
                </c:pt>
                <c:pt idx="1">
                  <c:v>624</c:v>
                </c:pt>
                <c:pt idx="2">
                  <c:v>704</c:v>
                </c:pt>
              </c:numCache>
            </c:numRef>
          </c:val>
          <c:extLst>
            <c:ext xmlns:c16="http://schemas.microsoft.com/office/drawing/2014/chart" uri="{C3380CC4-5D6E-409C-BE32-E72D297353CC}">
              <c16:uniqueId val="{00000001-A834-4402-843A-1809AC48B1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5669</c:v>
                </c:pt>
                <c:pt idx="1">
                  <c:v>6697</c:v>
                </c:pt>
                <c:pt idx="2">
                  <c:v>7333</c:v>
                </c:pt>
              </c:numCache>
            </c:numRef>
          </c:val>
          <c:extLst>
            <c:ext xmlns:c16="http://schemas.microsoft.com/office/drawing/2014/chart" uri="{C3380CC4-5D6E-409C-BE32-E72D297353CC}">
              <c16:uniqueId val="{00000002-A834-4402-843A-1809AC48B1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埼玉県行田市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６年度は、臨時財政対策債や衛生債、教育債などの元利償還金の減少や、下水道事業債の減に伴い「公営企業債の元利償還金に対する繰入金」が減少したことから、元利償還金等は２４６百万円減少（▲７．３４％）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算入公債費等の額は、令和５年度普通交付税で追加交付され、減債基金へ積み立てていた臨時財政対策債償還基金費により特定財源は増加したものの、交付税措置率の高い合併特例債の元利償還金の割合が減少していることもあり１９１百万円減少（▲６．４５％）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差引額である実質公債比率の分子は、前年度に比べて５５百万円減少（▲１４．１％）している。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満期一括償還の地方債は該当なし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埼玉県行田市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将来負担額は、新規借入額が元金償還額を下回ったため地方債現在高が減少し、前年度と比べて１，１４９百万円の減少（▲３．８８％）となった。これに対して充当可能財源等は、充当可能基金が増加しているものの、交付税措置のある地方債現在高の割合が減少し、前年度と比べて８５０百万円の減少（▲２．５７％）となっている。</a:t>
          </a:r>
        </a:p>
        <a:p>
          <a:r>
            <a:rPr kumimoji="1" lang="ja-JP" altLang="en-US" sz="1400">
              <a:latin typeface="ＭＳ ゴシック" pitchFamily="49" charset="-128"/>
              <a:ea typeface="ＭＳ ゴシック" pitchFamily="49" charset="-128"/>
            </a:rPr>
            <a:t>　将来負担額の減少が充当可能財源の減少を上回っているため、将来負担比率の分子としては４年連続してマイナス計上となった。</a:t>
          </a:r>
        </a:p>
        <a:p>
          <a:r>
            <a:rPr kumimoji="1" lang="ja-JP" altLang="en-US" sz="1400">
              <a:latin typeface="ＭＳ ゴシック" pitchFamily="49" charset="-128"/>
              <a:ea typeface="ＭＳ ゴシック" pitchFamily="49" charset="-128"/>
            </a:rPr>
            <a:t>　今後は、公共施設等総合管理計画に基づく施設の更新、統廃合などを進めていく中で比率が上昇に転じることも見込まれるため、計画的な長寿命化対策により将来負担の増加を抑制し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埼玉県行田市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の合計は年々増加しているが、令和６年度中の主な増加要因としては、新ごみ処理施設の建設に向けたごみ処理施設整備基金への３１２百万円の積み立てや、今後想定される公共施設の整備や更新を見込んだ２０４百万円の積み立てによ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取崩しは臨時財政対策債の償還財源として減債基金を４９百万円、教育振興事業の財源として教育振興奨励基金を５百万円取崩したのみであり、基金残高の合計は、令和５年度末と比べ７２６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基金全体の残高は年々増加しているが、将来における不測の事態や公共施設の再編等に備え、計画的な積み立てや適切な取り崩しを行っていく。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ごみ処理施設整備基金：新ごみ処理施設建設に要する資金に充当する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：今後想定される公共施設の整備や更新に要する資金に充当する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子ども未来基金　　　：子育てに必要な切れ目のない支援を実施するための財源として活用する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ごみ処理施設整備基金：新ごみ処理施設の建設に向け、３１２百万円の積み立てを実施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：公共施設の整備や更新を見込み、２０４百万円の積み立てを実施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子ども未来基金　　　：基金運用利子２百万円の積み立てを実施</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ごみ処理施設整備基金：新ごみ処理施設の建設に向け、計画的に積み立てを行い、工事本格化に伴う建設費の増加に合わせて取崩しを行う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：公共施設の老朽化に伴う施設の整備・更新へ向け、計画的に積み立てを行う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財政調整基金の運用利子の１０百万円の積み立てを実施した。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なお、財源不足や緊急で実施した事業はなかったため、取崩しは行わなかった。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今後想定される物価高騰や人件費上昇などによる財政需要に備え、決算剰余金の状況に応じた適切な積み立てを実施していく。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償還財源分及び減債基金の運用利子の合計１２９百万円の積み立てを実施した。臨時財政対策債の償還財源分として４９百万円を取り崩したことから、令和５年度末からの残高は８０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今後の地方債償還財源の確保に向け、計画的に積み立てを行うとともに、必要となる償還財源については適切な取り崩しを行う。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埼玉県行田市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77,854
75,425
67.49
32,641,726
30,515,489
1,889,013
18,177,047
18,864,330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が固定資産税（償却資産）や株式等譲渡所得割交付金の増加に伴い増加した一方、高齢者人口の増加に伴う高齢者福祉費の増加や臨時財政対策債発行可能額の減少などにより基準財政需要額も増加したことから、需要額に占める収入額の割合は維持され、令和６年度の指数は前年度と変動はなかった。類似団体を下回って推移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799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79022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普通交付税や株式等譲渡所得割交付金などが増加したものの、給与改定や期末勤勉手当の支給月数引き上げに伴う人件費の増加や障害者自立支援に係る扶助費の増加などから１．４ポイントの比率上昇となった。</a:t>
          </a:r>
        </a:p>
        <a:p>
          <a:r>
            <a:rPr kumimoji="1" lang="ja-JP" altLang="en-US" sz="1300">
              <a:latin typeface="ＭＳ Ｐゴシック" panose="020B0600070205080204" pitchFamily="50" charset="-128"/>
              <a:ea typeface="ＭＳ Ｐゴシック" panose="020B0600070205080204" pitchFamily="50" charset="-128"/>
            </a:rPr>
            <a:t>　令和３年度から３年連続して類似団体を下回っていたが、４年ぶりに類似団体を上回った。事務事業の見直しによる更なるコスト削減を進めるとともに、市税等の徴収強化などによる歳入確保に努めていく。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96203</xdr:rowOff>
    </xdr:from>
    <xdr:to>
      <xdr:col>23</xdr:col>
      <xdr:colOff>133350</xdr:colOff>
      <xdr:row>64</xdr:row>
      <xdr:rowOff>9207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97553"/>
          <a:ext cx="8382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171132</xdr:rowOff>
    </xdr:from>
    <xdr:to>
      <xdr:col>19</xdr:col>
      <xdr:colOff>133350</xdr:colOff>
      <xdr:row>63</xdr:row>
      <xdr:rowOff>96203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01032"/>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65088</xdr:rowOff>
    </xdr:from>
    <xdr:to>
      <xdr:col>15</xdr:col>
      <xdr:colOff>82550</xdr:colOff>
      <xdr:row>62</xdr:row>
      <xdr:rowOff>171132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23538"/>
          <a:ext cx="889000" cy="27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65088</xdr:rowOff>
    </xdr:from>
    <xdr:to>
      <xdr:col>11</xdr:col>
      <xdr:colOff>31750</xdr:colOff>
      <xdr:row>64</xdr:row>
      <xdr:rowOff>51435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23538"/>
          <a:ext cx="889000" cy="50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129857</xdr:rowOff>
    </xdr:from>
    <xdr:to>
      <xdr:col>23</xdr:col>
      <xdr:colOff>184150</xdr:colOff>
      <xdr:row>64</xdr:row>
      <xdr:rowOff>60007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101934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0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45403</xdr:rowOff>
    </xdr:from>
    <xdr:to>
      <xdr:col>19</xdr:col>
      <xdr:colOff>184150</xdr:colOff>
      <xdr:row>63</xdr:row>
      <xdr:rowOff>147003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157180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1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120332</xdr:rowOff>
    </xdr:from>
    <xdr:to>
      <xdr:col>15</xdr:col>
      <xdr:colOff>133350</xdr:colOff>
      <xdr:row>63</xdr:row>
      <xdr:rowOff>50482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60659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14288</xdr:rowOff>
    </xdr:from>
    <xdr:to>
      <xdr:col>11</xdr:col>
      <xdr:colOff>82550</xdr:colOff>
      <xdr:row>61</xdr:row>
      <xdr:rowOff>115888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126065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4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635</xdr:rowOff>
    </xdr:from>
    <xdr:to>
      <xdr:col>7</xdr:col>
      <xdr:colOff>31750</xdr:colOff>
      <xdr:row>64</xdr:row>
      <xdr:rowOff>102235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87012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[127,709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直近５ヵ年においては、類似団体内平均値の８０％～８５％程度の規模に抑えられており、これまでの人件費・物件費削減の取り組みが一定の成果となってあらわれている。</a:t>
          </a:r>
        </a:p>
        <a:p>
          <a:r>
            <a:rPr kumimoji="1" lang="ja-JP" altLang="en-US" sz="1300">
              <a:latin typeface="ＭＳ Ｐゴシック" panose="020B0600070205080204" pitchFamily="50" charset="-128"/>
              <a:ea typeface="ＭＳ Ｐゴシック" panose="020B0600070205080204" pitchFamily="50" charset="-128"/>
            </a:rPr>
            <a:t>　令和６年度の人件費は、給与改定や期末勤勉手当の支給月数引き上げに伴い増加し、物件費については、情報システム標準化移行に係る委託料の増などにより増加となった。今後も引き続き、コスト縮減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62533</xdr:rowOff>
    </xdr:from>
    <xdr:to>
      <xdr:col>23</xdr:col>
      <xdr:colOff>133350</xdr:colOff>
      <xdr:row>81</xdr:row>
      <xdr:rowOff>136089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49983"/>
          <a:ext cx="838200" cy="7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62533</xdr:rowOff>
    </xdr:from>
    <xdr:to>
      <xdr:col>19</xdr:col>
      <xdr:colOff>133350</xdr:colOff>
      <xdr:row>81</xdr:row>
      <xdr:rowOff>103248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949983"/>
          <a:ext cx="889000" cy="4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64722</xdr:rowOff>
    </xdr:from>
    <xdr:to>
      <xdr:col>15</xdr:col>
      <xdr:colOff>82550</xdr:colOff>
      <xdr:row>81</xdr:row>
      <xdr:rowOff>103248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52172"/>
          <a:ext cx="889000" cy="3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163218</xdr:rowOff>
    </xdr:from>
    <xdr:to>
      <xdr:col>11</xdr:col>
      <xdr:colOff>31750</xdr:colOff>
      <xdr:row>81</xdr:row>
      <xdr:rowOff>64722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79218"/>
          <a:ext cx="889000" cy="7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85289</xdr:rowOff>
    </xdr:from>
    <xdr:to>
      <xdr:col>23</xdr:col>
      <xdr:colOff>184150</xdr:colOff>
      <xdr:row>82</xdr:row>
      <xdr:rowOff>15439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101816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1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11733</xdr:rowOff>
    </xdr:from>
    <xdr:to>
      <xdr:col>19</xdr:col>
      <xdr:colOff>184150</xdr:colOff>
      <xdr:row>81</xdr:row>
      <xdr:rowOff>113333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123510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68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52448</xdr:rowOff>
    </xdr:from>
    <xdr:to>
      <xdr:col>15</xdr:col>
      <xdr:colOff>133350</xdr:colOff>
      <xdr:row>81</xdr:row>
      <xdr:rowOff>154048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3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164225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0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13922</xdr:rowOff>
    </xdr:from>
    <xdr:to>
      <xdr:col>11</xdr:col>
      <xdr:colOff>82550</xdr:colOff>
      <xdr:row>81</xdr:row>
      <xdr:rowOff>115522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0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125699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7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112418</xdr:rowOff>
    </xdr:from>
    <xdr:to>
      <xdr:col>7</xdr:col>
      <xdr:colOff>31750</xdr:colOff>
      <xdr:row>81</xdr:row>
      <xdr:rowOff>42568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2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52745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9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令和４年度を除き、類似団体平均を上回って推移している。なお、国を１００％とした基準は下回って推移しており、今後も引き続き適正な給与水準の維持に努めていく。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119743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1524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170543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153307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8463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87</xdr:row>
      <xdr:rowOff>50800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980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102507</xdr:rowOff>
    </xdr:from>
    <xdr:to>
      <xdr:col>68</xdr:col>
      <xdr:colOff>203200</xdr:colOff>
      <xdr:row>87</xdr:row>
      <xdr:rowOff>32657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令和２年度から令和５年度までの職員数は前年度と同数または１人から２人の減となっていたが、令和６年度には５人の増となったため、人口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人当たりの職員数は増加となった。</a:t>
          </a:r>
        </a:p>
        <a:p>
          <a:r>
            <a:rPr kumimoji="1" lang="ja-JP" altLang="en-US" sz="1300">
              <a:latin typeface="ＭＳ Ｐゴシック" panose="020B0600070205080204" pitchFamily="50" charset="-128"/>
              <a:ea typeface="ＭＳ Ｐゴシック" panose="020B0600070205080204" pitchFamily="50" charset="-128"/>
            </a:rPr>
            <a:t>　平成２９年度に策定した定員適正化計画に基づき、継続的に適切な定員管理を進めてきたため、全国平均、類似団体平均を下回って推移しており、今後も引き続き適正な定員管理に努めていく。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58148</xdr:rowOff>
    </xdr:from>
    <xdr:to>
      <xdr:col>81</xdr:col>
      <xdr:colOff>44450</xdr:colOff>
      <xdr:row>60</xdr:row>
      <xdr:rowOff>77107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45148"/>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52977</xdr:rowOff>
    </xdr:from>
    <xdr:to>
      <xdr:col>77</xdr:col>
      <xdr:colOff>44450</xdr:colOff>
      <xdr:row>60</xdr:row>
      <xdr:rowOff>58148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39977"/>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47806</xdr:rowOff>
    </xdr:from>
    <xdr:to>
      <xdr:col>72</xdr:col>
      <xdr:colOff>203200</xdr:colOff>
      <xdr:row>60</xdr:row>
      <xdr:rowOff>52977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34806"/>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35741</xdr:rowOff>
    </xdr:from>
    <xdr:to>
      <xdr:col>68</xdr:col>
      <xdr:colOff>152400</xdr:colOff>
      <xdr:row>60</xdr:row>
      <xdr:rowOff>47806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2274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26307</xdr:rowOff>
    </xdr:from>
    <xdr:to>
      <xdr:col>81</xdr:col>
      <xdr:colOff>95250</xdr:colOff>
      <xdr:row>60</xdr:row>
      <xdr:rowOff>127907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42834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5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7348</xdr:rowOff>
    </xdr:from>
    <xdr:to>
      <xdr:col>77</xdr:col>
      <xdr:colOff>95250</xdr:colOff>
      <xdr:row>60</xdr:row>
      <xdr:rowOff>108948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119125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63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2177</xdr:rowOff>
    </xdr:from>
    <xdr:to>
      <xdr:col>73</xdr:col>
      <xdr:colOff>44450</xdr:colOff>
      <xdr:row>60</xdr:row>
      <xdr:rowOff>103777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113954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168456</xdr:rowOff>
    </xdr:from>
    <xdr:to>
      <xdr:col>68</xdr:col>
      <xdr:colOff>203200</xdr:colOff>
      <xdr:row>60</xdr:row>
      <xdr:rowOff>98606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8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108783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5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156391</xdr:rowOff>
    </xdr:from>
    <xdr:to>
      <xdr:col>64</xdr:col>
      <xdr:colOff>152400</xdr:colOff>
      <xdr:row>60</xdr:row>
      <xdr:rowOff>86541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96718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地方債の元利償還金等に係る基準財政需要額算入額の減少を、元利償還金等の減少が上回ったことから、令和６年度単年及び３か年平均の比率は低下した。</a:t>
          </a:r>
        </a:p>
        <a:p>
          <a:r>
            <a:rPr kumimoji="1" lang="ja-JP" altLang="en-US" sz="1300">
              <a:latin typeface="ＭＳ Ｐゴシック" panose="020B0600070205080204" pitchFamily="50" charset="-128"/>
              <a:ea typeface="ＭＳ Ｐゴシック" panose="020B0600070205080204" pitchFamily="50" charset="-128"/>
            </a:rPr>
            <a:t>　類似団体内平均値を下回って推移しているが、今後新ごみ処理施設整備に対する負担金の増加や学校再編事業等による元利償還金などの増加が想定されるため、交付税措置のある有利な地方債を積極的に活用する等し、比率の上昇を抑制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81280</xdr:rowOff>
    </xdr:from>
    <xdr:to>
      <xdr:col>81</xdr:col>
      <xdr:colOff>44450</xdr:colOff>
      <xdr:row>39</xdr:row>
      <xdr:rowOff>97367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6783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113454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7839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113454</xdr:rowOff>
    </xdr:from>
    <xdr:to>
      <xdr:col>72</xdr:col>
      <xdr:colOff>203200</xdr:colOff>
      <xdr:row>39</xdr:row>
      <xdr:rowOff>153670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0000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22437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402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30480</xdr:rowOff>
    </xdr:from>
    <xdr:to>
      <xdr:col>81</xdr:col>
      <xdr:colOff>95250</xdr:colOff>
      <xdr:row>39</xdr:row>
      <xdr:rowOff>132080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47007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6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62654</xdr:rowOff>
    </xdr:from>
    <xdr:to>
      <xdr:col>73</xdr:col>
      <xdr:colOff>44450</xdr:colOff>
      <xdr:row>39</xdr:row>
      <xdr:rowOff>164254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残高を削減する取組みを進めてきたことなどにより、将来負担比率は改善傾向で推移している。地方債現在高の減少や充当可能基金の増加などにより、令和３年度から４年連続で将来負担比率が算定されなかった。</a:t>
          </a:r>
        </a:p>
        <a:p>
          <a:r>
            <a:rPr kumimoji="1" lang="ja-JP" altLang="en-US" sz="1300">
              <a:latin typeface="ＭＳ Ｐゴシック" panose="020B0600070205080204" pitchFamily="50" charset="-128"/>
              <a:ea typeface="ＭＳ Ｐゴシック" panose="020B0600070205080204" pitchFamily="50" charset="-128"/>
            </a:rPr>
            <a:t>　今後は、老朽化する公共施設の改修や学校再編事業等により、比率が上昇に転じることが想定されるため、計画的な長寿命化対策により、引き続き将来負担の軽減を図り、健全な財政運営に努めていく。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170973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74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42898</xdr:rowOff>
    </xdr:from>
    <xdr:to>
      <xdr:col>64</xdr:col>
      <xdr:colOff>152400</xdr:colOff>
      <xdr:row>14</xdr:row>
      <xdr:rowOff>144498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4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154675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12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埼玉県行田市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77,854
75,425
67.49
32,641,726
30,515,489
1,889,013
18,177,047
18,864,330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令和６年度は、期末勤勉手当の支給月数の引き上げや給与改定に伴う給料の増加があったことから、比率として１．６ポイント上昇した。</a:t>
          </a:r>
        </a:p>
        <a:p>
          <a:r>
            <a:rPr kumimoji="1" lang="ja-JP" altLang="en-US" sz="1200">
              <a:latin typeface="ＭＳ Ｐゴシック" panose="020B0600070205080204" pitchFamily="50" charset="-128"/>
              <a:ea typeface="ＭＳ Ｐゴシック" panose="020B0600070205080204" pitchFamily="50" charset="-128"/>
            </a:rPr>
            <a:t>　また、令和５年度は類似団体より低い水準となったが、上昇幅が類似団体平均を上回ったことにより、再び類似団体よりも高い水準となった。</a:t>
          </a:r>
        </a:p>
        <a:p>
          <a:r>
            <a:rPr kumimoji="1" lang="ja-JP" altLang="en-US" sz="1200">
              <a:latin typeface="ＭＳ Ｐゴシック" panose="020B0600070205080204" pitchFamily="50" charset="-128"/>
              <a:ea typeface="ＭＳ Ｐゴシック" panose="020B0600070205080204" pitchFamily="50" charset="-128"/>
            </a:rPr>
            <a:t>　今後も引き続き適正な定員管理に努め、比率の改善に努めていく。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320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632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xdr:rowOff>
    </xdr:from>
    <xdr:to>
      <xdr:col>15</xdr:col>
      <xdr:colOff>98425</xdr:colOff>
      <xdr:row>37</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54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37</xdr:row>
      <xdr:rowOff>101854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540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令和６年度は、小学校教科書・指導書購入費の増加などにより分子が増加したものの、分母の比率上昇が上回ったため、比率として０．１ポイントの減少となった。　依然として類似団体平均を上回っている状況のため、事務事業全般の効率化を更に進め、物件費の縮減に努めていく。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66040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01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66040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63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16</xdr:row>
      <xdr:rowOff>20320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416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16</xdr:row>
      <xdr:rowOff>111760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416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151147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101617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4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55897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令和６年度は、障害者自立支援に係る扶助費や保育所運営費負担金などが増加したことにより、比率として１．２ポイント上昇した。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を上回る状況が続き、差も拡大したが、これは子ども医療費などの市費単独の扶助費が多いことが要因として考えられるため、独自事業の見直しや上乗せ加算等の状況を精査し、比率改善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58</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75157"/>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118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29028</xdr:rowOff>
    </xdr:from>
    <xdr:to>
      <xdr:col>15</xdr:col>
      <xdr:colOff>98425</xdr:colOff>
      <xdr:row>56</xdr:row>
      <xdr:rowOff>110672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302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29028</xdr:rowOff>
    </xdr:from>
    <xdr:to>
      <xdr:col>11</xdr:col>
      <xdr:colOff>9525</xdr:colOff>
      <xdr:row>56</xdr:row>
      <xdr:rowOff>78015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302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は、介護保険事業費特別会計への繰出金は減少したものの、国民健康保険事業費特別会計、後期高齢者医療事業費特別会計への繰出金が増加したことなどから分子が増加した一方で分母も増加したため、比率としては前年度から維持となった。</a:t>
          </a:r>
        </a:p>
        <a:p>
          <a:r>
            <a:rPr kumimoji="1" lang="ja-JP" altLang="en-US" sz="1200">
              <a:latin typeface="ＭＳ Ｐゴシック" panose="020B0600070205080204" pitchFamily="50" charset="-128"/>
              <a:ea typeface="ＭＳ Ｐゴシック" panose="020B0600070205080204" pitchFamily="50" charset="-128"/>
            </a:rPr>
            <a:t>　特別会計への繰出金については、一般会計の負担を軽減するため、保険料の負担適正化も含め、引き続き独立採算の原則に基づいた検討を行っていく。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118835</xdr:rowOff>
    </xdr:from>
    <xdr:to>
      <xdr:col>82</xdr:col>
      <xdr:colOff>107950</xdr:colOff>
      <xdr:row>59</xdr:row>
      <xdr:rowOff>118835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2343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86178</xdr:rowOff>
    </xdr:from>
    <xdr:to>
      <xdr:col>78</xdr:col>
      <xdr:colOff>69850</xdr:colOff>
      <xdr:row>59</xdr:row>
      <xdr:rowOff>118835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01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170543</xdr:rowOff>
    </xdr:from>
    <xdr:to>
      <xdr:col>73</xdr:col>
      <xdr:colOff>180975</xdr:colOff>
      <xdr:row>59</xdr:row>
      <xdr:rowOff>86178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14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170543</xdr:rowOff>
    </xdr:from>
    <xdr:to>
      <xdr:col>69</xdr:col>
      <xdr:colOff>92075</xdr:colOff>
      <xdr:row>59</xdr:row>
      <xdr:rowOff>75293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146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68035</xdr:rowOff>
    </xdr:from>
    <xdr:to>
      <xdr:col>82</xdr:col>
      <xdr:colOff>158750</xdr:colOff>
      <xdr:row>59</xdr:row>
      <xdr:rowOff>169635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40112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68035</xdr:rowOff>
    </xdr:from>
    <xdr:to>
      <xdr:col>78</xdr:col>
      <xdr:colOff>120650</xdr:colOff>
      <xdr:row>59</xdr:row>
      <xdr:rowOff>169635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35378</xdr:rowOff>
    </xdr:from>
    <xdr:to>
      <xdr:col>74</xdr:col>
      <xdr:colOff>31750</xdr:colOff>
      <xdr:row>59</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121755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119743</xdr:rowOff>
    </xdr:from>
    <xdr:to>
      <xdr:col>69</xdr:col>
      <xdr:colOff>142875</xdr:colOff>
      <xdr:row>59</xdr:row>
      <xdr:rowOff>49893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34670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24493</xdr:rowOff>
    </xdr:from>
    <xdr:to>
      <xdr:col>65</xdr:col>
      <xdr:colOff>53975</xdr:colOff>
      <xdr:row>59</xdr:row>
      <xdr:rowOff>126093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110870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比率は、令和４年度は、行田羽生資源環境組合負担金の増加、令和５年度は、彩北広域清掃組合負担金の増加などにより上昇が続いていたところ、令和６年度は公共下水道事業会計への繰出金の増加などにより、３年連続での上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類似団体を下回って推移しており、今後も引き続き補助金等の適正化を図っていく。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35</xdr:row>
      <xdr:rowOff>110998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026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88138</xdr:rowOff>
    </xdr:from>
    <xdr:to>
      <xdr:col>78</xdr:col>
      <xdr:colOff>69850</xdr:colOff>
      <xdr:row>35</xdr:row>
      <xdr:rowOff>101854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888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60706</xdr:rowOff>
    </xdr:from>
    <xdr:to>
      <xdr:col>73</xdr:col>
      <xdr:colOff>180975</xdr:colOff>
      <xdr:row>35</xdr:row>
      <xdr:rowOff>88138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614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60706</xdr:rowOff>
    </xdr:from>
    <xdr:to>
      <xdr:col>69</xdr:col>
      <xdr:colOff>92075</xdr:colOff>
      <xdr:row>35</xdr:row>
      <xdr:rowOff>120142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614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76725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162831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37338</xdr:rowOff>
    </xdr:from>
    <xdr:to>
      <xdr:col>74</xdr:col>
      <xdr:colOff>31750</xdr:colOff>
      <xdr:row>35</xdr:row>
      <xdr:rowOff>138938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149115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9906</xdr:rowOff>
    </xdr:from>
    <xdr:to>
      <xdr:col>69</xdr:col>
      <xdr:colOff>142875</xdr:colOff>
      <xdr:row>35</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121683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は、主に臨時財政対策債の残高が大幅に減ったことに伴い、分子である公債費が減少したことから、比率として１．５ポイント減少した。なお、令和３年度以降、類似団体平均を下回る結果が続いている。</a:t>
          </a:r>
        </a:p>
        <a:p>
          <a:r>
            <a:rPr kumimoji="1" lang="ja-JP" altLang="en-US" sz="1200">
              <a:latin typeface="ＭＳ Ｐゴシック" panose="020B0600070205080204" pitchFamily="50" charset="-128"/>
              <a:ea typeface="ＭＳ Ｐゴシック" panose="020B0600070205080204" pitchFamily="50" charset="-128"/>
            </a:rPr>
            <a:t>　今後は、公共施設等総合管理計画に基づく施設の更新、統廃合などを進めていく中で、公債費の上昇が見込まれる。過度な比率上昇とならないよう、市債の発行と償還のバランスを踏まえた市債残高の管理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154432</xdr:rowOff>
    </xdr:from>
    <xdr:to>
      <xdr:col>24</xdr:col>
      <xdr:colOff>25400</xdr:colOff>
      <xdr:row>77</xdr:row>
      <xdr:rowOff>51563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84632"/>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51563</xdr:rowOff>
    </xdr:from>
    <xdr:to>
      <xdr:col>19</xdr:col>
      <xdr:colOff>187325</xdr:colOff>
      <xdr:row>77</xdr:row>
      <xdr:rowOff>51563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53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77</xdr:row>
      <xdr:rowOff>51563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394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77</xdr:row>
      <xdr:rowOff>92711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39496"/>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120159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112540</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763</xdr:rowOff>
    </xdr:from>
    <xdr:to>
      <xdr:col>15</xdr:col>
      <xdr:colOff>149225</xdr:colOff>
      <xdr:row>77</xdr:row>
      <xdr:rowOff>102363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112540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は、人件費、扶助費、補助費等はいずれも増加した。算定上の分母となる経常一般財源も、地方交付税や地方消費税交付金などの増により増加したが、分子の伸びには足らず、比率は２．９ポイント上昇となった。</a:t>
          </a:r>
        </a:p>
        <a:p>
          <a:r>
            <a:rPr kumimoji="1" lang="ja-JP" altLang="en-US" sz="1200">
              <a:latin typeface="ＭＳ Ｐゴシック" panose="020B0600070205080204" pitchFamily="50" charset="-128"/>
              <a:ea typeface="ＭＳ Ｐゴシック" panose="020B0600070205080204" pitchFamily="50" charset="-128"/>
            </a:rPr>
            <a:t>　類似団体と比較すると、補助費等は下回って推移しているが、人件費、扶助費、物件費は類似団体を上回る状況となっている。</a:t>
          </a:r>
        </a:p>
        <a:p>
          <a:r>
            <a:rPr kumimoji="1" lang="ja-JP" altLang="en-US" sz="1200">
              <a:latin typeface="ＭＳ Ｐゴシック" panose="020B0600070205080204" pitchFamily="50" charset="-128"/>
              <a:ea typeface="ＭＳ Ｐゴシック" panose="020B0600070205080204" pitchFamily="50" charset="-128"/>
            </a:rPr>
            <a:t>　引き続き、市費単独扶助費の見直しや物件費などの経常経費の削減を図り、比率の改善に努めていく。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20320</xdr:rowOff>
    </xdr:from>
    <xdr:to>
      <xdr:col>82</xdr:col>
      <xdr:colOff>107950</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5052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76</xdr:row>
      <xdr:rowOff>20320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286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85090</xdr:rowOff>
    </xdr:from>
    <xdr:to>
      <xdr:col>73</xdr:col>
      <xdr:colOff>180975</xdr:colOff>
      <xdr:row>75</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60094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85090</xdr:rowOff>
    </xdr:from>
    <xdr:to>
      <xdr:col>69</xdr:col>
      <xdr:colOff>92075</xdr:colOff>
      <xdr:row>76</xdr:row>
      <xdr:rowOff>111761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600940"/>
          <a:ext cx="889000" cy="5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162577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140970</xdr:rowOff>
    </xdr:from>
    <xdr:to>
      <xdr:col>78</xdr:col>
      <xdr:colOff>120650</xdr:colOff>
      <xdr:row>76</xdr:row>
      <xdr:rowOff>71120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55897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08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105427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34290</xdr:rowOff>
    </xdr:from>
    <xdr:to>
      <xdr:col>69</xdr:col>
      <xdr:colOff>142875</xdr:colOff>
      <xdr:row>73</xdr:row>
      <xdr:rowOff>135890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146067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60961</xdr:rowOff>
    </xdr:from>
    <xdr:to>
      <xdr:col>65</xdr:col>
      <xdr:colOff>53975</xdr:colOff>
      <xdr:row>76</xdr:row>
      <xdr:rowOff>162561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147338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埼玉県行田市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166148</xdr:rowOff>
    </xdr:from>
    <xdr:to>
      <xdr:col>29</xdr:col>
      <xdr:colOff>127000</xdr:colOff>
      <xdr:row>20</xdr:row>
      <xdr:rowOff>63907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71323"/>
          <a:ext cx="647700" cy="69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63907</xdr:rowOff>
    </xdr:from>
    <xdr:to>
      <xdr:col>26</xdr:col>
      <xdr:colOff>50800</xdr:colOff>
      <xdr:row>20</xdr:row>
      <xdr:rowOff>93415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40532"/>
          <a:ext cx="698500" cy="29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93415</xdr:rowOff>
    </xdr:from>
    <xdr:to>
      <xdr:col>22</xdr:col>
      <xdr:colOff>114300</xdr:colOff>
      <xdr:row>20</xdr:row>
      <xdr:rowOff>98349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70040"/>
          <a:ext cx="698500" cy="4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98349</xdr:rowOff>
    </xdr:from>
    <xdr:to>
      <xdr:col>18</xdr:col>
      <xdr:colOff>177800</xdr:colOff>
      <xdr:row>20</xdr:row>
      <xdr:rowOff>104654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74974"/>
          <a:ext cx="698500" cy="6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115348</xdr:rowOff>
    </xdr:from>
    <xdr:to>
      <xdr:col>29</xdr:col>
      <xdr:colOff>177800</xdr:colOff>
      <xdr:row>20</xdr:row>
      <xdr:rowOff>45498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20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87425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92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13107</xdr:rowOff>
    </xdr:from>
    <xdr:to>
      <xdr:col>26</xdr:col>
      <xdr:colOff>101600</xdr:colOff>
      <xdr:row>20</xdr:row>
      <xdr:rowOff>114707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89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99484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7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42615</xdr:rowOff>
    </xdr:from>
    <xdr:to>
      <xdr:col>22</xdr:col>
      <xdr:colOff>165100</xdr:colOff>
      <xdr:row>20</xdr:row>
      <xdr:rowOff>144215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19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128992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0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47549</xdr:rowOff>
    </xdr:from>
    <xdr:to>
      <xdr:col>19</xdr:col>
      <xdr:colOff>38100</xdr:colOff>
      <xdr:row>20</xdr:row>
      <xdr:rowOff>149149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24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133926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1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53854</xdr:rowOff>
    </xdr:from>
    <xdr:to>
      <xdr:col>15</xdr:col>
      <xdr:colOff>101600</xdr:colOff>
      <xdr:row>20</xdr:row>
      <xdr:rowOff>155454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30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140231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1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168769</xdr:rowOff>
    </xdr:from>
    <xdr:to>
      <xdr:col>29</xdr:col>
      <xdr:colOff>127000</xdr:colOff>
      <xdr:row>37</xdr:row>
      <xdr:rowOff>18970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22019"/>
          <a:ext cx="647700" cy="21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168769</xdr:rowOff>
    </xdr:from>
    <xdr:to>
      <xdr:col>26</xdr:col>
      <xdr:colOff>50800</xdr:colOff>
      <xdr:row>37</xdr:row>
      <xdr:rowOff>3948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22019"/>
          <a:ext cx="698500" cy="6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158972</xdr:rowOff>
    </xdr:from>
    <xdr:to>
      <xdr:col>22</xdr:col>
      <xdr:colOff>114300</xdr:colOff>
      <xdr:row>37</xdr:row>
      <xdr:rowOff>3948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112222"/>
          <a:ext cx="698500" cy="16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152799</xdr:rowOff>
    </xdr:from>
    <xdr:to>
      <xdr:col>18</xdr:col>
      <xdr:colOff>177800</xdr:colOff>
      <xdr:row>36</xdr:row>
      <xdr:rowOff>158972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06049"/>
          <a:ext cx="698500" cy="6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139620</xdr:rowOff>
    </xdr:from>
    <xdr:to>
      <xdr:col>29</xdr:col>
      <xdr:colOff>177800</xdr:colOff>
      <xdr:row>37</xdr:row>
      <xdr:rowOff>69770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92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111697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64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117969</xdr:rowOff>
    </xdr:from>
    <xdr:to>
      <xdr:col>26</xdr:col>
      <xdr:colOff>101600</xdr:colOff>
      <xdr:row>37</xdr:row>
      <xdr:rowOff>48119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71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32896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5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124598</xdr:rowOff>
    </xdr:from>
    <xdr:to>
      <xdr:col>22</xdr:col>
      <xdr:colOff>165100</xdr:colOff>
      <xdr:row>37</xdr:row>
      <xdr:rowOff>54748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77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39525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6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108172</xdr:rowOff>
    </xdr:from>
    <xdr:to>
      <xdr:col>19</xdr:col>
      <xdr:colOff>38100</xdr:colOff>
      <xdr:row>37</xdr:row>
      <xdr:rowOff>38322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61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23099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4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101999</xdr:rowOff>
    </xdr:from>
    <xdr:to>
      <xdr:col>15</xdr:col>
      <xdr:colOff>101600</xdr:colOff>
      <xdr:row>37</xdr:row>
      <xdr:rowOff>32149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55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16926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4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77,854
75,425
67.49
32,641,726
30,515,489
1,889,013
18,177,047
18,864,330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35458</xdr:rowOff>
    </xdr:from>
    <xdr:to>
      <xdr:col>24</xdr:col>
      <xdr:colOff>63500</xdr:colOff>
      <xdr:row>37</xdr:row>
      <xdr:rowOff>114374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79108"/>
          <a:ext cx="838200" cy="7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103173</xdr:rowOff>
    </xdr:from>
    <xdr:to>
      <xdr:col>19</xdr:col>
      <xdr:colOff>177800</xdr:colOff>
      <xdr:row>37</xdr:row>
      <xdr:rowOff>114374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46823"/>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103173</xdr:rowOff>
    </xdr:from>
    <xdr:to>
      <xdr:col>15</xdr:col>
      <xdr:colOff>50800</xdr:colOff>
      <xdr:row>37</xdr:row>
      <xdr:rowOff>118506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46823"/>
          <a:ext cx="889000" cy="1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118506</xdr:rowOff>
    </xdr:from>
    <xdr:to>
      <xdr:col>10</xdr:col>
      <xdr:colOff>114300</xdr:colOff>
      <xdr:row>37</xdr:row>
      <xdr:rowOff>120090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62156"/>
          <a:ext cx="8890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156108</xdr:rowOff>
    </xdr:from>
    <xdr:to>
      <xdr:col>24</xdr:col>
      <xdr:colOff>114300</xdr:colOff>
      <xdr:row>37</xdr:row>
      <xdr:rowOff>86258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134535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63574</xdr:rowOff>
    </xdr:from>
    <xdr:to>
      <xdr:col>20</xdr:col>
      <xdr:colOff>38100</xdr:colOff>
      <xdr:row>37</xdr:row>
      <xdr:rowOff>165174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156301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52373</xdr:rowOff>
    </xdr:from>
    <xdr:to>
      <xdr:col>15</xdr:col>
      <xdr:colOff>101600</xdr:colOff>
      <xdr:row>37</xdr:row>
      <xdr:rowOff>153973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145100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8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67706</xdr:rowOff>
    </xdr:from>
    <xdr:to>
      <xdr:col>10</xdr:col>
      <xdr:colOff>165100</xdr:colOff>
      <xdr:row>37</xdr:row>
      <xdr:rowOff>169306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160432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0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69290</xdr:rowOff>
    </xdr:from>
    <xdr:to>
      <xdr:col>6</xdr:col>
      <xdr:colOff>38100</xdr:colOff>
      <xdr:row>37</xdr:row>
      <xdr:rowOff>170890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162017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105323</xdr:rowOff>
    </xdr:from>
    <xdr:to>
      <xdr:col>24</xdr:col>
      <xdr:colOff>63500</xdr:colOff>
      <xdr:row>57</xdr:row>
      <xdr:rowOff>162875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77973"/>
          <a:ext cx="838200" cy="5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94035</xdr:rowOff>
    </xdr:from>
    <xdr:to>
      <xdr:col>19</xdr:col>
      <xdr:colOff>177800</xdr:colOff>
      <xdr:row>57</xdr:row>
      <xdr:rowOff>162875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66685"/>
          <a:ext cx="889000" cy="6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94035</xdr:rowOff>
    </xdr:from>
    <xdr:to>
      <xdr:col>15</xdr:col>
      <xdr:colOff>50800</xdr:colOff>
      <xdr:row>57</xdr:row>
      <xdr:rowOff>134758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66685"/>
          <a:ext cx="889000" cy="4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134758</xdr:rowOff>
    </xdr:from>
    <xdr:to>
      <xdr:col>10</xdr:col>
      <xdr:colOff>114300</xdr:colOff>
      <xdr:row>58</xdr:row>
      <xdr:rowOff>58307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07408"/>
          <a:ext cx="889000" cy="9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54523</xdr:rowOff>
    </xdr:from>
    <xdr:to>
      <xdr:col>24</xdr:col>
      <xdr:colOff>114300</xdr:colOff>
      <xdr:row>57</xdr:row>
      <xdr:rowOff>156123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2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32950</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0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112075</xdr:rowOff>
    </xdr:from>
    <xdr:to>
      <xdr:col>20</xdr:col>
      <xdr:colOff>38100</xdr:colOff>
      <xdr:row>58</xdr:row>
      <xdr:rowOff>42225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33352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7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43235</xdr:rowOff>
    </xdr:from>
    <xdr:to>
      <xdr:col>15</xdr:col>
      <xdr:colOff>101600</xdr:colOff>
      <xdr:row>57</xdr:row>
      <xdr:rowOff>144835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1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135962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0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83958</xdr:rowOff>
    </xdr:from>
    <xdr:to>
      <xdr:col>10</xdr:col>
      <xdr:colOff>165100</xdr:colOff>
      <xdr:row>58</xdr:row>
      <xdr:rowOff>14108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5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5235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4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7507</xdr:rowOff>
    </xdr:from>
    <xdr:to>
      <xdr:col>6</xdr:col>
      <xdr:colOff>38100</xdr:colOff>
      <xdr:row>58</xdr:row>
      <xdr:rowOff>109107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5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100234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32372</xdr:rowOff>
    </xdr:from>
    <xdr:to>
      <xdr:col>24</xdr:col>
      <xdr:colOff>63500</xdr:colOff>
      <xdr:row>78</xdr:row>
      <xdr:rowOff>53556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05472"/>
          <a:ext cx="838200" cy="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49518</xdr:rowOff>
    </xdr:from>
    <xdr:to>
      <xdr:col>19</xdr:col>
      <xdr:colOff>177800</xdr:colOff>
      <xdr:row>78</xdr:row>
      <xdr:rowOff>53556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22618"/>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49518</xdr:rowOff>
    </xdr:from>
    <xdr:to>
      <xdr:col>15</xdr:col>
      <xdr:colOff>50800</xdr:colOff>
      <xdr:row>78</xdr:row>
      <xdr:rowOff>68911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22618"/>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68301</xdr:rowOff>
    </xdr:from>
    <xdr:to>
      <xdr:col>10</xdr:col>
      <xdr:colOff>114300</xdr:colOff>
      <xdr:row>78</xdr:row>
      <xdr:rowOff>68911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41401"/>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153022</xdr:rowOff>
    </xdr:from>
    <xdr:to>
      <xdr:col>24</xdr:col>
      <xdr:colOff>114300</xdr:colOff>
      <xdr:row>78</xdr:row>
      <xdr:rowOff>83172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5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131449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3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2756</xdr:rowOff>
    </xdr:from>
    <xdr:to>
      <xdr:col>20</xdr:col>
      <xdr:colOff>38100</xdr:colOff>
      <xdr:row>78</xdr:row>
      <xdr:rowOff>104356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7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95483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6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170168</xdr:rowOff>
    </xdr:from>
    <xdr:to>
      <xdr:col>15</xdr:col>
      <xdr:colOff>101600</xdr:colOff>
      <xdr:row>78</xdr:row>
      <xdr:rowOff>100318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91445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6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18111</xdr:rowOff>
    </xdr:from>
    <xdr:to>
      <xdr:col>10</xdr:col>
      <xdr:colOff>165100</xdr:colOff>
      <xdr:row>78</xdr:row>
      <xdr:rowOff>119711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110838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8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17501</xdr:rowOff>
    </xdr:from>
    <xdr:to>
      <xdr:col>6</xdr:col>
      <xdr:colOff>38100</xdr:colOff>
      <xdr:row>78</xdr:row>
      <xdr:rowOff>119101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9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110228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8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140639</xdr:rowOff>
    </xdr:from>
    <xdr:to>
      <xdr:col>24</xdr:col>
      <xdr:colOff>63500</xdr:colOff>
      <xdr:row>95</xdr:row>
      <xdr:rowOff>93142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56939"/>
          <a:ext cx="838200" cy="12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93142</xdr:rowOff>
    </xdr:from>
    <xdr:to>
      <xdr:col>19</xdr:col>
      <xdr:colOff>177800</xdr:colOff>
      <xdr:row>96</xdr:row>
      <xdr:rowOff>66066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80892"/>
          <a:ext cx="889000" cy="14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90463</xdr:rowOff>
    </xdr:from>
    <xdr:to>
      <xdr:col>15</xdr:col>
      <xdr:colOff>50800</xdr:colOff>
      <xdr:row>96</xdr:row>
      <xdr:rowOff>66066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78213"/>
          <a:ext cx="889000" cy="1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90463</xdr:rowOff>
    </xdr:from>
    <xdr:to>
      <xdr:col>10</xdr:col>
      <xdr:colOff>114300</xdr:colOff>
      <xdr:row>97</xdr:row>
      <xdr:rowOff>38469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78213"/>
          <a:ext cx="889000" cy="2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89839</xdr:rowOff>
    </xdr:from>
    <xdr:to>
      <xdr:col>24</xdr:col>
      <xdr:colOff>114300</xdr:colOff>
      <xdr:row>95</xdr:row>
      <xdr:rowOff>19989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0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112716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57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42342</xdr:rowOff>
    </xdr:from>
    <xdr:to>
      <xdr:col>20</xdr:col>
      <xdr:colOff>38100</xdr:colOff>
      <xdr:row>95</xdr:row>
      <xdr:rowOff>143942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160469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0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15266</xdr:rowOff>
    </xdr:from>
    <xdr:to>
      <xdr:col>15</xdr:col>
      <xdr:colOff>101600</xdr:colOff>
      <xdr:row>96</xdr:row>
      <xdr:rowOff>116866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7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107993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56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39663</xdr:rowOff>
    </xdr:from>
    <xdr:to>
      <xdr:col>10</xdr:col>
      <xdr:colOff>165100</xdr:colOff>
      <xdr:row>95</xdr:row>
      <xdr:rowOff>141263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2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132390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42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159119</xdr:rowOff>
    </xdr:from>
    <xdr:to>
      <xdr:col>6</xdr:col>
      <xdr:colOff>38100</xdr:colOff>
      <xdr:row>97</xdr:row>
      <xdr:rowOff>89269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1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80396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43079</xdr:rowOff>
    </xdr:from>
    <xdr:to>
      <xdr:col>55</xdr:col>
      <xdr:colOff>0</xdr:colOff>
      <xdr:row>39</xdr:row>
      <xdr:rowOff>98138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729629"/>
          <a:ext cx="838200" cy="5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19533</xdr:rowOff>
    </xdr:from>
    <xdr:to>
      <xdr:col>50</xdr:col>
      <xdr:colOff>114300</xdr:colOff>
      <xdr:row>39</xdr:row>
      <xdr:rowOff>43079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706083"/>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19533</xdr:rowOff>
    </xdr:from>
    <xdr:to>
      <xdr:col>45</xdr:col>
      <xdr:colOff>177800</xdr:colOff>
      <xdr:row>39</xdr:row>
      <xdr:rowOff>88689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706083"/>
          <a:ext cx="889000" cy="6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154537</xdr:rowOff>
    </xdr:from>
    <xdr:to>
      <xdr:col>41</xdr:col>
      <xdr:colOff>50800</xdr:colOff>
      <xdr:row>39</xdr:row>
      <xdr:rowOff>88689</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640937"/>
          <a:ext cx="889000" cy="1134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47338</xdr:rowOff>
    </xdr:from>
    <xdr:to>
      <xdr:col>55</xdr:col>
      <xdr:colOff>50800</xdr:colOff>
      <xdr:row>39</xdr:row>
      <xdr:rowOff>148938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73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133715</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64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163729</xdr:rowOff>
    </xdr:from>
    <xdr:to>
      <xdr:col>50</xdr:col>
      <xdr:colOff>165100</xdr:colOff>
      <xdr:row>39</xdr:row>
      <xdr:rowOff>93879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85006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77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140183</xdr:rowOff>
    </xdr:from>
    <xdr:to>
      <xdr:col>46</xdr:col>
      <xdr:colOff>38100</xdr:colOff>
      <xdr:row>39</xdr:row>
      <xdr:rowOff>70333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61460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37889</xdr:rowOff>
    </xdr:from>
    <xdr:to>
      <xdr:col>41</xdr:col>
      <xdr:colOff>101600</xdr:colOff>
      <xdr:row>39</xdr:row>
      <xdr:rowOff>139489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72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130616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81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103737</xdr:rowOff>
    </xdr:from>
    <xdr:to>
      <xdr:col>36</xdr:col>
      <xdr:colOff>165100</xdr:colOff>
      <xdr:row>33</xdr:row>
      <xdr:rowOff>33887</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59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25014</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682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114274</xdr:rowOff>
    </xdr:from>
    <xdr:to>
      <xdr:col>54</xdr:col>
      <xdr:colOff>189865</xdr:colOff>
      <xdr:row>57</xdr:row>
      <xdr:rowOff>145428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86774"/>
          <a:ext cx="1270" cy="123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149255</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992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145428</xdr:rowOff>
    </xdr:from>
    <xdr:to>
      <xdr:col>55</xdr:col>
      <xdr:colOff>88900</xdr:colOff>
      <xdr:row>57</xdr:row>
      <xdr:rowOff>145428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991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60951</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6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114274</xdr:rowOff>
    </xdr:from>
    <xdr:to>
      <xdr:col>55</xdr:col>
      <xdr:colOff>88900</xdr:colOff>
      <xdr:row>50</xdr:row>
      <xdr:rowOff>114274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86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13741</xdr:rowOff>
    </xdr:from>
    <xdr:to>
      <xdr:col>55</xdr:col>
      <xdr:colOff>0</xdr:colOff>
      <xdr:row>57</xdr:row>
      <xdr:rowOff>89002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786391"/>
          <a:ext cx="838200" cy="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131271</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21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108394</xdr:rowOff>
    </xdr:from>
    <xdr:to>
      <xdr:col>55</xdr:col>
      <xdr:colOff>50800</xdr:colOff>
      <xdr:row>55</xdr:row>
      <xdr:rowOff>38544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36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89002</xdr:rowOff>
    </xdr:from>
    <xdr:to>
      <xdr:col>50</xdr:col>
      <xdr:colOff>114300</xdr:colOff>
      <xdr:row>57</xdr:row>
      <xdr:rowOff>115341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61652"/>
          <a:ext cx="889000" cy="2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9068</xdr:rowOff>
    </xdr:from>
    <xdr:to>
      <xdr:col>50</xdr:col>
      <xdr:colOff>165100</xdr:colOff>
      <xdr:row>55</xdr:row>
      <xdr:rowOff>110668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43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127195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21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115341</xdr:rowOff>
    </xdr:from>
    <xdr:to>
      <xdr:col>45</xdr:col>
      <xdr:colOff>177800</xdr:colOff>
      <xdr:row>58</xdr:row>
      <xdr:rowOff>22276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887991"/>
          <a:ext cx="889000" cy="7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164897</xdr:rowOff>
    </xdr:from>
    <xdr:to>
      <xdr:col>46</xdr:col>
      <xdr:colOff>38100</xdr:colOff>
      <xdr:row>55</xdr:row>
      <xdr:rowOff>95047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4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111574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19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51244</xdr:rowOff>
    </xdr:from>
    <xdr:to>
      <xdr:col>41</xdr:col>
      <xdr:colOff>50800</xdr:colOff>
      <xdr:row>58</xdr:row>
      <xdr:rowOff>22276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823894"/>
          <a:ext cx="889000" cy="1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162243</xdr:rowOff>
    </xdr:from>
    <xdr:to>
      <xdr:col>41</xdr:col>
      <xdr:colOff>101600</xdr:colOff>
      <xdr:row>55</xdr:row>
      <xdr:rowOff>92393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42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108920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19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40487</xdr:rowOff>
    </xdr:from>
    <xdr:to>
      <xdr:col>36</xdr:col>
      <xdr:colOff>165100</xdr:colOff>
      <xdr:row>54</xdr:row>
      <xdr:rowOff>142087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29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158614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07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134391</xdr:rowOff>
    </xdr:from>
    <xdr:to>
      <xdr:col>55</xdr:col>
      <xdr:colOff>50800</xdr:colOff>
      <xdr:row>57</xdr:row>
      <xdr:rowOff>64541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3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112818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38202</xdr:rowOff>
    </xdr:from>
    <xdr:to>
      <xdr:col>50</xdr:col>
      <xdr:colOff>165100</xdr:colOff>
      <xdr:row>57</xdr:row>
      <xdr:rowOff>139802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1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130929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0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64541</xdr:rowOff>
    </xdr:from>
    <xdr:to>
      <xdr:col>46</xdr:col>
      <xdr:colOff>38100</xdr:colOff>
      <xdr:row>57</xdr:row>
      <xdr:rowOff>166141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3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157268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142926</xdr:rowOff>
    </xdr:from>
    <xdr:to>
      <xdr:col>41</xdr:col>
      <xdr:colOff>101600</xdr:colOff>
      <xdr:row>58</xdr:row>
      <xdr:rowOff>73076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64203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0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444</xdr:rowOff>
    </xdr:from>
    <xdr:to>
      <xdr:col>36</xdr:col>
      <xdr:colOff>165100</xdr:colOff>
      <xdr:row>57</xdr:row>
      <xdr:rowOff>102044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7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93171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6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113182</xdr:rowOff>
    </xdr:from>
    <xdr:to>
      <xdr:col>55</xdr:col>
      <xdr:colOff>0</xdr:colOff>
      <xdr:row>78</xdr:row>
      <xdr:rowOff>135334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486282"/>
          <a:ext cx="838200" cy="2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127425</xdr:rowOff>
    </xdr:from>
    <xdr:to>
      <xdr:col>50</xdr:col>
      <xdr:colOff>114300</xdr:colOff>
      <xdr:row>78</xdr:row>
      <xdr:rowOff>135334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500525"/>
          <a:ext cx="889000" cy="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122555</xdr:rowOff>
    </xdr:from>
    <xdr:to>
      <xdr:col>45</xdr:col>
      <xdr:colOff>177800</xdr:colOff>
      <xdr:row>78</xdr:row>
      <xdr:rowOff>127425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495655"/>
          <a:ext cx="889000" cy="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77087</xdr:rowOff>
    </xdr:from>
    <xdr:to>
      <xdr:col>41</xdr:col>
      <xdr:colOff>50800</xdr:colOff>
      <xdr:row>78</xdr:row>
      <xdr:rowOff>122555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450187"/>
          <a:ext cx="889000" cy="4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62382</xdr:rowOff>
    </xdr:from>
    <xdr:to>
      <xdr:col>55</xdr:col>
      <xdr:colOff>50800</xdr:colOff>
      <xdr:row>78</xdr:row>
      <xdr:rowOff>163982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3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148759</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5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84534</xdr:rowOff>
    </xdr:from>
    <xdr:to>
      <xdr:col>50</xdr:col>
      <xdr:colOff>165100</xdr:colOff>
      <xdr:row>79</xdr:row>
      <xdr:rowOff>14684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5811</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50017" y="13550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76625</xdr:rowOff>
    </xdr:from>
    <xdr:to>
      <xdr:col>46</xdr:col>
      <xdr:colOff>38100</xdr:colOff>
      <xdr:row>79</xdr:row>
      <xdr:rowOff>6775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169352</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61017" y="13542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71755</xdr:rowOff>
    </xdr:from>
    <xdr:to>
      <xdr:col>41</xdr:col>
      <xdr:colOff>101600</xdr:colOff>
      <xdr:row>79</xdr:row>
      <xdr:rowOff>1905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164482</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72017" y="13537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26287</xdr:rowOff>
    </xdr:from>
    <xdr:to>
      <xdr:col>36</xdr:col>
      <xdr:colOff>165100</xdr:colOff>
      <xdr:row>78</xdr:row>
      <xdr:rowOff>127887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119014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9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22085</xdr:rowOff>
    </xdr:from>
    <xdr:to>
      <xdr:col>55</xdr:col>
      <xdr:colOff>0</xdr:colOff>
      <xdr:row>97</xdr:row>
      <xdr:rowOff>92983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652735"/>
          <a:ext cx="838200" cy="7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92983</xdr:rowOff>
    </xdr:from>
    <xdr:to>
      <xdr:col>50</xdr:col>
      <xdr:colOff>114300</xdr:colOff>
      <xdr:row>97</xdr:row>
      <xdr:rowOff>148518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723633"/>
          <a:ext cx="889000" cy="5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148518</xdr:rowOff>
    </xdr:from>
    <xdr:to>
      <xdr:col>45</xdr:col>
      <xdr:colOff>177800</xdr:colOff>
      <xdr:row>98</xdr:row>
      <xdr:rowOff>102291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779168"/>
          <a:ext cx="889000" cy="12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109917</xdr:rowOff>
    </xdr:from>
    <xdr:to>
      <xdr:col>41</xdr:col>
      <xdr:colOff>50800</xdr:colOff>
      <xdr:row>98</xdr:row>
      <xdr:rowOff>102291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740567"/>
          <a:ext cx="889000" cy="16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142735</xdr:rowOff>
    </xdr:from>
    <xdr:to>
      <xdr:col>55</xdr:col>
      <xdr:colOff>50800</xdr:colOff>
      <xdr:row>97</xdr:row>
      <xdr:rowOff>72885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121162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8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42183</xdr:rowOff>
    </xdr:from>
    <xdr:to>
      <xdr:col>50</xdr:col>
      <xdr:colOff>165100</xdr:colOff>
      <xdr:row>97</xdr:row>
      <xdr:rowOff>143783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7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134910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7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97718</xdr:rowOff>
    </xdr:from>
    <xdr:to>
      <xdr:col>46</xdr:col>
      <xdr:colOff>38100</xdr:colOff>
      <xdr:row>98</xdr:row>
      <xdr:rowOff>27868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2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18995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2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51491</xdr:rowOff>
    </xdr:from>
    <xdr:to>
      <xdr:col>41</xdr:col>
      <xdr:colOff>101600</xdr:colOff>
      <xdr:row>98</xdr:row>
      <xdr:rowOff>153091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5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144218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94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59117</xdr:rowOff>
    </xdr:from>
    <xdr:to>
      <xdr:col>36</xdr:col>
      <xdr:colOff>165100</xdr:colOff>
      <xdr:row>97</xdr:row>
      <xdr:rowOff>160717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8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151844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78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62254</xdr:rowOff>
    </xdr:from>
    <xdr:to>
      <xdr:col>85</xdr:col>
      <xdr:colOff>127000</xdr:colOff>
      <xdr:row>76</xdr:row>
      <xdr:rowOff>101899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092454"/>
          <a:ext cx="838200" cy="3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62074</xdr:rowOff>
    </xdr:from>
    <xdr:to>
      <xdr:col>81</xdr:col>
      <xdr:colOff>50800</xdr:colOff>
      <xdr:row>76</xdr:row>
      <xdr:rowOff>62254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092274"/>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56212</xdr:rowOff>
    </xdr:from>
    <xdr:to>
      <xdr:col>76</xdr:col>
      <xdr:colOff>114300</xdr:colOff>
      <xdr:row>76</xdr:row>
      <xdr:rowOff>62074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086412"/>
          <a:ext cx="8890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56212</xdr:rowOff>
    </xdr:from>
    <xdr:to>
      <xdr:col>71</xdr:col>
      <xdr:colOff>177800</xdr:colOff>
      <xdr:row>76</xdr:row>
      <xdr:rowOff>63413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086412"/>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51099</xdr:rowOff>
    </xdr:from>
    <xdr:to>
      <xdr:col>85</xdr:col>
      <xdr:colOff>177800</xdr:colOff>
      <xdr:row>76</xdr:row>
      <xdr:rowOff>152699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8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29526</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5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11454</xdr:rowOff>
    </xdr:from>
    <xdr:to>
      <xdr:col>81</xdr:col>
      <xdr:colOff>101600</xdr:colOff>
      <xdr:row>76</xdr:row>
      <xdr:rowOff>113054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104181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11274</xdr:rowOff>
    </xdr:from>
    <xdr:to>
      <xdr:col>76</xdr:col>
      <xdr:colOff>165100</xdr:colOff>
      <xdr:row>76</xdr:row>
      <xdr:rowOff>112874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4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104001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3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5412</xdr:rowOff>
    </xdr:from>
    <xdr:to>
      <xdr:col>72</xdr:col>
      <xdr:colOff>38100</xdr:colOff>
      <xdr:row>76</xdr:row>
      <xdr:rowOff>107012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98139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12613</xdr:rowOff>
    </xdr:from>
    <xdr:to>
      <xdr:col>67</xdr:col>
      <xdr:colOff>101600</xdr:colOff>
      <xdr:row>76</xdr:row>
      <xdr:rowOff>114213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4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105340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3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157378</xdr:rowOff>
    </xdr:from>
    <xdr:to>
      <xdr:col>85</xdr:col>
      <xdr:colOff>127000</xdr:colOff>
      <xdr:row>98</xdr:row>
      <xdr:rowOff>88697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88028"/>
          <a:ext cx="838200" cy="10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157378</xdr:rowOff>
    </xdr:from>
    <xdr:to>
      <xdr:col>81</xdr:col>
      <xdr:colOff>50800</xdr:colOff>
      <xdr:row>98</xdr:row>
      <xdr:rowOff>2463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88028"/>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2463</xdr:rowOff>
    </xdr:from>
    <xdr:to>
      <xdr:col>76</xdr:col>
      <xdr:colOff>114300</xdr:colOff>
      <xdr:row>98</xdr:row>
      <xdr:rowOff>56604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04563"/>
          <a:ext cx="889000" cy="5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56604</xdr:rowOff>
    </xdr:from>
    <xdr:to>
      <xdr:col>71</xdr:col>
      <xdr:colOff>177800</xdr:colOff>
      <xdr:row>99</xdr:row>
      <xdr:rowOff>19241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58704"/>
          <a:ext cx="889000" cy="13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37897</xdr:rowOff>
    </xdr:from>
    <xdr:to>
      <xdr:col>85</xdr:col>
      <xdr:colOff>177800</xdr:colOff>
      <xdr:row>98</xdr:row>
      <xdr:rowOff>139497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124274</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5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106578</xdr:rowOff>
    </xdr:from>
    <xdr:to>
      <xdr:col>81</xdr:col>
      <xdr:colOff>101600</xdr:colOff>
      <xdr:row>98</xdr:row>
      <xdr:rowOff>36728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3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27855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2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123113</xdr:rowOff>
    </xdr:from>
    <xdr:to>
      <xdr:col>76</xdr:col>
      <xdr:colOff>165100</xdr:colOff>
      <xdr:row>98</xdr:row>
      <xdr:rowOff>53263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5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44390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4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5804</xdr:rowOff>
    </xdr:from>
    <xdr:to>
      <xdr:col>72</xdr:col>
      <xdr:colOff>38100</xdr:colOff>
      <xdr:row>98</xdr:row>
      <xdr:rowOff>107404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98531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0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139891</xdr:rowOff>
    </xdr:from>
    <xdr:to>
      <xdr:col>67</xdr:col>
      <xdr:colOff>101600</xdr:colOff>
      <xdr:row>99</xdr:row>
      <xdr:rowOff>70041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4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61168</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703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40579</xdr:rowOff>
    </xdr:from>
    <xdr:to>
      <xdr:col>116</xdr:col>
      <xdr:colOff>63500</xdr:colOff>
      <xdr:row>38</xdr:row>
      <xdr:rowOff>72583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555679"/>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35184</xdr:rowOff>
    </xdr:from>
    <xdr:to>
      <xdr:col>111</xdr:col>
      <xdr:colOff>177800</xdr:colOff>
      <xdr:row>38</xdr:row>
      <xdr:rowOff>40579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550284"/>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35184</xdr:rowOff>
    </xdr:from>
    <xdr:to>
      <xdr:col>107</xdr:col>
      <xdr:colOff>50800</xdr:colOff>
      <xdr:row>38</xdr:row>
      <xdr:rowOff>35961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550284"/>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35961</xdr:rowOff>
    </xdr:from>
    <xdr:to>
      <xdr:col>102</xdr:col>
      <xdr:colOff>114300</xdr:colOff>
      <xdr:row>38</xdr:row>
      <xdr:rowOff>37150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55106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21783</xdr:rowOff>
    </xdr:from>
    <xdr:to>
      <xdr:col>116</xdr:col>
      <xdr:colOff>114300</xdr:colOff>
      <xdr:row>38</xdr:row>
      <xdr:rowOff>123383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3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108160</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5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161229</xdr:rowOff>
    </xdr:from>
    <xdr:to>
      <xdr:col>112</xdr:col>
      <xdr:colOff>38100</xdr:colOff>
      <xdr:row>38</xdr:row>
      <xdr:rowOff>91379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0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82506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59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155834</xdr:rowOff>
    </xdr:from>
    <xdr:to>
      <xdr:col>107</xdr:col>
      <xdr:colOff>101600</xdr:colOff>
      <xdr:row>38</xdr:row>
      <xdr:rowOff>85984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9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77111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5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156611</xdr:rowOff>
    </xdr:from>
    <xdr:to>
      <xdr:col>102</xdr:col>
      <xdr:colOff>165100</xdr:colOff>
      <xdr:row>38</xdr:row>
      <xdr:rowOff>86761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0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77888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59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157800</xdr:rowOff>
    </xdr:from>
    <xdr:to>
      <xdr:col>98</xdr:col>
      <xdr:colOff>38100</xdr:colOff>
      <xdr:row>38</xdr:row>
      <xdr:rowOff>87950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0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79077</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59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139334</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83434"/>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139334</xdr:rowOff>
    </xdr:from>
    <xdr:to>
      <xdr:col>111</xdr:col>
      <xdr:colOff>177800</xdr:colOff>
      <xdr:row>58</xdr:row>
      <xdr:rowOff>139517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8343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139471</xdr:rowOff>
    </xdr:from>
    <xdr:to>
      <xdr:col>107</xdr:col>
      <xdr:colOff>50800</xdr:colOff>
      <xdr:row>58</xdr:row>
      <xdr:rowOff>139517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8357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139471</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835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88534</xdr:rowOff>
    </xdr:from>
    <xdr:to>
      <xdr:col>112</xdr:col>
      <xdr:colOff>38100</xdr:colOff>
      <xdr:row>59</xdr:row>
      <xdr:rowOff>18684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9811</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125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88717</xdr:rowOff>
    </xdr:from>
    <xdr:to>
      <xdr:col>107</xdr:col>
      <xdr:colOff>101600</xdr:colOff>
      <xdr:row>59</xdr:row>
      <xdr:rowOff>18867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9994</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125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88671</xdr:rowOff>
    </xdr:from>
    <xdr:to>
      <xdr:col>102</xdr:col>
      <xdr:colOff>165100</xdr:colOff>
      <xdr:row>59</xdr:row>
      <xdr:rowOff>18821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9948</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125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45106</xdr:rowOff>
    </xdr:from>
    <xdr:to>
      <xdr:col>116</xdr:col>
      <xdr:colOff>63500</xdr:colOff>
      <xdr:row>76</xdr:row>
      <xdr:rowOff>105456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75306"/>
          <a:ext cx="8382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105456</xdr:rowOff>
    </xdr:from>
    <xdr:to>
      <xdr:col>111</xdr:col>
      <xdr:colOff>177800</xdr:colOff>
      <xdr:row>76</xdr:row>
      <xdr:rowOff>115994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35656"/>
          <a:ext cx="889000" cy="1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115994</xdr:rowOff>
    </xdr:from>
    <xdr:to>
      <xdr:col>107</xdr:col>
      <xdr:colOff>50800</xdr:colOff>
      <xdr:row>77</xdr:row>
      <xdr:rowOff>14884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46194"/>
          <a:ext cx="889000" cy="7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14884</xdr:rowOff>
    </xdr:from>
    <xdr:to>
      <xdr:col>102</xdr:col>
      <xdr:colOff>114300</xdr:colOff>
      <xdr:row>77</xdr:row>
      <xdr:rowOff>66342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216534"/>
          <a:ext cx="889000" cy="5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165756</xdr:rowOff>
    </xdr:from>
    <xdr:to>
      <xdr:col>116</xdr:col>
      <xdr:colOff>114300</xdr:colOff>
      <xdr:row>76</xdr:row>
      <xdr:rowOff>95906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2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17182</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87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54656</xdr:rowOff>
    </xdr:from>
    <xdr:to>
      <xdr:col>112</xdr:col>
      <xdr:colOff>38100</xdr:colOff>
      <xdr:row>76</xdr:row>
      <xdr:rowOff>156256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147383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65194</xdr:rowOff>
    </xdr:from>
    <xdr:to>
      <xdr:col>107</xdr:col>
      <xdr:colOff>101600</xdr:colOff>
      <xdr:row>76</xdr:row>
      <xdr:rowOff>166794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9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157921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8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135534</xdr:rowOff>
    </xdr:from>
    <xdr:to>
      <xdr:col>102</xdr:col>
      <xdr:colOff>165100</xdr:colOff>
      <xdr:row>77</xdr:row>
      <xdr:rowOff>65684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56811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5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15542</xdr:rowOff>
    </xdr:from>
    <xdr:to>
      <xdr:col>98</xdr:col>
      <xdr:colOff>38100</xdr:colOff>
      <xdr:row>77</xdr:row>
      <xdr:rowOff>117142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21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108269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30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決算額において最も大きい住民一人当たりのコストは令和３年度から４年連続で扶助費となり、前年度から９，７６０円の増加（＋８．９％）となった。増加となった主な要因は、定額減税調整給付金給付事業の実施や自立支援サービス給付費の増加、保育所運営負担金の増加などが挙げられる。令和２年度から令和４年度までは類似団体平均値を下回って推移していたが、令和５年度に引き続き類似団体平均値を上回る結果となった。</a:t>
          </a:r>
        </a:p>
        <a:p>
          <a:r>
            <a:rPr kumimoji="1" lang="ja-JP" altLang="en-US" sz="1300">
              <a:latin typeface="ＭＳ Ｐゴシック" panose="020B0600070205080204" pitchFamily="50" charset="-128"/>
              <a:ea typeface="ＭＳ Ｐゴシック" panose="020B0600070205080204" pitchFamily="50" charset="-128"/>
            </a:rPr>
            <a:t>　普通建設事業費は、秩父鉄道行田市駅跨線橋修繕工事に係る負担金が発生したことや救助工作車の更新などにより、前年度から５，９２６円の増加（＋２５．２％）となり、類似団体平均との差がわずかに縮小した。</a:t>
          </a:r>
        </a:p>
        <a:p>
          <a:r>
            <a:rPr kumimoji="1" lang="ja-JP" altLang="en-US" sz="1300">
              <a:latin typeface="ＭＳ Ｐゴシック" panose="020B0600070205080204" pitchFamily="50" charset="-128"/>
              <a:ea typeface="ＭＳ Ｐゴシック" panose="020B0600070205080204" pitchFamily="50" charset="-128"/>
            </a:rPr>
            <a:t>　物件費は、情報システム標準化移行に係る委託料の増加や小中学校への統合型校務支援システム活用事業費の増加をはじめ、人件費や物価高騰に伴う委託料や需用費の高騰などにより、前年度から５，２８７円の増加（＋９．５％）となった。</a:t>
          </a:r>
        </a:p>
        <a:p>
          <a:r>
            <a:rPr kumimoji="1" lang="ja-JP" altLang="en-US" sz="1300">
              <a:latin typeface="ＭＳ Ｐゴシック" panose="020B0600070205080204" pitchFamily="50" charset="-128"/>
              <a:ea typeface="ＭＳ Ｐゴシック" panose="020B0600070205080204" pitchFamily="50" charset="-128"/>
            </a:rPr>
            <a:t>　今後、中長期的には扶助費をはじめとする社会保障関係経費の増加が見込まれるほか、公共施設の老朽化対策や学校再編事業等により維持補修費や普通建設事業費の増加も見込まれるため、事務事業の見直しや経常経費の削減を更に推進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77,854
75,425
67.49
32,641,726
30,515,489
1,889,013
18,177,047
18,864,330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116383</xdr:rowOff>
    </xdr:from>
    <xdr:to>
      <xdr:col>24</xdr:col>
      <xdr:colOff>63500</xdr:colOff>
      <xdr:row>36</xdr:row>
      <xdr:rowOff>31343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17133"/>
          <a:ext cx="8382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141986</xdr:rowOff>
    </xdr:from>
    <xdr:to>
      <xdr:col>19</xdr:col>
      <xdr:colOff>177800</xdr:colOff>
      <xdr:row>36</xdr:row>
      <xdr:rowOff>31343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42736"/>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141986</xdr:rowOff>
    </xdr:from>
    <xdr:to>
      <xdr:col>15</xdr:col>
      <xdr:colOff>50800</xdr:colOff>
      <xdr:row>36</xdr:row>
      <xdr:rowOff>40031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42736"/>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163017</xdr:rowOff>
    </xdr:from>
    <xdr:to>
      <xdr:col>10</xdr:col>
      <xdr:colOff>114300</xdr:colOff>
      <xdr:row>36</xdr:row>
      <xdr:rowOff>40031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63767"/>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65583</xdr:rowOff>
    </xdr:from>
    <xdr:to>
      <xdr:col>24</xdr:col>
      <xdr:colOff>114300</xdr:colOff>
      <xdr:row>35</xdr:row>
      <xdr:rowOff>167183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6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44010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4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151993</xdr:rowOff>
    </xdr:from>
    <xdr:to>
      <xdr:col>20</xdr:col>
      <xdr:colOff>38100</xdr:colOff>
      <xdr:row>36</xdr:row>
      <xdr:rowOff>82143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73270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4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91186</xdr:rowOff>
    </xdr:from>
    <xdr:to>
      <xdr:col>15</xdr:col>
      <xdr:colOff>101600</xdr:colOff>
      <xdr:row>36</xdr:row>
      <xdr:rowOff>21336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12463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160681</xdr:rowOff>
    </xdr:from>
    <xdr:to>
      <xdr:col>10</xdr:col>
      <xdr:colOff>165100</xdr:colOff>
      <xdr:row>36</xdr:row>
      <xdr:rowOff>90831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81958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112217</xdr:rowOff>
    </xdr:from>
    <xdr:to>
      <xdr:col>6</xdr:col>
      <xdr:colOff>38100</xdr:colOff>
      <xdr:row>36</xdr:row>
      <xdr:rowOff>42367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33494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0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56794</xdr:rowOff>
    </xdr:from>
    <xdr:to>
      <xdr:col>24</xdr:col>
      <xdr:colOff>63500</xdr:colOff>
      <xdr:row>57</xdr:row>
      <xdr:rowOff>67516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29444"/>
          <a:ext cx="8382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56688</xdr:rowOff>
    </xdr:from>
    <xdr:to>
      <xdr:col>19</xdr:col>
      <xdr:colOff>177800</xdr:colOff>
      <xdr:row>57</xdr:row>
      <xdr:rowOff>67516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29338"/>
          <a:ext cx="889000" cy="1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56688</xdr:rowOff>
    </xdr:from>
    <xdr:to>
      <xdr:col>15</xdr:col>
      <xdr:colOff>50800</xdr:colOff>
      <xdr:row>57</xdr:row>
      <xdr:rowOff>83083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29338"/>
          <a:ext cx="889000" cy="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28471</xdr:rowOff>
    </xdr:from>
    <xdr:to>
      <xdr:col>10</xdr:col>
      <xdr:colOff>114300</xdr:colOff>
      <xdr:row>57</xdr:row>
      <xdr:rowOff>83083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15321"/>
          <a:ext cx="889000" cy="74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5994</xdr:rowOff>
    </xdr:from>
    <xdr:to>
      <xdr:col>24</xdr:col>
      <xdr:colOff>114300</xdr:colOff>
      <xdr:row>57</xdr:row>
      <xdr:rowOff>107594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92371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16716</xdr:rowOff>
    </xdr:from>
    <xdr:to>
      <xdr:col>20</xdr:col>
      <xdr:colOff>38100</xdr:colOff>
      <xdr:row>57</xdr:row>
      <xdr:rowOff>118316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8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109443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8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5888</xdr:rowOff>
    </xdr:from>
    <xdr:to>
      <xdr:col>15</xdr:col>
      <xdr:colOff>101600</xdr:colOff>
      <xdr:row>57</xdr:row>
      <xdr:rowOff>107488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7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98615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32283</xdr:rowOff>
    </xdr:from>
    <xdr:to>
      <xdr:col>10</xdr:col>
      <xdr:colOff>165100</xdr:colOff>
      <xdr:row>57</xdr:row>
      <xdr:rowOff>133883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0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125010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9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149121</xdr:rowOff>
    </xdr:from>
    <xdr:to>
      <xdr:col>6</xdr:col>
      <xdr:colOff>38100</xdr:colOff>
      <xdr:row>53</xdr:row>
      <xdr:rowOff>79271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6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70398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5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120247</xdr:rowOff>
    </xdr:from>
    <xdr:to>
      <xdr:col>24</xdr:col>
      <xdr:colOff>63500</xdr:colOff>
      <xdr:row>76</xdr:row>
      <xdr:rowOff>51950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78997"/>
          <a:ext cx="838200" cy="10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51950</xdr:rowOff>
    </xdr:from>
    <xdr:to>
      <xdr:col>19</xdr:col>
      <xdr:colOff>177800</xdr:colOff>
      <xdr:row>77</xdr:row>
      <xdr:rowOff>74625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82150"/>
          <a:ext cx="889000" cy="19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15940</xdr:rowOff>
    </xdr:from>
    <xdr:to>
      <xdr:col>15</xdr:col>
      <xdr:colOff>50800</xdr:colOff>
      <xdr:row>77</xdr:row>
      <xdr:rowOff>74625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17590"/>
          <a:ext cx="889000" cy="5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15940</xdr:rowOff>
    </xdr:from>
    <xdr:to>
      <xdr:col>10</xdr:col>
      <xdr:colOff>114300</xdr:colOff>
      <xdr:row>78</xdr:row>
      <xdr:rowOff>110156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17590"/>
          <a:ext cx="889000" cy="26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69447</xdr:rowOff>
    </xdr:from>
    <xdr:to>
      <xdr:col>24</xdr:col>
      <xdr:colOff>114300</xdr:colOff>
      <xdr:row>75</xdr:row>
      <xdr:rowOff>171047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2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47874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0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1150</xdr:rowOff>
    </xdr:from>
    <xdr:to>
      <xdr:col>20</xdr:col>
      <xdr:colOff>38100</xdr:colOff>
      <xdr:row>76</xdr:row>
      <xdr:rowOff>102750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3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93877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2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23825</xdr:rowOff>
    </xdr:from>
    <xdr:to>
      <xdr:col>15</xdr:col>
      <xdr:colOff>101600</xdr:colOff>
      <xdr:row>77</xdr:row>
      <xdr:rowOff>125425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116552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1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136590</xdr:rowOff>
    </xdr:from>
    <xdr:to>
      <xdr:col>10</xdr:col>
      <xdr:colOff>165100</xdr:colOff>
      <xdr:row>77</xdr:row>
      <xdr:rowOff>66740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57867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59356</xdr:rowOff>
    </xdr:from>
    <xdr:to>
      <xdr:col>6</xdr:col>
      <xdr:colOff>38100</xdr:colOff>
      <xdr:row>78</xdr:row>
      <xdr:rowOff>160956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3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152083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141091</xdr:rowOff>
    </xdr:from>
    <xdr:to>
      <xdr:col>24</xdr:col>
      <xdr:colOff>63500</xdr:colOff>
      <xdr:row>98</xdr:row>
      <xdr:rowOff>72510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71741"/>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165799</xdr:rowOff>
    </xdr:from>
    <xdr:to>
      <xdr:col>19</xdr:col>
      <xdr:colOff>177800</xdr:colOff>
      <xdr:row>97</xdr:row>
      <xdr:rowOff>141091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24999"/>
          <a:ext cx="889000" cy="14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165799</xdr:rowOff>
    </xdr:from>
    <xdr:to>
      <xdr:col>15</xdr:col>
      <xdr:colOff>50800</xdr:colOff>
      <xdr:row>97</xdr:row>
      <xdr:rowOff>138309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24999"/>
          <a:ext cx="889000" cy="14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138309</xdr:rowOff>
    </xdr:from>
    <xdr:to>
      <xdr:col>10</xdr:col>
      <xdr:colOff>114300</xdr:colOff>
      <xdr:row>98</xdr:row>
      <xdr:rowOff>152769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68959"/>
          <a:ext cx="889000" cy="18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21710</xdr:rowOff>
    </xdr:from>
    <xdr:to>
      <xdr:col>24</xdr:col>
      <xdr:colOff>114300</xdr:colOff>
      <xdr:row>98</xdr:row>
      <xdr:rowOff>123310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2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108087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90291</xdr:rowOff>
    </xdr:from>
    <xdr:to>
      <xdr:col>20</xdr:col>
      <xdr:colOff>38100</xdr:colOff>
      <xdr:row>98</xdr:row>
      <xdr:rowOff>20441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2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11568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1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114999</xdr:rowOff>
    </xdr:from>
    <xdr:to>
      <xdr:col>15</xdr:col>
      <xdr:colOff>101600</xdr:colOff>
      <xdr:row>97</xdr:row>
      <xdr:rowOff>45149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7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36276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87509</xdr:rowOff>
    </xdr:from>
    <xdr:to>
      <xdr:col>10</xdr:col>
      <xdr:colOff>165100</xdr:colOff>
      <xdr:row>98</xdr:row>
      <xdr:rowOff>17659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8786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1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101969</xdr:rowOff>
    </xdr:from>
    <xdr:to>
      <xdr:col>6</xdr:col>
      <xdr:colOff>38100</xdr:colOff>
      <xdr:row>99</xdr:row>
      <xdr:rowOff>32119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0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23246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9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54139</xdr:rowOff>
    </xdr:from>
    <xdr:to>
      <xdr:col>55</xdr:col>
      <xdr:colOff>0</xdr:colOff>
      <xdr:row>39</xdr:row>
      <xdr:rowOff>57948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40689"/>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54139</xdr:rowOff>
    </xdr:from>
    <xdr:to>
      <xdr:col>50</xdr:col>
      <xdr:colOff>114300</xdr:colOff>
      <xdr:row>39</xdr:row>
      <xdr:rowOff>66222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40689"/>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66222</xdr:rowOff>
    </xdr:from>
    <xdr:to>
      <xdr:col>45</xdr:col>
      <xdr:colOff>177800</xdr:colOff>
      <xdr:row>39</xdr:row>
      <xdr:rowOff>66984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5277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57295</xdr:rowOff>
    </xdr:from>
    <xdr:to>
      <xdr:col>41</xdr:col>
      <xdr:colOff>50800</xdr:colOff>
      <xdr:row>39</xdr:row>
      <xdr:rowOff>66984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43845"/>
          <a:ext cx="889000" cy="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7148</xdr:rowOff>
    </xdr:from>
    <xdr:to>
      <xdr:col>55</xdr:col>
      <xdr:colOff>50800</xdr:colOff>
      <xdr:row>39</xdr:row>
      <xdr:rowOff>108748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9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93525</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08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3339</xdr:rowOff>
    </xdr:from>
    <xdr:to>
      <xdr:col>50</xdr:col>
      <xdr:colOff>165100</xdr:colOff>
      <xdr:row>39</xdr:row>
      <xdr:rowOff>104939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96066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82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15422</xdr:rowOff>
    </xdr:from>
    <xdr:to>
      <xdr:col>46</xdr:col>
      <xdr:colOff>38100</xdr:colOff>
      <xdr:row>39</xdr:row>
      <xdr:rowOff>117022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108149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94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16184</xdr:rowOff>
    </xdr:from>
    <xdr:to>
      <xdr:col>41</xdr:col>
      <xdr:colOff>101600</xdr:colOff>
      <xdr:row>39</xdr:row>
      <xdr:rowOff>117784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0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108911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95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6495</xdr:rowOff>
    </xdr:from>
    <xdr:to>
      <xdr:col>36</xdr:col>
      <xdr:colOff>165100</xdr:colOff>
      <xdr:row>39</xdr:row>
      <xdr:rowOff>108095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9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99222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85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43514</xdr:rowOff>
    </xdr:from>
    <xdr:to>
      <xdr:col>55</xdr:col>
      <xdr:colOff>0</xdr:colOff>
      <xdr:row>59</xdr:row>
      <xdr:rowOff>49632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59064"/>
          <a:ext cx="838200" cy="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43514</xdr:rowOff>
    </xdr:from>
    <xdr:to>
      <xdr:col>50</xdr:col>
      <xdr:colOff>114300</xdr:colOff>
      <xdr:row>59</xdr:row>
      <xdr:rowOff>48413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5906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44004</xdr:rowOff>
    </xdr:from>
    <xdr:to>
      <xdr:col>45</xdr:col>
      <xdr:colOff>177800</xdr:colOff>
      <xdr:row>59</xdr:row>
      <xdr:rowOff>48413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59554"/>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44004</xdr:rowOff>
    </xdr:from>
    <xdr:to>
      <xdr:col>41</xdr:col>
      <xdr:colOff>50800</xdr:colOff>
      <xdr:row>59</xdr:row>
      <xdr:rowOff>51439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59554"/>
          <a:ext cx="889000" cy="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170282</xdr:rowOff>
    </xdr:from>
    <xdr:to>
      <xdr:col>55</xdr:col>
      <xdr:colOff>50800</xdr:colOff>
      <xdr:row>59</xdr:row>
      <xdr:rowOff>100432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1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85209</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164164</xdr:rowOff>
    </xdr:from>
    <xdr:to>
      <xdr:col>50</xdr:col>
      <xdr:colOff>165100</xdr:colOff>
      <xdr:row>59</xdr:row>
      <xdr:rowOff>94314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85441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20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169063</xdr:rowOff>
    </xdr:from>
    <xdr:to>
      <xdr:col>46</xdr:col>
      <xdr:colOff>38100</xdr:colOff>
      <xdr:row>59</xdr:row>
      <xdr:rowOff>99213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90340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20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164654</xdr:rowOff>
    </xdr:from>
    <xdr:to>
      <xdr:col>41</xdr:col>
      <xdr:colOff>101600</xdr:colOff>
      <xdr:row>59</xdr:row>
      <xdr:rowOff>94804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85931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20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639</xdr:rowOff>
    </xdr:from>
    <xdr:to>
      <xdr:col>36</xdr:col>
      <xdr:colOff>165100</xdr:colOff>
      <xdr:row>59</xdr:row>
      <xdr:rowOff>102239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1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93366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20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40739</xdr:rowOff>
    </xdr:from>
    <xdr:to>
      <xdr:col>55</xdr:col>
      <xdr:colOff>0</xdr:colOff>
      <xdr:row>78</xdr:row>
      <xdr:rowOff>69337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13839"/>
          <a:ext cx="838200" cy="2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121572</xdr:rowOff>
    </xdr:from>
    <xdr:to>
      <xdr:col>50</xdr:col>
      <xdr:colOff>114300</xdr:colOff>
      <xdr:row>78</xdr:row>
      <xdr:rowOff>40739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23222"/>
          <a:ext cx="889000" cy="9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121572</xdr:rowOff>
    </xdr:from>
    <xdr:to>
      <xdr:col>45</xdr:col>
      <xdr:colOff>177800</xdr:colOff>
      <xdr:row>77</xdr:row>
      <xdr:rowOff>157211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23222"/>
          <a:ext cx="889000" cy="3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115835</xdr:rowOff>
    </xdr:from>
    <xdr:to>
      <xdr:col>41</xdr:col>
      <xdr:colOff>50800</xdr:colOff>
      <xdr:row>77</xdr:row>
      <xdr:rowOff>157211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317485"/>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18537</xdr:rowOff>
    </xdr:from>
    <xdr:to>
      <xdr:col>55</xdr:col>
      <xdr:colOff>50800</xdr:colOff>
      <xdr:row>78</xdr:row>
      <xdr:rowOff>120137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9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104914</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0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161389</xdr:rowOff>
    </xdr:from>
    <xdr:to>
      <xdr:col>50</xdr:col>
      <xdr:colOff>165100</xdr:colOff>
      <xdr:row>78</xdr:row>
      <xdr:rowOff>91539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6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82666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70772</xdr:rowOff>
    </xdr:from>
    <xdr:to>
      <xdr:col>46</xdr:col>
      <xdr:colOff>38100</xdr:colOff>
      <xdr:row>78</xdr:row>
      <xdr:rowOff>922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7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163499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6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106411</xdr:rowOff>
    </xdr:from>
    <xdr:to>
      <xdr:col>41</xdr:col>
      <xdr:colOff>101600</xdr:colOff>
      <xdr:row>78</xdr:row>
      <xdr:rowOff>36561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0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27688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0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65035</xdr:rowOff>
    </xdr:from>
    <xdr:to>
      <xdr:col>36</xdr:col>
      <xdr:colOff>165100</xdr:colOff>
      <xdr:row>77</xdr:row>
      <xdr:rowOff>166635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6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157762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5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11849</xdr:rowOff>
    </xdr:from>
    <xdr:to>
      <xdr:col>55</xdr:col>
      <xdr:colOff>0</xdr:colOff>
      <xdr:row>96</xdr:row>
      <xdr:rowOff>104547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71049"/>
          <a:ext cx="838200" cy="9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83362</xdr:rowOff>
    </xdr:from>
    <xdr:to>
      <xdr:col>50</xdr:col>
      <xdr:colOff>114300</xdr:colOff>
      <xdr:row>96</xdr:row>
      <xdr:rowOff>104547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542562"/>
          <a:ext cx="889000" cy="2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83362</xdr:rowOff>
    </xdr:from>
    <xdr:to>
      <xdr:col>45</xdr:col>
      <xdr:colOff>177800</xdr:colOff>
      <xdr:row>96</xdr:row>
      <xdr:rowOff>163652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542562"/>
          <a:ext cx="889000" cy="8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90779</xdr:rowOff>
    </xdr:from>
    <xdr:to>
      <xdr:col>41</xdr:col>
      <xdr:colOff>50800</xdr:colOff>
      <xdr:row>96</xdr:row>
      <xdr:rowOff>163652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549979"/>
          <a:ext cx="889000" cy="7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132499</xdr:rowOff>
    </xdr:from>
    <xdr:to>
      <xdr:col>55</xdr:col>
      <xdr:colOff>50800</xdr:colOff>
      <xdr:row>96</xdr:row>
      <xdr:rowOff>62649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2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110926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9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53747</xdr:rowOff>
    </xdr:from>
    <xdr:to>
      <xdr:col>50</xdr:col>
      <xdr:colOff>165100</xdr:colOff>
      <xdr:row>96</xdr:row>
      <xdr:rowOff>155347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1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146474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32562</xdr:rowOff>
    </xdr:from>
    <xdr:to>
      <xdr:col>46</xdr:col>
      <xdr:colOff>38100</xdr:colOff>
      <xdr:row>96</xdr:row>
      <xdr:rowOff>134162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9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125289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58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112852</xdr:rowOff>
    </xdr:from>
    <xdr:to>
      <xdr:col>41</xdr:col>
      <xdr:colOff>101600</xdr:colOff>
      <xdr:row>97</xdr:row>
      <xdr:rowOff>43002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7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34129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6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39979</xdr:rowOff>
    </xdr:from>
    <xdr:to>
      <xdr:col>36</xdr:col>
      <xdr:colOff>165100</xdr:colOff>
      <xdr:row>96</xdr:row>
      <xdr:rowOff>141579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9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132706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9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118288</xdr:rowOff>
    </xdr:from>
    <xdr:to>
      <xdr:col>85</xdr:col>
      <xdr:colOff>127000</xdr:colOff>
      <xdr:row>38</xdr:row>
      <xdr:rowOff>46965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61938"/>
          <a:ext cx="8382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46965</xdr:rowOff>
    </xdr:from>
    <xdr:to>
      <xdr:col>81</xdr:col>
      <xdr:colOff>50800</xdr:colOff>
      <xdr:row>38</xdr:row>
      <xdr:rowOff>102743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62065"/>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102743</xdr:rowOff>
    </xdr:from>
    <xdr:to>
      <xdr:col>76</xdr:col>
      <xdr:colOff>114300</xdr:colOff>
      <xdr:row>38</xdr:row>
      <xdr:rowOff>107277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17843"/>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107277</xdr:rowOff>
    </xdr:from>
    <xdr:to>
      <xdr:col>71</xdr:col>
      <xdr:colOff>177800</xdr:colOff>
      <xdr:row>38</xdr:row>
      <xdr:rowOff>113068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22377"/>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67488</xdr:rowOff>
    </xdr:from>
    <xdr:to>
      <xdr:col>85</xdr:col>
      <xdr:colOff>177800</xdr:colOff>
      <xdr:row>37</xdr:row>
      <xdr:rowOff>169087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111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45915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8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167615</xdr:rowOff>
    </xdr:from>
    <xdr:to>
      <xdr:col>81</xdr:col>
      <xdr:colOff>101600</xdr:colOff>
      <xdr:row>38</xdr:row>
      <xdr:rowOff>97765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88892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0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51943</xdr:rowOff>
    </xdr:from>
    <xdr:to>
      <xdr:col>76</xdr:col>
      <xdr:colOff>165100</xdr:colOff>
      <xdr:row>38</xdr:row>
      <xdr:rowOff>153543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144670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5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56477</xdr:rowOff>
    </xdr:from>
    <xdr:to>
      <xdr:col>72</xdr:col>
      <xdr:colOff>38100</xdr:colOff>
      <xdr:row>38</xdr:row>
      <xdr:rowOff>158077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7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149204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6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62268</xdr:rowOff>
    </xdr:from>
    <xdr:to>
      <xdr:col>67</xdr:col>
      <xdr:colOff>101600</xdr:colOff>
      <xdr:row>38</xdr:row>
      <xdr:rowOff>163868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154995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55594</xdr:rowOff>
    </xdr:from>
    <xdr:to>
      <xdr:col>85</xdr:col>
      <xdr:colOff>127000</xdr:colOff>
      <xdr:row>57</xdr:row>
      <xdr:rowOff>82131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828244"/>
          <a:ext cx="838200" cy="2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82131</xdr:rowOff>
    </xdr:from>
    <xdr:to>
      <xdr:col>81</xdr:col>
      <xdr:colOff>50800</xdr:colOff>
      <xdr:row>57</xdr:row>
      <xdr:rowOff>98152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854781"/>
          <a:ext cx="889000" cy="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98152</xdr:rowOff>
    </xdr:from>
    <xdr:to>
      <xdr:col>76</xdr:col>
      <xdr:colOff>114300</xdr:colOff>
      <xdr:row>57</xdr:row>
      <xdr:rowOff>100267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870802"/>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82017</xdr:rowOff>
    </xdr:from>
    <xdr:to>
      <xdr:col>71</xdr:col>
      <xdr:colOff>177800</xdr:colOff>
      <xdr:row>57</xdr:row>
      <xdr:rowOff>100267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854667"/>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4794</xdr:rowOff>
    </xdr:from>
    <xdr:to>
      <xdr:col>85</xdr:col>
      <xdr:colOff>177800</xdr:colOff>
      <xdr:row>57</xdr:row>
      <xdr:rowOff>106394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7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154671</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75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31331</xdr:rowOff>
    </xdr:from>
    <xdr:to>
      <xdr:col>81</xdr:col>
      <xdr:colOff>101600</xdr:colOff>
      <xdr:row>57</xdr:row>
      <xdr:rowOff>132931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8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124058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89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47352</xdr:rowOff>
    </xdr:from>
    <xdr:to>
      <xdr:col>76</xdr:col>
      <xdr:colOff>165100</xdr:colOff>
      <xdr:row>57</xdr:row>
      <xdr:rowOff>148952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140079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91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49467</xdr:rowOff>
    </xdr:from>
    <xdr:to>
      <xdr:col>72</xdr:col>
      <xdr:colOff>38100</xdr:colOff>
      <xdr:row>57</xdr:row>
      <xdr:rowOff>151067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2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142194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91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31217</xdr:rowOff>
    </xdr:from>
    <xdr:to>
      <xdr:col>67</xdr:col>
      <xdr:colOff>101600</xdr:colOff>
      <xdr:row>57</xdr:row>
      <xdr:rowOff>132817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80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123944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89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62254</xdr:rowOff>
    </xdr:from>
    <xdr:to>
      <xdr:col>85</xdr:col>
      <xdr:colOff>127000</xdr:colOff>
      <xdr:row>96</xdr:row>
      <xdr:rowOff>101899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521454"/>
          <a:ext cx="838200" cy="3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62074</xdr:rowOff>
    </xdr:from>
    <xdr:to>
      <xdr:col>81</xdr:col>
      <xdr:colOff>50800</xdr:colOff>
      <xdr:row>96</xdr:row>
      <xdr:rowOff>62254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521274"/>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56212</xdr:rowOff>
    </xdr:from>
    <xdr:to>
      <xdr:col>76</xdr:col>
      <xdr:colOff>114300</xdr:colOff>
      <xdr:row>96</xdr:row>
      <xdr:rowOff>62074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515412"/>
          <a:ext cx="8890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56212</xdr:rowOff>
    </xdr:from>
    <xdr:to>
      <xdr:col>71</xdr:col>
      <xdr:colOff>177800</xdr:colOff>
      <xdr:row>96</xdr:row>
      <xdr:rowOff>63413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515412"/>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51099</xdr:rowOff>
    </xdr:from>
    <xdr:to>
      <xdr:col>85</xdr:col>
      <xdr:colOff>177800</xdr:colOff>
      <xdr:row>96</xdr:row>
      <xdr:rowOff>152699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29526</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48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11454</xdr:rowOff>
    </xdr:from>
    <xdr:to>
      <xdr:col>81</xdr:col>
      <xdr:colOff>101600</xdr:colOff>
      <xdr:row>96</xdr:row>
      <xdr:rowOff>113054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7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104181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5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11274</xdr:rowOff>
    </xdr:from>
    <xdr:to>
      <xdr:col>76</xdr:col>
      <xdr:colOff>165100</xdr:colOff>
      <xdr:row>96</xdr:row>
      <xdr:rowOff>112874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7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104001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56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5412</xdr:rowOff>
    </xdr:from>
    <xdr:to>
      <xdr:col>72</xdr:col>
      <xdr:colOff>38100</xdr:colOff>
      <xdr:row>96</xdr:row>
      <xdr:rowOff>107012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46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98139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55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12613</xdr:rowOff>
    </xdr:from>
    <xdr:to>
      <xdr:col>67</xdr:col>
      <xdr:colOff>101600</xdr:colOff>
      <xdr:row>96</xdr:row>
      <xdr:rowOff>114213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47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105340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56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決算額において最も大きい住民一人当たりのコストは民生費であり、定額減税調整給付金給付事業の実施や、自立支援サービス給付費の増加、保育所運営負担金の増加などにより前年度から９，４７６円の増加（＋５．５％）となっている。</a:t>
          </a:r>
        </a:p>
        <a:p>
          <a:r>
            <a:rPr kumimoji="1" lang="ja-JP" altLang="en-US" sz="1300">
              <a:latin typeface="ＭＳ Ｐゴシック" panose="020B0600070205080204" pitchFamily="50" charset="-128"/>
              <a:ea typeface="ＭＳ Ｐゴシック" panose="020B0600070205080204" pitchFamily="50" charset="-128"/>
            </a:rPr>
            <a:t>　次に金額が大きいものは総務費であり、期末勤勉手当の支給月数の引き上げや給与改定に伴う給料の増加、情報システム標準化移行の実施などにより１，４０７円の増加（＋３．４％）となった。</a:t>
          </a:r>
        </a:p>
        <a:p>
          <a:r>
            <a:rPr kumimoji="1" lang="ja-JP" altLang="en-US" sz="1300">
              <a:latin typeface="ＭＳ Ｐゴシック" panose="020B0600070205080204" pitchFamily="50" charset="-128"/>
              <a:ea typeface="ＭＳ Ｐゴシック" panose="020B0600070205080204" pitchFamily="50" charset="-128"/>
            </a:rPr>
            <a:t>　続いて土木費については、秩父鉄道行田市駅跨線橋修繕工事に係る負担金や踏切拡幅事業に係る負担金が発生したことなどにより７，２９９円の増加（＋２０．４％）となった。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衛生費については、新型コロナウイルスワクチン接種事業費の減少や、令和５年度に実施した物価高騰対策としての水道基本料金無料化に伴う水道会計繰出金の減少などにより５，４００円の減少（▲１６．４％）となった。</a:t>
          </a:r>
        </a:p>
        <a:p>
          <a:r>
            <a:rPr kumimoji="1" lang="ja-JP" altLang="en-US" sz="1300">
              <a:latin typeface="ＭＳ Ｐゴシック" panose="020B0600070205080204" pitchFamily="50" charset="-128"/>
              <a:ea typeface="ＭＳ Ｐゴシック" panose="020B0600070205080204" pitchFamily="50" charset="-128"/>
            </a:rPr>
            <a:t>　全ての目的において類似団体平均値を下回って推移を続けているが、今後も限られた財源を有効に活用するため、事業の選択と集中を徹底することにより、持続可能な財政運営に努めていく。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埼玉県行田市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６年度は地方交付税や市町村交付金等については増加したものの、扶助費や普通建設事業費の増加などにより歳出の伸びが歳入の伸びを上回り、前年度と比較して実質収支は減少し、標準財政規模比も１．８１ポイントの低下、実質単年度収支は前年度に続き赤字となった。</a:t>
          </a:r>
        </a:p>
        <a:p>
          <a:r>
            <a:rPr kumimoji="1" lang="ja-JP" altLang="en-US" sz="1200">
              <a:latin typeface="ＭＳ ゴシック" pitchFamily="49" charset="-128"/>
              <a:ea typeface="ＭＳ ゴシック" pitchFamily="49" charset="-128"/>
            </a:rPr>
            <a:t>　また、財政調整基金は取崩しをせず、運用益を積み立てたが、標準財政規模の伸びには足らず、標準財政規模比は、０．０８ポイント低下した。</a:t>
          </a:r>
        </a:p>
        <a:p>
          <a:r>
            <a:rPr kumimoji="1" lang="ja-JP" altLang="en-US" sz="1200">
              <a:latin typeface="ＭＳ ゴシック" pitchFamily="49" charset="-128"/>
              <a:ea typeface="ＭＳ ゴシック" pitchFamily="49" charset="-128"/>
            </a:rPr>
            <a:t>　今後も将来負担を見据えた計画的な財政運営により収支の均衡を図るとともに、災害等の突発的な財政需要にも対応できるよう、決算剰余金の状況に応じて財政調整基金へ積み立てていく。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埼玉県行田市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各年度とも全会計で赤字を生じていない。</a:t>
          </a:r>
        </a:p>
        <a:p>
          <a:r>
            <a:rPr kumimoji="1" lang="ja-JP" altLang="en-US" sz="1400">
              <a:latin typeface="ＭＳ ゴシック" pitchFamily="49" charset="-128"/>
              <a:ea typeface="ＭＳ ゴシック" pitchFamily="49" charset="-128"/>
            </a:rPr>
            <a:t>　令和６年度は、国民健康保険事業費特別会計、公共下水道事業会計、後期高齢者医療事業費特別会計、交通災害共済事業費特別会計において黒字幅が上昇したものの、一般会計、水道事業会計、介護保険事業費特別会計において黒字幅が縮小した結果、全体では標準財政規模比２４．１７％と前年度から３．４３ポイントの減少となった。</a:t>
          </a:r>
        </a:p>
        <a:p>
          <a:r>
            <a:rPr kumimoji="1" lang="ja-JP" altLang="en-US" sz="1400">
              <a:latin typeface="ＭＳ ゴシック" pitchFamily="49" charset="-128"/>
              <a:ea typeface="ＭＳ ゴシック" pitchFamily="49" charset="-128"/>
            </a:rPr>
            <a:t>　今後も歳入の動向を注視し、その規模に見合った財政運営により、長期的に収支の均衡を保っていくよう努めていく。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32641726</v>
      </c>
      <c r="BO4" s="449"/>
      <c r="BP4" s="449"/>
      <c r="BQ4" s="449"/>
      <c r="BR4" s="449"/>
      <c r="BS4" s="449"/>
      <c r="BT4" s="449"/>
      <c r="BU4" s="450"/>
      <c r="BV4" s="448">
        <v>32164433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10.4</v>
      </c>
      <c r="CU4" s="589"/>
      <c r="CV4" s="589"/>
      <c r="CW4" s="589"/>
      <c r="CX4" s="589"/>
      <c r="CY4" s="589"/>
      <c r="CZ4" s="589"/>
      <c r="DA4" s="590"/>
      <c r="DB4" s="588">
        <v>12.2</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30515489</v>
      </c>
      <c r="BO5" s="420"/>
      <c r="BP5" s="420"/>
      <c r="BQ5" s="420"/>
      <c r="BR5" s="420"/>
      <c r="BS5" s="420"/>
      <c r="BT5" s="420"/>
      <c r="BU5" s="421"/>
      <c r="BV5" s="419">
        <v>29738525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93.1</v>
      </c>
      <c r="CU5" s="417"/>
      <c r="CV5" s="417"/>
      <c r="CW5" s="417"/>
      <c r="CX5" s="417"/>
      <c r="CY5" s="417"/>
      <c r="CZ5" s="417"/>
      <c r="DA5" s="418"/>
      <c r="DB5" s="416">
        <v>91.7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2126237</v>
      </c>
      <c r="BO6" s="420"/>
      <c r="BP6" s="420"/>
      <c r="BQ6" s="420"/>
      <c r="BR6" s="420"/>
      <c r="BS6" s="420"/>
      <c r="BT6" s="420"/>
      <c r="BU6" s="421"/>
      <c r="BV6" s="419">
        <v>2425908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93.5</v>
      </c>
      <c r="CU6" s="563"/>
      <c r="CV6" s="563"/>
      <c r="CW6" s="563"/>
      <c r="CX6" s="563"/>
      <c r="CY6" s="563"/>
      <c r="CZ6" s="563"/>
      <c r="DA6" s="564"/>
      <c r="DB6" s="562">
        <v>92.6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237224</v>
      </c>
      <c r="BO7" s="420"/>
      <c r="BP7" s="420"/>
      <c r="BQ7" s="420"/>
      <c r="BR7" s="420"/>
      <c r="BS7" s="420"/>
      <c r="BT7" s="420"/>
      <c r="BU7" s="421"/>
      <c r="BV7" s="419">
        <v>232691</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18177047</v>
      </c>
      <c r="CU7" s="420"/>
      <c r="CV7" s="420"/>
      <c r="CW7" s="420"/>
      <c r="CX7" s="420"/>
      <c r="CY7" s="420"/>
      <c r="CZ7" s="420"/>
      <c r="DA7" s="421"/>
      <c r="DB7" s="419">
        <v>17972156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1889013</v>
      </c>
      <c r="BO8" s="420"/>
      <c r="BP8" s="420"/>
      <c r="BQ8" s="420"/>
      <c r="BR8" s="420"/>
      <c r="BS8" s="420"/>
      <c r="BT8" s="420"/>
      <c r="BU8" s="421"/>
      <c r="BV8" s="419">
        <v>2193217</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0.66</v>
      </c>
      <c r="CU8" s="523"/>
      <c r="CV8" s="523"/>
      <c r="CW8" s="523"/>
      <c r="CX8" s="523"/>
      <c r="CY8" s="523"/>
      <c r="CZ8" s="523"/>
      <c r="DA8" s="524"/>
      <c r="DB8" s="522">
        <v>0.66</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78617</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-304204</v>
      </c>
      <c r="BO9" s="420"/>
      <c r="BP9" s="420"/>
      <c r="BQ9" s="420"/>
      <c r="BR9" s="420"/>
      <c r="BS9" s="420"/>
      <c r="BT9" s="420"/>
      <c r="BU9" s="421"/>
      <c r="BV9" s="419">
        <v>-552113</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10.5</v>
      </c>
      <c r="CU9" s="417"/>
      <c r="CV9" s="417"/>
      <c r="CW9" s="417"/>
      <c r="CX9" s="417"/>
      <c r="CY9" s="417"/>
      <c r="CZ9" s="417"/>
      <c r="DA9" s="418"/>
      <c r="DB9" s="416">
        <v>11.1</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82113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10268</v>
      </c>
      <c r="BO10" s="420"/>
      <c r="BP10" s="420"/>
      <c r="BQ10" s="420"/>
      <c r="BR10" s="420"/>
      <c r="BS10" s="420"/>
      <c r="BT10" s="420"/>
      <c r="BU10" s="421"/>
      <c r="BV10" s="419">
        <v>288457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77854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150000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75425</v>
      </c>
      <c r="S13" s="507"/>
      <c r="T13" s="507"/>
      <c r="U13" s="507"/>
      <c r="V13" s="508"/>
      <c r="W13" s="509" t="s">
        <v>131</v>
      </c>
      <c r="X13" s="405"/>
      <c r="Y13" s="405"/>
      <c r="Z13" s="405"/>
      <c r="AA13" s="405"/>
      <c r="AB13" s="406"/>
      <c r="AC13" s="372">
        <v>982</v>
      </c>
      <c r="AD13" s="373"/>
      <c r="AE13" s="373"/>
      <c r="AF13" s="373"/>
      <c r="AG13" s="374"/>
      <c r="AH13" s="372">
        <v>1176</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-293936</v>
      </c>
      <c r="BO13" s="420"/>
      <c r="BP13" s="420"/>
      <c r="BQ13" s="420"/>
      <c r="BR13" s="420"/>
      <c r="BS13" s="420"/>
      <c r="BT13" s="420"/>
      <c r="BU13" s="421"/>
      <c r="BV13" s="419">
        <v>-413656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2.2999999999999998</v>
      </c>
      <c r="CU13" s="417"/>
      <c r="CV13" s="417"/>
      <c r="CW13" s="417"/>
      <c r="CX13" s="417"/>
      <c r="CY13" s="417"/>
      <c r="CZ13" s="417"/>
      <c r="DA13" s="418"/>
      <c r="DB13" s="416">
        <v>2.5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78416</v>
      </c>
      <c r="S14" s="507"/>
      <c r="T14" s="507"/>
      <c r="U14" s="507"/>
      <c r="V14" s="508"/>
      <c r="W14" s="510"/>
      <c r="X14" s="408"/>
      <c r="Y14" s="408"/>
      <c r="Z14" s="408"/>
      <c r="AA14" s="408"/>
      <c r="AB14" s="409"/>
      <c r="AC14" s="499">
        <v>2.7</v>
      </c>
      <c r="AD14" s="500"/>
      <c r="AE14" s="500"/>
      <c r="AF14" s="500"/>
      <c r="AG14" s="501"/>
      <c r="AH14" s="499">
        <v>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76350</v>
      </c>
      <c r="S15" s="507"/>
      <c r="T15" s="507"/>
      <c r="U15" s="507"/>
      <c r="V15" s="508"/>
      <c r="W15" s="509" t="s">
        <v>137</v>
      </c>
      <c r="X15" s="405"/>
      <c r="Y15" s="405"/>
      <c r="Z15" s="405"/>
      <c r="AA15" s="405"/>
      <c r="AB15" s="406"/>
      <c r="AC15" s="372">
        <v>11408</v>
      </c>
      <c r="AD15" s="373"/>
      <c r="AE15" s="373"/>
      <c r="AF15" s="373"/>
      <c r="AG15" s="374"/>
      <c r="AH15" s="372">
        <v>12268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9997722</v>
      </c>
      <c r="BO15" s="449"/>
      <c r="BP15" s="449"/>
      <c r="BQ15" s="449"/>
      <c r="BR15" s="449"/>
      <c r="BS15" s="449"/>
      <c r="BT15" s="449"/>
      <c r="BU15" s="450"/>
      <c r="BV15" s="448">
        <v>9969825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30.9</v>
      </c>
      <c r="AD16" s="500"/>
      <c r="AE16" s="500"/>
      <c r="AF16" s="500"/>
      <c r="AG16" s="501"/>
      <c r="AH16" s="499">
        <v>31.7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15483934</v>
      </c>
      <c r="BO16" s="420"/>
      <c r="BP16" s="420"/>
      <c r="BQ16" s="420"/>
      <c r="BR16" s="420"/>
      <c r="BS16" s="420"/>
      <c r="BT16" s="420"/>
      <c r="BU16" s="421"/>
      <c r="BV16" s="419">
        <v>15172886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24569</v>
      </c>
      <c r="AD17" s="373"/>
      <c r="AE17" s="373"/>
      <c r="AF17" s="373"/>
      <c r="AG17" s="374"/>
      <c r="AH17" s="372">
        <v>25293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12616196</v>
      </c>
      <c r="BO17" s="420"/>
      <c r="BP17" s="420"/>
      <c r="BQ17" s="420"/>
      <c r="BR17" s="420"/>
      <c r="BS17" s="420"/>
      <c r="BT17" s="420"/>
      <c r="BU17" s="421"/>
      <c r="BV17" s="419">
        <v>12581003</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67.489999999999995</v>
      </c>
      <c r="M18" s="472"/>
      <c r="N18" s="472"/>
      <c r="O18" s="472"/>
      <c r="P18" s="472"/>
      <c r="Q18" s="472"/>
      <c r="R18" s="473"/>
      <c r="S18" s="473"/>
      <c r="T18" s="473"/>
      <c r="U18" s="473"/>
      <c r="V18" s="474"/>
      <c r="W18" s="490"/>
      <c r="X18" s="491"/>
      <c r="Y18" s="491"/>
      <c r="Z18" s="491"/>
      <c r="AA18" s="491"/>
      <c r="AB18" s="515"/>
      <c r="AC18" s="389">
        <v>66.5</v>
      </c>
      <c r="AD18" s="390"/>
      <c r="AE18" s="390"/>
      <c r="AF18" s="390"/>
      <c r="AG18" s="475"/>
      <c r="AH18" s="389">
        <v>65.3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17302666</v>
      </c>
      <c r="BO18" s="420"/>
      <c r="BP18" s="420"/>
      <c r="BQ18" s="420"/>
      <c r="BR18" s="420"/>
      <c r="BS18" s="420"/>
      <c r="BT18" s="420"/>
      <c r="BU18" s="421"/>
      <c r="BV18" s="419">
        <v>16626289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1165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23286360</v>
      </c>
      <c r="BO19" s="420"/>
      <c r="BP19" s="420"/>
      <c r="BQ19" s="420"/>
      <c r="BR19" s="420"/>
      <c r="BS19" s="420"/>
      <c r="BT19" s="420"/>
      <c r="BU19" s="421"/>
      <c r="BV19" s="419">
        <v>23805137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31876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18864330</v>
      </c>
      <c r="BO22" s="449"/>
      <c r="BP22" s="449"/>
      <c r="BQ22" s="449"/>
      <c r="BR22" s="449"/>
      <c r="BS22" s="449"/>
      <c r="BT22" s="449"/>
      <c r="BU22" s="450"/>
      <c r="BV22" s="448">
        <v>20034321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12726073</v>
      </c>
      <c r="BO23" s="420"/>
      <c r="BP23" s="420"/>
      <c r="BQ23" s="420"/>
      <c r="BR23" s="420"/>
      <c r="BS23" s="420"/>
      <c r="BT23" s="420"/>
      <c r="BU23" s="421"/>
      <c r="BV23" s="419">
        <v>13831705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9330</v>
      </c>
      <c r="R24" s="373"/>
      <c r="S24" s="373"/>
      <c r="T24" s="373"/>
      <c r="U24" s="373"/>
      <c r="V24" s="374"/>
      <c r="W24" s="462"/>
      <c r="X24" s="399"/>
      <c r="Y24" s="400"/>
      <c r="Z24" s="375" t="s">
        <v>162</v>
      </c>
      <c r="AA24" s="376"/>
      <c r="AB24" s="376"/>
      <c r="AC24" s="376"/>
      <c r="AD24" s="376"/>
      <c r="AE24" s="376"/>
      <c r="AF24" s="376"/>
      <c r="AG24" s="377"/>
      <c r="AH24" s="372">
        <v>497</v>
      </c>
      <c r="AI24" s="373"/>
      <c r="AJ24" s="373"/>
      <c r="AK24" s="373"/>
      <c r="AL24" s="374"/>
      <c r="AM24" s="372">
        <v>1574993</v>
      </c>
      <c r="AN24" s="373"/>
      <c r="AO24" s="373"/>
      <c r="AP24" s="373"/>
      <c r="AQ24" s="373"/>
      <c r="AR24" s="374"/>
      <c r="AS24" s="372">
        <v>3169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6824517</v>
      </c>
      <c r="BO24" s="420"/>
      <c r="BP24" s="420"/>
      <c r="BQ24" s="420"/>
      <c r="BR24" s="420"/>
      <c r="BS24" s="420"/>
      <c r="BT24" s="420"/>
      <c r="BU24" s="421"/>
      <c r="BV24" s="419">
        <v>6828842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7800</v>
      </c>
      <c r="R25" s="373"/>
      <c r="S25" s="373"/>
      <c r="T25" s="373"/>
      <c r="U25" s="373"/>
      <c r="V25" s="374"/>
      <c r="W25" s="462"/>
      <c r="X25" s="399"/>
      <c r="Y25" s="400"/>
      <c r="Z25" s="375" t="s">
        <v>165</v>
      </c>
      <c r="AA25" s="376"/>
      <c r="AB25" s="376"/>
      <c r="AC25" s="376"/>
      <c r="AD25" s="376"/>
      <c r="AE25" s="376"/>
      <c r="AF25" s="376"/>
      <c r="AG25" s="377"/>
      <c r="AH25" s="372">
        <v>105</v>
      </c>
      <c r="AI25" s="373"/>
      <c r="AJ25" s="373"/>
      <c r="AK25" s="373"/>
      <c r="AL25" s="374"/>
      <c r="AM25" s="372">
        <v>324975</v>
      </c>
      <c r="AN25" s="373"/>
      <c r="AO25" s="373"/>
      <c r="AP25" s="373"/>
      <c r="AQ25" s="373"/>
      <c r="AR25" s="374"/>
      <c r="AS25" s="372">
        <v>3095</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2447168</v>
      </c>
      <c r="BO25" s="449"/>
      <c r="BP25" s="449"/>
      <c r="BQ25" s="449"/>
      <c r="BR25" s="449"/>
      <c r="BS25" s="449"/>
      <c r="BT25" s="449"/>
      <c r="BU25" s="450"/>
      <c r="BV25" s="448">
        <v>3203812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7020</v>
      </c>
      <c r="R26" s="373"/>
      <c r="S26" s="373"/>
      <c r="T26" s="373"/>
      <c r="U26" s="373"/>
      <c r="V26" s="374"/>
      <c r="W26" s="462"/>
      <c r="X26" s="399"/>
      <c r="Y26" s="400"/>
      <c r="Z26" s="375" t="s">
        <v>168</v>
      </c>
      <c r="AA26" s="430"/>
      <c r="AB26" s="430"/>
      <c r="AC26" s="430"/>
      <c r="AD26" s="430"/>
      <c r="AE26" s="430"/>
      <c r="AF26" s="430"/>
      <c r="AG26" s="431"/>
      <c r="AH26" s="372">
        <v>3</v>
      </c>
      <c r="AI26" s="373"/>
      <c r="AJ26" s="373"/>
      <c r="AK26" s="373"/>
      <c r="AL26" s="374"/>
      <c r="AM26" s="372">
        <v>9264</v>
      </c>
      <c r="AN26" s="373"/>
      <c r="AO26" s="373"/>
      <c r="AP26" s="373"/>
      <c r="AQ26" s="373"/>
      <c r="AR26" s="374"/>
      <c r="AS26" s="372">
        <v>3088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4820</v>
      </c>
      <c r="R27" s="373"/>
      <c r="S27" s="373"/>
      <c r="T27" s="373"/>
      <c r="U27" s="373"/>
      <c r="V27" s="374"/>
      <c r="W27" s="462"/>
      <c r="X27" s="399"/>
      <c r="Y27" s="400"/>
      <c r="Z27" s="375" t="s">
        <v>171</v>
      </c>
      <c r="AA27" s="376"/>
      <c r="AB27" s="376"/>
      <c r="AC27" s="376"/>
      <c r="AD27" s="376"/>
      <c r="AE27" s="376"/>
      <c r="AF27" s="376"/>
      <c r="AG27" s="377"/>
      <c r="AH27" s="372">
        <v>9</v>
      </c>
      <c r="AI27" s="373"/>
      <c r="AJ27" s="373"/>
      <c r="AK27" s="373"/>
      <c r="AL27" s="374"/>
      <c r="AM27" s="372">
        <v>34020</v>
      </c>
      <c r="AN27" s="373"/>
      <c r="AO27" s="373"/>
      <c r="AP27" s="373"/>
      <c r="AQ27" s="373"/>
      <c r="AR27" s="374"/>
      <c r="AS27" s="372">
        <v>3780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688476</v>
      </c>
      <c r="BO27" s="454"/>
      <c r="BP27" s="454"/>
      <c r="BQ27" s="454"/>
      <c r="BR27" s="454"/>
      <c r="BS27" s="454"/>
      <c r="BT27" s="454"/>
      <c r="BU27" s="455"/>
      <c r="BV27" s="453">
        <v>688413</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4290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2114632</v>
      </c>
      <c r="BO28" s="449"/>
      <c r="BP28" s="449"/>
      <c r="BQ28" s="449"/>
      <c r="BR28" s="449"/>
      <c r="BS28" s="449"/>
      <c r="BT28" s="449"/>
      <c r="BU28" s="450"/>
      <c r="BV28" s="448">
        <v>2104364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18</v>
      </c>
      <c r="M29" s="373"/>
      <c r="N29" s="373"/>
      <c r="O29" s="373"/>
      <c r="P29" s="374"/>
      <c r="Q29" s="372">
        <v>4070</v>
      </c>
      <c r="R29" s="373"/>
      <c r="S29" s="373"/>
      <c r="T29" s="373"/>
      <c r="U29" s="373"/>
      <c r="V29" s="374"/>
      <c r="W29" s="463"/>
      <c r="X29" s="464"/>
      <c r="Y29" s="465"/>
      <c r="Z29" s="375" t="s">
        <v>177</v>
      </c>
      <c r="AA29" s="376"/>
      <c r="AB29" s="376"/>
      <c r="AC29" s="376"/>
      <c r="AD29" s="376"/>
      <c r="AE29" s="376"/>
      <c r="AF29" s="376"/>
      <c r="AG29" s="377"/>
      <c r="AH29" s="372">
        <v>506</v>
      </c>
      <c r="AI29" s="373"/>
      <c r="AJ29" s="373"/>
      <c r="AK29" s="373"/>
      <c r="AL29" s="374"/>
      <c r="AM29" s="372">
        <v>1609013</v>
      </c>
      <c r="AN29" s="373"/>
      <c r="AO29" s="373"/>
      <c r="AP29" s="373"/>
      <c r="AQ29" s="373"/>
      <c r="AR29" s="374"/>
      <c r="AS29" s="372">
        <v>3180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704324</v>
      </c>
      <c r="BO29" s="420"/>
      <c r="BP29" s="420"/>
      <c r="BQ29" s="420"/>
      <c r="BR29" s="420"/>
      <c r="BS29" s="420"/>
      <c r="BT29" s="420"/>
      <c r="BU29" s="421"/>
      <c r="BV29" s="419">
        <v>624450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7333009</v>
      </c>
      <c r="BO30" s="454"/>
      <c r="BP30" s="454"/>
      <c r="BQ30" s="454"/>
      <c r="BR30" s="454"/>
      <c r="BS30" s="454"/>
      <c r="BT30" s="454"/>
      <c r="BU30" s="455"/>
      <c r="BV30" s="453">
        <v>6697228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国民健康保険事業費特別会計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彩北広域清掃組合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行田市産業・文化・スポーツいきいき財団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介護保険事業費特別会計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公共下水道事業会計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荒川北縁水防事務組合</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行田市中小企業退職金共済会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後期高齢者医療事業費特別会計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彩の国さいたま人づくり広域連合</v>
      </c>
      <c r="BZ36" s="368"/>
      <c r="CA36" s="368"/>
      <c r="CB36" s="368"/>
      <c r="CC36" s="368"/>
      <c r="CD36" s="368"/>
      <c r="CE36" s="368"/>
      <c r="CF36" s="368"/>
      <c r="CG36" s="368"/>
      <c r="CH36" s="368"/>
      <c r="CI36" s="368"/>
      <c r="CJ36" s="368"/>
      <c r="CK36" s="368"/>
      <c r="CL36" s="368"/>
      <c r="CM36" s="368"/>
      <c r="CN36" s="169"/>
      <c r="CO36" s="367">
        <f t="shared" si="3"/>
        <v>16</v>
      </c>
      <c r="CP36" s="367"/>
      <c r="CQ36" s="368" t="str">
        <f>IF('各会計、関係団体の財政状況及び健全化判断比率'!BS9="","",'各会計、関係団体の財政状況及び健全化判断比率'!BS9)</f>
        <v>行田市土地開発公社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交通災害共済事業費特別会計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行田羽生資源環境組合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埼玉県後期高齢者医療広域連合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埼玉県後期高齢者医療広域連合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2G8OVfjE31esLdKC7F+/7GXPhEzfxeg56fAKhyazY9o8MB4h0aPPdhg/ljcBaVpeP5tfViPwSxs3NeIXnARaNQ==" saltValue="Un0wLR+Y0ugHm95+lkx4z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8.5399999999999991</v>
      </c>
      <c r="G34" s="33">
        <v>15.75</v>
      </c>
      <c r="H34" s="33">
        <v>15.49</v>
      </c>
      <c r="I34" s="33">
        <v>12.2</v>
      </c>
      <c r="J34" s="34">
        <v>10.39</v>
      </c>
      <c r="K34" s="22"/>
      <c r="L34" s="22"/>
      <c r="M34" s="22"/>
      <c r="N34" s="22"/>
      <c r="O34" s="22"/>
      <c r="P34" s="22"/>
    </row>
    <row r="35" spans="1:16" ht="39" customHeight="1" x14ac:dyDescent="0.15">
      <c r="A35" s="22"/>
      <c r="B35" s="35"/>
      <c r="C35" s="1145" t="s">
        <v>533</v>
      </c>
      <c r="D35" s="1146"/>
      <c r="E35" s="1147"/>
      <c r="F35" s="36">
        <v>16.29</v>
      </c>
      <c r="G35" s="37">
        <v>16.34</v>
      </c>
      <c r="H35" s="37">
        <v>13.58</v>
      </c>
      <c r="I35" s="37">
        <v>10.8</v>
      </c>
      <c r="J35" s="38">
        <v>8.66</v>
      </c>
      <c r="K35" s="22"/>
      <c r="L35" s="22"/>
      <c r="M35" s="22"/>
      <c r="N35" s="22"/>
      <c r="O35" s="22"/>
      <c r="P35" s="22"/>
    </row>
    <row r="36" spans="1:16" ht="39" customHeight="1" x14ac:dyDescent="0.15">
      <c r="A36" s="22"/>
      <c r="B36" s="35"/>
      <c r="C36" s="1145" t="s">
        <v>534</v>
      </c>
      <c r="D36" s="1146"/>
      <c r="E36" s="1147"/>
      <c r="F36" s="36">
        <v>2.5</v>
      </c>
      <c r="G36" s="37">
        <v>2.99</v>
      </c>
      <c r="H36" s="37">
        <v>3.06</v>
      </c>
      <c r="I36" s="37">
        <v>3.18</v>
      </c>
      <c r="J36" s="38">
        <v>3.07</v>
      </c>
      <c r="K36" s="22"/>
      <c r="L36" s="22"/>
      <c r="M36" s="22"/>
      <c r="N36" s="22"/>
      <c r="O36" s="22"/>
      <c r="P36" s="22"/>
    </row>
    <row r="37" spans="1:16" ht="39" customHeight="1" x14ac:dyDescent="0.15">
      <c r="A37" s="22"/>
      <c r="B37" s="35"/>
      <c r="C37" s="1145" t="s">
        <v>535</v>
      </c>
      <c r="D37" s="1146"/>
      <c r="E37" s="1147"/>
      <c r="F37" s="36">
        <v>1.23</v>
      </c>
      <c r="G37" s="37">
        <v>0.62</v>
      </c>
      <c r="H37" s="37">
        <v>0.74</v>
      </c>
      <c r="I37" s="37">
        <v>0.2</v>
      </c>
      <c r="J37" s="38">
        <v>0.63</v>
      </c>
      <c r="K37" s="22"/>
      <c r="L37" s="22"/>
      <c r="M37" s="22"/>
      <c r="N37" s="22"/>
      <c r="O37" s="22"/>
      <c r="P37" s="22"/>
    </row>
    <row r="38" spans="1:16" ht="39" customHeight="1" x14ac:dyDescent="0.15">
      <c r="A38" s="22"/>
      <c r="B38" s="35"/>
      <c r="C38" s="1145" t="s">
        <v>536</v>
      </c>
      <c r="D38" s="1146"/>
      <c r="E38" s="1147"/>
      <c r="F38" s="36">
        <v>0.56999999999999995</v>
      </c>
      <c r="G38" s="37">
        <v>0.57999999999999996</v>
      </c>
      <c r="H38" s="37">
        <v>0.56000000000000005</v>
      </c>
      <c r="I38" s="37">
        <v>0.56000000000000005</v>
      </c>
      <c r="J38" s="38">
        <v>0.62</v>
      </c>
      <c r="K38" s="22"/>
      <c r="L38" s="22"/>
      <c r="M38" s="22"/>
      <c r="N38" s="22"/>
      <c r="O38" s="22"/>
      <c r="P38" s="22"/>
    </row>
    <row r="39" spans="1:16" ht="39" customHeight="1" x14ac:dyDescent="0.15">
      <c r="A39" s="22"/>
      <c r="B39" s="35"/>
      <c r="C39" s="1145" t="s">
        <v>537</v>
      </c>
      <c r="D39" s="1146"/>
      <c r="E39" s="1147"/>
      <c r="F39" s="36">
        <v>0.27</v>
      </c>
      <c r="G39" s="37">
        <v>0.3</v>
      </c>
      <c r="H39" s="37">
        <v>0.41</v>
      </c>
      <c r="I39" s="37">
        <v>0.46</v>
      </c>
      <c r="J39" s="38">
        <v>0.56999999999999995</v>
      </c>
      <c r="K39" s="22"/>
      <c r="L39" s="22"/>
      <c r="M39" s="22"/>
      <c r="N39" s="22"/>
      <c r="O39" s="22"/>
      <c r="P39" s="22"/>
    </row>
    <row r="40" spans="1:16" ht="39" customHeight="1" x14ac:dyDescent="0.15">
      <c r="A40" s="22"/>
      <c r="B40" s="35"/>
      <c r="C40" s="1145" t="s">
        <v>538</v>
      </c>
      <c r="D40" s="1146"/>
      <c r="E40" s="1147"/>
      <c r="F40" s="36">
        <v>0.14000000000000001</v>
      </c>
      <c r="G40" s="37">
        <v>0.18</v>
      </c>
      <c r="H40" s="37">
        <v>0.22</v>
      </c>
      <c r="I40" s="37">
        <v>0.2</v>
      </c>
      <c r="J40" s="38">
        <v>0.23</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540</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XTLP7TE/yEtFfEL2gvExKAWSpGBygWw9hYgLf6DrTjdbOBGA6KvyEgtfYfcoDnn327nrvZ5rsZTDp9Y0Bd6dw==" saltValue="S7dGugMEY9zttfgubABH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2702</v>
      </c>
      <c r="L45" s="60">
        <v>2706</v>
      </c>
      <c r="M45" s="60">
        <v>2658</v>
      </c>
      <c r="N45" s="60">
        <v>2646</v>
      </c>
      <c r="O45" s="61">
        <v>2438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790</v>
      </c>
      <c r="L48" s="64">
        <v>772</v>
      </c>
      <c r="M48" s="64">
        <v>727</v>
      </c>
      <c r="N48" s="64">
        <v>707</v>
      </c>
      <c r="O48" s="65">
        <v>669</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487</v>
      </c>
      <c r="L49" s="64" t="s">
        <v>487</v>
      </c>
      <c r="M49" s="64" t="s">
        <v>487</v>
      </c>
      <c r="N49" s="64" t="s">
        <v>487</v>
      </c>
      <c r="O49" s="65" t="s">
        <v>487</v>
      </c>
      <c r="P49" s="48"/>
      <c r="Q49" s="48"/>
      <c r="R49" s="48"/>
      <c r="S49" s="48"/>
      <c r="T49" s="48"/>
      <c r="U49" s="48"/>
    </row>
    <row r="50" spans="1:21" ht="30.75" customHeight="1" x14ac:dyDescent="0.15">
      <c r="A50" s="48"/>
      <c r="B50" s="1178"/>
      <c r="C50" s="1179"/>
      <c r="D50" s="62"/>
      <c r="E50" s="1155" t="s">
        <v>15</v>
      </c>
      <c r="F50" s="1155"/>
      <c r="G50" s="1155"/>
      <c r="H50" s="1155"/>
      <c r="I50" s="1155"/>
      <c r="J50" s="1156"/>
      <c r="K50" s="63">
        <v>1</v>
      </c>
      <c r="L50" s="64">
        <v>0</v>
      </c>
      <c r="M50" s="64">
        <v>0</v>
      </c>
      <c r="N50" s="64" t="s">
        <v>487</v>
      </c>
      <c r="O50" s="65" t="s">
        <v>487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3055</v>
      </c>
      <c r="L52" s="64">
        <v>3060</v>
      </c>
      <c r="M52" s="64">
        <v>3009</v>
      </c>
      <c r="N52" s="64">
        <v>2963</v>
      </c>
      <c r="O52" s="65">
        <v>2772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438</v>
      </c>
      <c r="L53" s="69">
        <v>418</v>
      </c>
      <c r="M53" s="69">
        <v>376</v>
      </c>
      <c r="N53" s="69">
        <v>390</v>
      </c>
      <c r="O53" s="70">
        <v>335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bZmJlsWx4Y1OVwCyYUWPvNuoVe7BjO+OHW1Sl7EErg76gXR+9rJjoEAKMmLLXOPxFhLTnm0qoIooZQ12H3Uqg==" saltValue="Urt0iee5PgxByGZ9aH5nB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24210</v>
      </c>
      <c r="J41" s="344">
        <v>23278</v>
      </c>
      <c r="K41" s="344">
        <v>21680</v>
      </c>
      <c r="L41" s="344">
        <v>20034</v>
      </c>
      <c r="M41" s="345">
        <v>18864</v>
      </c>
    </row>
    <row r="42" spans="2:13" ht="27.75" customHeight="1" x14ac:dyDescent="0.15">
      <c r="B42" s="1186"/>
      <c r="C42" s="1187"/>
      <c r="D42" s="106"/>
      <c r="E42" s="1190" t="s">
        <v>32</v>
      </c>
      <c r="F42" s="1190"/>
      <c r="G42" s="1190"/>
      <c r="H42" s="1191"/>
      <c r="I42" s="346">
        <v>0</v>
      </c>
      <c r="J42" s="347">
        <v>0</v>
      </c>
      <c r="K42" s="347" t="s">
        <v>487</v>
      </c>
      <c r="L42" s="347" t="s">
        <v>487</v>
      </c>
      <c r="M42" s="348" t="s">
        <v>487</v>
      </c>
    </row>
    <row r="43" spans="2:13" ht="27.75" customHeight="1" x14ac:dyDescent="0.15">
      <c r="B43" s="1186"/>
      <c r="C43" s="1187"/>
      <c r="D43" s="106"/>
      <c r="E43" s="1190" t="s">
        <v>33</v>
      </c>
      <c r="F43" s="1190"/>
      <c r="G43" s="1190"/>
      <c r="H43" s="1191"/>
      <c r="I43" s="346">
        <v>8227</v>
      </c>
      <c r="J43" s="347">
        <v>6933</v>
      </c>
      <c r="K43" s="347">
        <v>6221</v>
      </c>
      <c r="L43" s="347">
        <v>5893</v>
      </c>
      <c r="M43" s="348">
        <v>5740</v>
      </c>
    </row>
    <row r="44" spans="2:13" ht="27.75" customHeight="1" x14ac:dyDescent="0.15">
      <c r="B44" s="1186"/>
      <c r="C44" s="1187"/>
      <c r="D44" s="106"/>
      <c r="E44" s="1190" t="s">
        <v>34</v>
      </c>
      <c r="F44" s="1190"/>
      <c r="G44" s="1190"/>
      <c r="H44" s="1191"/>
      <c r="I44" s="346" t="s">
        <v>487</v>
      </c>
      <c r="J44" s="347" t="s">
        <v>487</v>
      </c>
      <c r="K44" s="347" t="s">
        <v>487</v>
      </c>
      <c r="L44" s="347" t="s">
        <v>487</v>
      </c>
      <c r="M44" s="348" t="s">
        <v>487</v>
      </c>
    </row>
    <row r="45" spans="2:13" ht="27.75" customHeight="1" x14ac:dyDescent="0.15">
      <c r="B45" s="1186"/>
      <c r="C45" s="1187"/>
      <c r="D45" s="106"/>
      <c r="E45" s="1190" t="s">
        <v>35</v>
      </c>
      <c r="F45" s="1190"/>
      <c r="G45" s="1190"/>
      <c r="H45" s="1191"/>
      <c r="I45" s="346">
        <v>3741</v>
      </c>
      <c r="J45" s="347">
        <v>3737</v>
      </c>
      <c r="K45" s="347">
        <v>3690</v>
      </c>
      <c r="L45" s="347">
        <v>3720</v>
      </c>
      <c r="M45" s="348">
        <v>3894</v>
      </c>
    </row>
    <row r="46" spans="2:13" ht="27.75" customHeight="1" x14ac:dyDescent="0.15">
      <c r="B46" s="1186"/>
      <c r="C46" s="1187"/>
      <c r="D46" s="107"/>
      <c r="E46" s="1190" t="s">
        <v>36</v>
      </c>
      <c r="F46" s="1190"/>
      <c r="G46" s="1190"/>
      <c r="H46" s="1191"/>
      <c r="I46" s="346" t="s">
        <v>487</v>
      </c>
      <c r="J46" s="347" t="s">
        <v>487</v>
      </c>
      <c r="K46" s="347" t="s">
        <v>487</v>
      </c>
      <c r="L46" s="347" t="s">
        <v>487</v>
      </c>
      <c r="M46" s="348" t="s">
        <v>487</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4891</v>
      </c>
      <c r="J50" s="347">
        <v>5853</v>
      </c>
      <c r="K50" s="347">
        <v>7358</v>
      </c>
      <c r="L50" s="347">
        <v>8523</v>
      </c>
      <c r="M50" s="348">
        <v>9252</v>
      </c>
    </row>
    <row r="51" spans="2:13" ht="27.75" customHeight="1" x14ac:dyDescent="0.15">
      <c r="B51" s="1186"/>
      <c r="C51" s="1187"/>
      <c r="D51" s="106"/>
      <c r="E51" s="1190" t="s">
        <v>42</v>
      </c>
      <c r="F51" s="1190"/>
      <c r="G51" s="1190"/>
      <c r="H51" s="1191"/>
      <c r="I51" s="346">
        <v>4300</v>
      </c>
      <c r="J51" s="347">
        <v>3596</v>
      </c>
      <c r="K51" s="347">
        <v>3223</v>
      </c>
      <c r="L51" s="347">
        <v>3140</v>
      </c>
      <c r="M51" s="348">
        <v>3284</v>
      </c>
    </row>
    <row r="52" spans="2:13" ht="27.75" customHeight="1" x14ac:dyDescent="0.15">
      <c r="B52" s="1188"/>
      <c r="C52" s="1189"/>
      <c r="D52" s="106"/>
      <c r="E52" s="1190" t="s">
        <v>43</v>
      </c>
      <c r="F52" s="1190"/>
      <c r="G52" s="1190"/>
      <c r="H52" s="1191"/>
      <c r="I52" s="346">
        <v>25625</v>
      </c>
      <c r="J52" s="347">
        <v>24560</v>
      </c>
      <c r="K52" s="347">
        <v>22991</v>
      </c>
      <c r="L52" s="347">
        <v>21449</v>
      </c>
      <c r="M52" s="348">
        <v>19726</v>
      </c>
    </row>
    <row r="53" spans="2:13" ht="27.75" customHeight="1" thickBot="1" x14ac:dyDescent="0.2">
      <c r="B53" s="1192" t="s">
        <v>19</v>
      </c>
      <c r="C53" s="1193"/>
      <c r="D53" s="110"/>
      <c r="E53" s="1194" t="s">
        <v>44</v>
      </c>
      <c r="F53" s="1194"/>
      <c r="G53" s="1194"/>
      <c r="H53" s="1195"/>
      <c r="I53" s="349">
        <v>1362</v>
      </c>
      <c r="J53" s="350">
        <v>-61</v>
      </c>
      <c r="K53" s="350">
        <v>-1981</v>
      </c>
      <c r="L53" s="350">
        <v>-3465</v>
      </c>
      <c r="M53" s="351">
        <v>-3763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dmslmFJtfLR1Ix/YeCyr2sd6Y8Qe2k7r+ijozfooNPPZMBynti/dK3xvuxgFLG9fUpAupKabfNYQmtqbwazDtw==" saltValue="pa+oaiMDzeR+daMj2ZE4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1966</v>
      </c>
      <c r="G55" s="352">
        <v>2104</v>
      </c>
      <c r="H55" s="353">
        <v>2115</v>
      </c>
    </row>
    <row r="56" spans="2:8" ht="52.5" customHeight="1" x14ac:dyDescent="0.15">
      <c r="B56" s="122"/>
      <c r="C56" s="1213" t="s">
        <v>47</v>
      </c>
      <c r="D56" s="1213"/>
      <c r="E56" s="1214"/>
      <c r="F56" s="354">
        <v>528</v>
      </c>
      <c r="G56" s="354">
        <v>624</v>
      </c>
      <c r="H56" s="355">
        <v>704</v>
      </c>
    </row>
    <row r="57" spans="2:8" ht="53.25" customHeight="1" x14ac:dyDescent="0.15">
      <c r="B57" s="122"/>
      <c r="C57" s="1215" t="s">
        <v>48</v>
      </c>
      <c r="D57" s="1215"/>
      <c r="E57" s="1216"/>
      <c r="F57" s="356">
        <v>5669</v>
      </c>
      <c r="G57" s="356">
        <v>6697</v>
      </c>
      <c r="H57" s="357">
        <v>7333</v>
      </c>
    </row>
    <row r="58" spans="2:8" ht="45.75" customHeight="1" x14ac:dyDescent="0.15">
      <c r="B58" s="123"/>
      <c r="C58" s="1203" t="s">
        <v>556</v>
      </c>
      <c r="D58" s="1204"/>
      <c r="E58" s="1205"/>
      <c r="F58" s="358">
        <v>2243</v>
      </c>
      <c r="G58" s="358">
        <v>2549</v>
      </c>
      <c r="H58" s="359">
        <v>2861</v>
      </c>
    </row>
    <row r="59" spans="2:8" ht="45.75" customHeight="1" x14ac:dyDescent="0.15">
      <c r="B59" s="123"/>
      <c r="C59" s="1203" t="s">
        <v>557</v>
      </c>
      <c r="D59" s="1204"/>
      <c r="E59" s="1205"/>
      <c r="F59" s="358">
        <v>1642</v>
      </c>
      <c r="G59" s="358">
        <v>1642</v>
      </c>
      <c r="H59" s="359">
        <v>1642</v>
      </c>
    </row>
    <row r="60" spans="2:8" ht="45.75" customHeight="1" x14ac:dyDescent="0.15">
      <c r="B60" s="123"/>
      <c r="C60" s="1203" t="s">
        <v>558</v>
      </c>
      <c r="D60" s="1204"/>
      <c r="E60" s="1205"/>
      <c r="F60" s="358">
        <v>916</v>
      </c>
      <c r="G60" s="358">
        <v>916</v>
      </c>
      <c r="H60" s="359">
        <v>916</v>
      </c>
    </row>
    <row r="61" spans="2:8" ht="45.75" customHeight="1" x14ac:dyDescent="0.15">
      <c r="B61" s="123"/>
      <c r="C61" s="1203" t="s">
        <v>559</v>
      </c>
      <c r="D61" s="1204"/>
      <c r="E61" s="1205"/>
      <c r="F61" s="358">
        <v>500</v>
      </c>
      <c r="G61" s="358">
        <v>701</v>
      </c>
      <c r="H61" s="359">
        <v>905</v>
      </c>
    </row>
    <row r="62" spans="2:8" ht="45.75" customHeight="1" thickBot="1" x14ac:dyDescent="0.2">
      <c r="B62" s="124"/>
      <c r="C62" s="1206" t="s">
        <v>560</v>
      </c>
      <c r="D62" s="1207"/>
      <c r="E62" s="1208"/>
      <c r="F62" s="360">
        <v>0</v>
      </c>
      <c r="G62" s="360">
        <v>500</v>
      </c>
      <c r="H62" s="361">
        <v>502</v>
      </c>
    </row>
    <row r="63" spans="2:8" ht="52.5" customHeight="1" thickBot="1" x14ac:dyDescent="0.2">
      <c r="B63" s="125"/>
      <c r="C63" s="1209" t="s">
        <v>49</v>
      </c>
      <c r="D63" s="1209"/>
      <c r="E63" s="1210"/>
      <c r="F63" s="362">
        <v>8162</v>
      </c>
      <c r="G63" s="362">
        <v>9426</v>
      </c>
      <c r="H63" s="363">
        <v>10152</v>
      </c>
    </row>
    <row r="64" spans="2:8" x14ac:dyDescent="0.15"/>
  </sheetData>
  <sheetProtection algorithmName="SHA-512" hashValue="uXZSUtkMFHZrM0GImi2gwSc6BXIFO4ubeiJFkqxLkO/JlVmaPFOZuP4Wi7hklqBn9zvHZepWNAHX0SjUmtjwtQ==" saltValue="3hhDGBCS/5BPd1QN4ZYZ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26465</v>
      </c>
      <c r="E3" s="144"/>
      <c r="F3" s="145">
        <v>63812</v>
      </c>
      <c r="G3" s="146"/>
      <c r="H3" s="147"/>
    </row>
    <row r="4" spans="1:8" x14ac:dyDescent="0.15">
      <c r="A4" s="148"/>
      <c r="B4" s="149"/>
      <c r="C4" s="150"/>
      <c r="D4" s="151">
        <v>19742</v>
      </c>
      <c r="E4" s="152"/>
      <c r="F4" s="153">
        <v>33848</v>
      </c>
      <c r="G4" s="154"/>
      <c r="H4" s="155"/>
    </row>
    <row r="5" spans="1:8" x14ac:dyDescent="0.15">
      <c r="A5" s="136" t="s">
        <v>519</v>
      </c>
      <c r="B5" s="141"/>
      <c r="C5" s="142"/>
      <c r="D5" s="143">
        <v>15246</v>
      </c>
      <c r="E5" s="144"/>
      <c r="F5" s="145">
        <v>54225</v>
      </c>
      <c r="G5" s="146"/>
      <c r="H5" s="147"/>
    </row>
    <row r="6" spans="1:8" x14ac:dyDescent="0.15">
      <c r="A6" s="148"/>
      <c r="B6" s="149"/>
      <c r="C6" s="150"/>
      <c r="D6" s="151">
        <v>11678</v>
      </c>
      <c r="E6" s="152"/>
      <c r="F6" s="153">
        <v>27337</v>
      </c>
      <c r="G6" s="154"/>
      <c r="H6" s="155"/>
    </row>
    <row r="7" spans="1:8" x14ac:dyDescent="0.15">
      <c r="A7" s="136" t="s">
        <v>520</v>
      </c>
      <c r="B7" s="141"/>
      <c r="C7" s="142"/>
      <c r="D7" s="143">
        <v>21418</v>
      </c>
      <c r="E7" s="144"/>
      <c r="F7" s="145">
        <v>54016</v>
      </c>
      <c r="G7" s="146"/>
      <c r="H7" s="147"/>
    </row>
    <row r="8" spans="1:8" x14ac:dyDescent="0.15">
      <c r="A8" s="148"/>
      <c r="B8" s="149"/>
      <c r="C8" s="150"/>
      <c r="D8" s="151">
        <v>14549</v>
      </c>
      <c r="E8" s="152"/>
      <c r="F8" s="153">
        <v>28078</v>
      </c>
      <c r="G8" s="154"/>
      <c r="H8" s="155"/>
    </row>
    <row r="9" spans="1:8" x14ac:dyDescent="0.15">
      <c r="A9" s="136" t="s">
        <v>521</v>
      </c>
      <c r="B9" s="141"/>
      <c r="C9" s="142"/>
      <c r="D9" s="143">
        <v>23492</v>
      </c>
      <c r="E9" s="144"/>
      <c r="F9" s="145">
        <v>52786</v>
      </c>
      <c r="G9" s="146"/>
      <c r="H9" s="147"/>
    </row>
    <row r="10" spans="1:8" x14ac:dyDescent="0.15">
      <c r="A10" s="148"/>
      <c r="B10" s="149"/>
      <c r="C10" s="150"/>
      <c r="D10" s="151">
        <v>18089</v>
      </c>
      <c r="E10" s="152"/>
      <c r="F10" s="153">
        <v>28742</v>
      </c>
      <c r="G10" s="154"/>
      <c r="H10" s="155"/>
    </row>
    <row r="11" spans="1:8" x14ac:dyDescent="0.15">
      <c r="A11" s="136" t="s">
        <v>522</v>
      </c>
      <c r="B11" s="141"/>
      <c r="C11" s="142"/>
      <c r="D11" s="143">
        <v>29418</v>
      </c>
      <c r="E11" s="144"/>
      <c r="F11" s="145">
        <v>58465</v>
      </c>
      <c r="G11" s="146"/>
      <c r="H11" s="147"/>
    </row>
    <row r="12" spans="1:8" x14ac:dyDescent="0.15">
      <c r="A12" s="148"/>
      <c r="B12" s="149"/>
      <c r="C12" s="156"/>
      <c r="D12" s="151">
        <v>22463</v>
      </c>
      <c r="E12" s="152"/>
      <c r="F12" s="153">
        <v>34452</v>
      </c>
      <c r="G12" s="154"/>
      <c r="H12" s="155"/>
    </row>
    <row r="13" spans="1:8" x14ac:dyDescent="0.15">
      <c r="A13" s="136"/>
      <c r="B13" s="141"/>
      <c r="C13" s="157"/>
      <c r="D13" s="158">
        <v>23208</v>
      </c>
      <c r="E13" s="159"/>
      <c r="F13" s="160">
        <v>56661</v>
      </c>
      <c r="G13" s="161"/>
      <c r="H13" s="147"/>
    </row>
    <row r="14" spans="1:8" x14ac:dyDescent="0.15">
      <c r="A14" s="148"/>
      <c r="B14" s="149"/>
      <c r="C14" s="150"/>
      <c r="D14" s="151">
        <v>17304</v>
      </c>
      <c r="E14" s="152"/>
      <c r="F14" s="153">
        <v>30491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8.5500000000000007</v>
      </c>
      <c r="C19" s="162">
        <f>ROUND(VALUE(SUBSTITUTE(実質収支比率等に係る経年分析!G$48,"▲","-")),2)</f>
        <v>15.76</v>
      </c>
      <c r="D19" s="162">
        <f>ROUND(VALUE(SUBSTITUTE(実質収支比率等に係る経年分析!H$48,"▲","-")),2)</f>
        <v>15.5</v>
      </c>
      <c r="E19" s="162">
        <f>ROUND(VALUE(SUBSTITUTE(実質収支比率等に係る経年分析!I$48,"▲","-")),2)</f>
        <v>12.2</v>
      </c>
      <c r="F19" s="162">
        <f>ROUND(VALUE(SUBSTITUTE(実質収支比率等に係る経年分析!J$48,"▲","-")),2)</f>
        <v>10.39</v>
      </c>
    </row>
    <row r="20" spans="1:11" x14ac:dyDescent="0.15">
      <c r="A20" s="162" t="s">
        <v>53</v>
      </c>
      <c r="B20" s="162">
        <f>ROUND(VALUE(SUBSTITUTE(実質収支比率等に係る経年分析!F$47,"▲","-")),2)</f>
        <v>9.27</v>
      </c>
      <c r="C20" s="162">
        <f>ROUND(VALUE(SUBSTITUTE(実質収支比率等に係る経年分析!G$47,"▲","-")),2)</f>
        <v>9.99</v>
      </c>
      <c r="D20" s="162">
        <f>ROUND(VALUE(SUBSTITUTE(実質収支比率等に係る経年分析!H$47,"▲","-")),2)</f>
        <v>11.1</v>
      </c>
      <c r="E20" s="162">
        <f>ROUND(VALUE(SUBSTITUTE(実質収支比率等に係る経年分析!I$47,"▲","-")),2)</f>
        <v>11.71</v>
      </c>
      <c r="F20" s="162">
        <f>ROUND(VALUE(SUBSTITUTE(実質収支比率等に係る経年分析!J$47,"▲","-")),2)</f>
        <v>11.63</v>
      </c>
    </row>
    <row r="21" spans="1:11" x14ac:dyDescent="0.15">
      <c r="A21" s="162" t="s">
        <v>54</v>
      </c>
      <c r="B21" s="162">
        <f>IF(ISNUMBER(VALUE(SUBSTITUTE(実質収支比率等に係る経年分析!F$49,"▲","-"))),ROUND(VALUE(SUBSTITUTE(実質収支比率等に係る経年分析!F$49,"▲","-")),2),NA())</f>
        <v>3.85</v>
      </c>
      <c r="C21" s="162">
        <f>IF(ISNUMBER(VALUE(SUBSTITUTE(実質収支比率等に係る経年分析!G$49,"▲","-"))),ROUND(VALUE(SUBSTITUTE(実質収支比率等に係る経年分析!G$49,"▲","-")),2),NA())</f>
        <v>8.69</v>
      </c>
      <c r="D21" s="162">
        <f>IF(ISNUMBER(VALUE(SUBSTITUTE(実質収支比率等に係る経年分析!H$49,"▲","-"))),ROUND(VALUE(SUBSTITUTE(実質収支比率等に係る経年分析!H$49,"▲","-")),2),NA())</f>
        <v>0.22</v>
      </c>
      <c r="E21" s="162">
        <f>IF(ISNUMBER(VALUE(SUBSTITUTE(実質収支比率等に係る経年分析!I$49,"▲","-"))),ROUND(VALUE(SUBSTITUTE(実質収支比率等に係る経年分析!I$49,"▲","-")),2),NA())</f>
        <v>-2.2999999999999998</v>
      </c>
      <c r="F21" s="162">
        <f>IF(ISNUMBER(VALUE(SUBSTITUTE(実質収支比率等に係る経年分析!J$49,"▲","-"))),ROUND(VALUE(SUBSTITUTE(実質収支比率等に係る経年分析!J$49,"▲","-")),2),NA())</f>
        <v>-1.62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交通災害共済事業費特別会計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0.14000000000000001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0.23</v>
      </c>
    </row>
    <row r="31" spans="1:11" x14ac:dyDescent="0.15">
      <c r="A31" s="163" t="str">
        <f>IF(連結実質赤字比率に係る赤字・黒字の構成分析!C$39="",NA(),連結実質赤字比率に係る赤字・黒字の構成分析!C$39)</f>
        <v>後期高齢者医療事業費特別会計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0.56999999999999995</v>
      </c>
    </row>
    <row r="32" spans="1:11" x14ac:dyDescent="0.15">
      <c r="A32" s="163" t="str">
        <f>IF(連結実質赤字比率に係る赤字・黒字の構成分析!C$38="",NA(),連結実質赤字比率に係る赤字・黒字の構成分析!C$38)</f>
        <v>公共下水道事業会計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0.56999999999999995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0.57999999999999996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0.56000000000000005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0.56000000000000005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0.62</v>
      </c>
    </row>
    <row r="33" spans="1:16" x14ac:dyDescent="0.15">
      <c r="A33" s="163" t="str">
        <f>IF(連結実質赤字比率に係る赤字・黒字の構成分析!C$37="",NA(),連結実質赤字比率に係る赤字・黒字の構成分析!C$37)</f>
        <v>国民健康保険事業費特別会計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0.63</v>
      </c>
    </row>
    <row r="34" spans="1:16" x14ac:dyDescent="0.15">
      <c r="A34" s="163" t="str">
        <f>IF(連結実質赤字比率に係る赤字・黒字の構成分析!C$36="",NA(),連結実質赤字比率に係る赤字・黒字の構成分析!C$36)</f>
        <v>介護保険事業費特別会計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2.99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3.06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3.18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3.07</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16.29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16.34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13.58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8.66</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8.5399999999999991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15.75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15.49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10.39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3055</v>
      </c>
      <c r="E42" s="164"/>
      <c r="F42" s="164"/>
      <c r="G42" s="164">
        <f>'実質公債費比率（分子）の構造'!L$52</f>
        <v>3060</v>
      </c>
      <c r="H42" s="164"/>
      <c r="I42" s="164"/>
      <c r="J42" s="164">
        <f>'実質公債費比率（分子）の構造'!M$52</f>
        <v>3009</v>
      </c>
      <c r="K42" s="164"/>
      <c r="L42" s="164"/>
      <c r="M42" s="164">
        <f>'実質公債費比率（分子）の構造'!N$52</f>
        <v>2963</v>
      </c>
      <c r="N42" s="164"/>
      <c r="O42" s="164"/>
      <c r="P42" s="164">
        <f>'実質公債費比率（分子）の構造'!O$52</f>
        <v>2772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v>
      </c>
      <c r="C44" s="164"/>
      <c r="D44" s="164"/>
      <c r="E44" s="164">
        <f>'実質公債費比率（分子）の構造'!L$50</f>
        <v>0</v>
      </c>
      <c r="F44" s="164"/>
      <c r="G44" s="164"/>
      <c r="H44" s="164">
        <f>'実質公債費比率（分子）の構造'!M$50</f>
        <v>0</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790</v>
      </c>
      <c r="C46" s="164"/>
      <c r="D46" s="164"/>
      <c r="E46" s="164">
        <f>'実質公債費比率（分子）の構造'!L$48</f>
        <v>772</v>
      </c>
      <c r="F46" s="164"/>
      <c r="G46" s="164"/>
      <c r="H46" s="164">
        <f>'実質公債費比率（分子）の構造'!M$48</f>
        <v>727</v>
      </c>
      <c r="I46" s="164"/>
      <c r="J46" s="164"/>
      <c r="K46" s="164">
        <f>'実質公債費比率（分子）の構造'!N$48</f>
        <v>707</v>
      </c>
      <c r="L46" s="164"/>
      <c r="M46" s="164"/>
      <c r="N46" s="164">
        <f>'実質公債費比率（分子）の構造'!O$48</f>
        <v>669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2702</v>
      </c>
      <c r="C49" s="164"/>
      <c r="D49" s="164"/>
      <c r="E49" s="164">
        <f>'実質公債費比率（分子）の構造'!L$45</f>
        <v>2706</v>
      </c>
      <c r="F49" s="164"/>
      <c r="G49" s="164"/>
      <c r="H49" s="164">
        <f>'実質公債費比率（分子）の構造'!M$45</f>
        <v>2658</v>
      </c>
      <c r="I49" s="164"/>
      <c r="J49" s="164"/>
      <c r="K49" s="164">
        <f>'実質公債費比率（分子）の構造'!N$45</f>
        <v>2646</v>
      </c>
      <c r="L49" s="164"/>
      <c r="M49" s="164"/>
      <c r="N49" s="164">
        <f>'実質公債費比率（分子）の構造'!O$45</f>
        <v>2438</v>
      </c>
      <c r="O49" s="164"/>
      <c r="P49" s="164"/>
    </row>
    <row r="50" spans="1:16" x14ac:dyDescent="0.15">
      <c r="A50" s="164" t="s">
        <v>67</v>
      </c>
      <c r="B50" s="164" t="e">
        <f>NA()</f>
        <v>#N/A</v>
      </c>
      <c r="C50" s="164">
        <f>IF(ISNUMBER('実質公債費比率（分子）の構造'!K$53),'実質公債費比率（分子）の構造'!K$53,NA())</f>
        <v>438</v>
      </c>
      <c r="D50" s="164" t="e">
        <f>NA()</f>
        <v>#N/A</v>
      </c>
      <c r="E50" s="164" t="e">
        <f>NA()</f>
        <v>#N/A</v>
      </c>
      <c r="F50" s="164">
        <f>IF(ISNUMBER('実質公債費比率（分子）の構造'!L$53),'実質公債費比率（分子）の構造'!L$53,NA())</f>
        <v>418</v>
      </c>
      <c r="G50" s="164" t="e">
        <f>NA()</f>
        <v>#N/A</v>
      </c>
      <c r="H50" s="164" t="e">
        <f>NA()</f>
        <v>#N/A</v>
      </c>
      <c r="I50" s="164">
        <f>IF(ISNUMBER('実質公債費比率（分子）の構造'!M$53),'実質公債費比率（分子）の構造'!M$53,NA())</f>
        <v>376</v>
      </c>
      <c r="J50" s="164" t="e">
        <f>NA()</f>
        <v>#N/A</v>
      </c>
      <c r="K50" s="164" t="e">
        <f>NA()</f>
        <v>#N/A</v>
      </c>
      <c r="L50" s="164">
        <f>IF(ISNUMBER('実質公債費比率（分子）の構造'!N$53),'実質公債費比率（分子）の構造'!N$53,NA())</f>
        <v>390</v>
      </c>
      <c r="M50" s="164" t="e">
        <f>NA()</f>
        <v>#N/A</v>
      </c>
      <c r="N50" s="164" t="e">
        <f>NA()</f>
        <v>#N/A</v>
      </c>
      <c r="O50" s="164">
        <f>IF(ISNUMBER('実質公債費比率（分子）の構造'!O$53),'実質公債費比率（分子）の構造'!O$53,NA())</f>
        <v>335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25625</v>
      </c>
      <c r="E56" s="163"/>
      <c r="F56" s="163"/>
      <c r="G56" s="163">
        <f>'将来負担比率（分子）の構造'!J$52</f>
        <v>24560</v>
      </c>
      <c r="H56" s="163"/>
      <c r="I56" s="163"/>
      <c r="J56" s="163">
        <f>'将来負担比率（分子）の構造'!K$52</f>
        <v>22991</v>
      </c>
      <c r="K56" s="163"/>
      <c r="L56" s="163"/>
      <c r="M56" s="163">
        <f>'将来負担比率（分子）の構造'!L$52</f>
        <v>21449</v>
      </c>
      <c r="N56" s="163"/>
      <c r="O56" s="163"/>
      <c r="P56" s="163">
        <f>'将来負担比率（分子）の構造'!M$52</f>
        <v>19726</v>
      </c>
    </row>
    <row r="57" spans="1:16" x14ac:dyDescent="0.15">
      <c r="A57" s="163" t="s">
        <v>42</v>
      </c>
      <c r="B57" s="163"/>
      <c r="C57" s="163"/>
      <c r="D57" s="163">
        <f>'将来負担比率（分子）の構造'!I$51</f>
        <v>4300</v>
      </c>
      <c r="E57" s="163"/>
      <c r="F57" s="163"/>
      <c r="G57" s="163">
        <f>'将来負担比率（分子）の構造'!J$51</f>
        <v>3596</v>
      </c>
      <c r="H57" s="163"/>
      <c r="I57" s="163"/>
      <c r="J57" s="163">
        <f>'将来負担比率（分子）の構造'!K$51</f>
        <v>3223</v>
      </c>
      <c r="K57" s="163"/>
      <c r="L57" s="163"/>
      <c r="M57" s="163">
        <f>'将来負担比率（分子）の構造'!L$51</f>
        <v>3140</v>
      </c>
      <c r="N57" s="163"/>
      <c r="O57" s="163"/>
      <c r="P57" s="163">
        <f>'将来負担比率（分子）の構造'!M$51</f>
        <v>3284</v>
      </c>
    </row>
    <row r="58" spans="1:16" x14ac:dyDescent="0.15">
      <c r="A58" s="163" t="s">
        <v>41</v>
      </c>
      <c r="B58" s="163"/>
      <c r="C58" s="163"/>
      <c r="D58" s="163">
        <f>'将来負担比率（分子）の構造'!I$50</f>
        <v>4891</v>
      </c>
      <c r="E58" s="163"/>
      <c r="F58" s="163"/>
      <c r="G58" s="163">
        <f>'将来負担比率（分子）の構造'!J$50</f>
        <v>5853</v>
      </c>
      <c r="H58" s="163"/>
      <c r="I58" s="163"/>
      <c r="J58" s="163">
        <f>'将来負担比率（分子）の構造'!K$50</f>
        <v>7358</v>
      </c>
      <c r="K58" s="163"/>
      <c r="L58" s="163"/>
      <c r="M58" s="163">
        <f>'将来負担比率（分子）の構造'!L$50</f>
        <v>8523</v>
      </c>
      <c r="N58" s="163"/>
      <c r="O58" s="163"/>
      <c r="P58" s="163">
        <f>'将来負担比率（分子）の構造'!M$50</f>
        <v>9252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3741</v>
      </c>
      <c r="C62" s="163"/>
      <c r="D62" s="163"/>
      <c r="E62" s="163">
        <f>'将来負担比率（分子）の構造'!J$45</f>
        <v>3737</v>
      </c>
      <c r="F62" s="163"/>
      <c r="G62" s="163"/>
      <c r="H62" s="163">
        <f>'将来負担比率（分子）の構造'!K$45</f>
        <v>3690</v>
      </c>
      <c r="I62" s="163"/>
      <c r="J62" s="163"/>
      <c r="K62" s="163">
        <f>'将来負担比率（分子）の構造'!L$45</f>
        <v>3720</v>
      </c>
      <c r="L62" s="163"/>
      <c r="M62" s="163"/>
      <c r="N62" s="163">
        <f>'将来負担比率（分子）の構造'!M$45</f>
        <v>3894</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8227</v>
      </c>
      <c r="C64" s="163"/>
      <c r="D64" s="163"/>
      <c r="E64" s="163">
        <f>'将来負担比率（分子）の構造'!J$43</f>
        <v>6933</v>
      </c>
      <c r="F64" s="163"/>
      <c r="G64" s="163"/>
      <c r="H64" s="163">
        <f>'将来負担比率（分子）の構造'!K$43</f>
        <v>6221</v>
      </c>
      <c r="I64" s="163"/>
      <c r="J64" s="163"/>
      <c r="K64" s="163">
        <f>'将来負担比率（分子）の構造'!L$43</f>
        <v>5893</v>
      </c>
      <c r="L64" s="163"/>
      <c r="M64" s="163"/>
      <c r="N64" s="163">
        <f>'将来負担比率（分子）の構造'!M$43</f>
        <v>5740</v>
      </c>
      <c r="O64" s="163"/>
      <c r="P64" s="163"/>
    </row>
    <row r="65" spans="1:16" x14ac:dyDescent="0.15">
      <c r="A65" s="163" t="s">
        <v>32</v>
      </c>
      <c r="B65" s="163">
        <f>'将来負担比率（分子）の構造'!I$42</f>
        <v>0</v>
      </c>
      <c r="C65" s="163"/>
      <c r="D65" s="163"/>
      <c r="E65" s="163">
        <f>'将来負担比率（分子）の構造'!J$42</f>
        <v>0</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24210</v>
      </c>
      <c r="C66" s="163"/>
      <c r="D66" s="163"/>
      <c r="E66" s="163">
        <f>'将来負担比率（分子）の構造'!J$41</f>
        <v>23278</v>
      </c>
      <c r="F66" s="163"/>
      <c r="G66" s="163"/>
      <c r="H66" s="163">
        <f>'将来負担比率（分子）の構造'!K$41</f>
        <v>21680</v>
      </c>
      <c r="I66" s="163"/>
      <c r="J66" s="163"/>
      <c r="K66" s="163">
        <f>'将来負担比率（分子）の構造'!L$41</f>
        <v>20034</v>
      </c>
      <c r="L66" s="163"/>
      <c r="M66" s="163"/>
      <c r="N66" s="163">
        <f>'将来負担比率（分子）の構造'!M$41</f>
        <v>18864</v>
      </c>
      <c r="O66" s="163"/>
      <c r="P66" s="163"/>
    </row>
    <row r="67" spans="1:16" x14ac:dyDescent="0.15">
      <c r="A67" s="163" t="s">
        <v>71</v>
      </c>
      <c r="B67" s="163" t="e">
        <f>NA()</f>
        <v>#N/A</v>
      </c>
      <c r="C67" s="163">
        <f>IF(ISNUMBER('将来負担比率（分子）の構造'!I$53), IF('将来負担比率（分子）の構造'!I$53 &lt; 0, 0, '将来負担比率（分子）の構造'!I$53), NA())</f>
        <v>1362</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1966</v>
      </c>
      <c r="C72" s="167">
        <f>基金残高に係る経年分析!G55</f>
        <v>2104</v>
      </c>
      <c r="D72" s="167">
        <f>基金残高に係る経年分析!H55</f>
        <v>2115</v>
      </c>
    </row>
    <row r="73" spans="1:16" x14ac:dyDescent="0.15">
      <c r="A73" s="166" t="s">
        <v>74</v>
      </c>
      <c r="B73" s="167">
        <f>基金残高に係る経年分析!F56</f>
        <v>528</v>
      </c>
      <c r="C73" s="167">
        <f>基金残高に係る経年分析!G56</f>
        <v>624</v>
      </c>
      <c r="D73" s="167">
        <f>基金残高に係る経年分析!H56</f>
        <v>704</v>
      </c>
    </row>
    <row r="74" spans="1:16" x14ac:dyDescent="0.15">
      <c r="A74" s="166" t="s">
        <v>75</v>
      </c>
      <c r="B74" s="167">
        <f>基金残高に係る経年分析!F57</f>
        <v>5669</v>
      </c>
      <c r="C74" s="167">
        <f>基金残高に係る経年分析!G57</f>
        <v>6697</v>
      </c>
      <c r="D74" s="167">
        <f>基金残高に係る経年分析!H57</f>
        <v>7333</v>
      </c>
    </row>
  </sheetData>
  <sheetProtection algorithmName="SHA-512" hashValue="Yq37AhDQ9jMxpp/hSYx2ALbGjB7r81SSDAP6xjB9Zia11Sf7RzgH6zQoO6d59DUq7lYByhcaOGRCpio+cWE24A==" saltValue="/HUaqnw2Fn9JeGXCSdl7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4"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10346229</v>
      </c>
      <c r="S5" s="674"/>
      <c r="T5" s="674"/>
      <c r="U5" s="674"/>
      <c r="V5" s="674"/>
      <c r="W5" s="674"/>
      <c r="X5" s="674"/>
      <c r="Y5" s="702"/>
      <c r="Z5" s="715">
        <v>31.7</v>
      </c>
      <c r="AA5" s="715"/>
      <c r="AB5" s="715"/>
      <c r="AC5" s="715"/>
      <c r="AD5" s="716">
        <v>9737249</v>
      </c>
      <c r="AE5" s="716"/>
      <c r="AF5" s="716"/>
      <c r="AG5" s="716"/>
      <c r="AH5" s="716"/>
      <c r="AI5" s="716"/>
      <c r="AJ5" s="716"/>
      <c r="AK5" s="716"/>
      <c r="AL5" s="703">
        <v>52.6</v>
      </c>
      <c r="AM5" s="685"/>
      <c r="AN5" s="685"/>
      <c r="AO5" s="704"/>
      <c r="AP5" s="676" t="s">
        <v>216</v>
      </c>
      <c r="AQ5" s="677"/>
      <c r="AR5" s="677"/>
      <c r="AS5" s="677"/>
      <c r="AT5" s="677"/>
      <c r="AU5" s="677"/>
      <c r="AV5" s="677"/>
      <c r="AW5" s="677"/>
      <c r="AX5" s="677"/>
      <c r="AY5" s="677"/>
      <c r="AZ5" s="677"/>
      <c r="BA5" s="677"/>
      <c r="BB5" s="677"/>
      <c r="BC5" s="677"/>
      <c r="BD5" s="677"/>
      <c r="BE5" s="677"/>
      <c r="BF5" s="678"/>
      <c r="BG5" s="621">
        <v>9734041</v>
      </c>
      <c r="BH5" s="622"/>
      <c r="BI5" s="622"/>
      <c r="BJ5" s="622"/>
      <c r="BK5" s="622"/>
      <c r="BL5" s="622"/>
      <c r="BM5" s="622"/>
      <c r="BN5" s="623"/>
      <c r="BO5" s="659">
        <v>94.1</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299661</v>
      </c>
      <c r="S6" s="622"/>
      <c r="T6" s="622"/>
      <c r="U6" s="622"/>
      <c r="V6" s="622"/>
      <c r="W6" s="622"/>
      <c r="X6" s="622"/>
      <c r="Y6" s="623"/>
      <c r="Z6" s="659">
        <v>0.9</v>
      </c>
      <c r="AA6" s="659"/>
      <c r="AB6" s="659"/>
      <c r="AC6" s="659"/>
      <c r="AD6" s="660">
        <v>299661</v>
      </c>
      <c r="AE6" s="660"/>
      <c r="AF6" s="660"/>
      <c r="AG6" s="660"/>
      <c r="AH6" s="660"/>
      <c r="AI6" s="660"/>
      <c r="AJ6" s="660"/>
      <c r="AK6" s="660"/>
      <c r="AL6" s="624">
        <v>1.6</v>
      </c>
      <c r="AM6" s="625"/>
      <c r="AN6" s="625"/>
      <c r="AO6" s="661"/>
      <c r="AP6" s="618" t="s">
        <v>221</v>
      </c>
      <c r="AQ6" s="619"/>
      <c r="AR6" s="619"/>
      <c r="AS6" s="619"/>
      <c r="AT6" s="619"/>
      <c r="AU6" s="619"/>
      <c r="AV6" s="619"/>
      <c r="AW6" s="619"/>
      <c r="AX6" s="619"/>
      <c r="AY6" s="619"/>
      <c r="AZ6" s="619"/>
      <c r="BA6" s="619"/>
      <c r="BB6" s="619"/>
      <c r="BC6" s="619"/>
      <c r="BD6" s="619"/>
      <c r="BE6" s="619"/>
      <c r="BF6" s="620"/>
      <c r="BG6" s="621">
        <v>9734041</v>
      </c>
      <c r="BH6" s="622"/>
      <c r="BI6" s="622"/>
      <c r="BJ6" s="622"/>
      <c r="BK6" s="622"/>
      <c r="BL6" s="622"/>
      <c r="BM6" s="622"/>
      <c r="BN6" s="623"/>
      <c r="BO6" s="659">
        <v>94.1</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247288</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247288</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4743</v>
      </c>
      <c r="S7" s="622"/>
      <c r="T7" s="622"/>
      <c r="U7" s="622"/>
      <c r="V7" s="622"/>
      <c r="W7" s="622"/>
      <c r="X7" s="622"/>
      <c r="Y7" s="623"/>
      <c r="Z7" s="659">
        <v>0</v>
      </c>
      <c r="AA7" s="659"/>
      <c r="AB7" s="659"/>
      <c r="AC7" s="659"/>
      <c r="AD7" s="660">
        <v>4743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4493566</v>
      </c>
      <c r="BH7" s="622"/>
      <c r="BI7" s="622"/>
      <c r="BJ7" s="622"/>
      <c r="BK7" s="622"/>
      <c r="BL7" s="622"/>
      <c r="BM7" s="622"/>
      <c r="BN7" s="623"/>
      <c r="BO7" s="659">
        <v>43.4</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3377328</v>
      </c>
      <c r="CS7" s="622"/>
      <c r="CT7" s="622"/>
      <c r="CU7" s="622"/>
      <c r="CV7" s="622"/>
      <c r="CW7" s="622"/>
      <c r="CX7" s="622"/>
      <c r="CY7" s="623"/>
      <c r="CZ7" s="659">
        <v>11.1</v>
      </c>
      <c r="DA7" s="659"/>
      <c r="DB7" s="659"/>
      <c r="DC7" s="659"/>
      <c r="DD7" s="627">
        <v>152147</v>
      </c>
      <c r="DE7" s="622"/>
      <c r="DF7" s="622"/>
      <c r="DG7" s="622"/>
      <c r="DH7" s="622"/>
      <c r="DI7" s="622"/>
      <c r="DJ7" s="622"/>
      <c r="DK7" s="622"/>
      <c r="DL7" s="622"/>
      <c r="DM7" s="622"/>
      <c r="DN7" s="622"/>
      <c r="DO7" s="622"/>
      <c r="DP7" s="623"/>
      <c r="DQ7" s="627">
        <v>2873338</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90065</v>
      </c>
      <c r="S8" s="622"/>
      <c r="T8" s="622"/>
      <c r="U8" s="622"/>
      <c r="V8" s="622"/>
      <c r="W8" s="622"/>
      <c r="X8" s="622"/>
      <c r="Y8" s="623"/>
      <c r="Z8" s="659">
        <v>0.3</v>
      </c>
      <c r="AA8" s="659"/>
      <c r="AB8" s="659"/>
      <c r="AC8" s="659"/>
      <c r="AD8" s="660">
        <v>90065</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127360</v>
      </c>
      <c r="BH8" s="622"/>
      <c r="BI8" s="622"/>
      <c r="BJ8" s="622"/>
      <c r="BK8" s="622"/>
      <c r="BL8" s="622"/>
      <c r="BM8" s="622"/>
      <c r="BN8" s="623"/>
      <c r="BO8" s="659">
        <v>1.2</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14094435</v>
      </c>
      <c r="CS8" s="622"/>
      <c r="CT8" s="622"/>
      <c r="CU8" s="622"/>
      <c r="CV8" s="622"/>
      <c r="CW8" s="622"/>
      <c r="CX8" s="622"/>
      <c r="CY8" s="623"/>
      <c r="CZ8" s="659">
        <v>46.2</v>
      </c>
      <c r="DA8" s="659"/>
      <c r="DB8" s="659"/>
      <c r="DC8" s="659"/>
      <c r="DD8" s="627">
        <v>82468</v>
      </c>
      <c r="DE8" s="622"/>
      <c r="DF8" s="622"/>
      <c r="DG8" s="622"/>
      <c r="DH8" s="622"/>
      <c r="DI8" s="622"/>
      <c r="DJ8" s="622"/>
      <c r="DK8" s="622"/>
      <c r="DL8" s="622"/>
      <c r="DM8" s="622"/>
      <c r="DN8" s="622"/>
      <c r="DO8" s="622"/>
      <c r="DP8" s="623"/>
      <c r="DQ8" s="627">
        <v>7422150</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129190</v>
      </c>
      <c r="S9" s="622"/>
      <c r="T9" s="622"/>
      <c r="U9" s="622"/>
      <c r="V9" s="622"/>
      <c r="W9" s="622"/>
      <c r="X9" s="622"/>
      <c r="Y9" s="623"/>
      <c r="Z9" s="659">
        <v>0.4</v>
      </c>
      <c r="AA9" s="659"/>
      <c r="AB9" s="659"/>
      <c r="AC9" s="659"/>
      <c r="AD9" s="660">
        <v>129190</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3781223</v>
      </c>
      <c r="BH9" s="622"/>
      <c r="BI9" s="622"/>
      <c r="BJ9" s="622"/>
      <c r="BK9" s="622"/>
      <c r="BL9" s="622"/>
      <c r="BM9" s="622"/>
      <c r="BN9" s="623"/>
      <c r="BO9" s="659">
        <v>36.5</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2143098</v>
      </c>
      <c r="CS9" s="622"/>
      <c r="CT9" s="622"/>
      <c r="CU9" s="622"/>
      <c r="CV9" s="622"/>
      <c r="CW9" s="622"/>
      <c r="CX9" s="622"/>
      <c r="CY9" s="623"/>
      <c r="CZ9" s="659">
        <v>7</v>
      </c>
      <c r="DA9" s="659"/>
      <c r="DB9" s="659"/>
      <c r="DC9" s="659"/>
      <c r="DD9" s="627">
        <v>106243</v>
      </c>
      <c r="DE9" s="622"/>
      <c r="DF9" s="622"/>
      <c r="DG9" s="622"/>
      <c r="DH9" s="622"/>
      <c r="DI9" s="622"/>
      <c r="DJ9" s="622"/>
      <c r="DK9" s="622"/>
      <c r="DL9" s="622"/>
      <c r="DM9" s="622"/>
      <c r="DN9" s="622"/>
      <c r="DO9" s="622"/>
      <c r="DP9" s="623"/>
      <c r="DQ9" s="627">
        <v>1909189</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215113</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29288</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29288</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1943178</v>
      </c>
      <c r="S11" s="622"/>
      <c r="T11" s="622"/>
      <c r="U11" s="622"/>
      <c r="V11" s="622"/>
      <c r="W11" s="622"/>
      <c r="X11" s="622"/>
      <c r="Y11" s="623"/>
      <c r="Z11" s="624">
        <v>6</v>
      </c>
      <c r="AA11" s="625"/>
      <c r="AB11" s="625"/>
      <c r="AC11" s="626"/>
      <c r="AD11" s="627">
        <v>1943178</v>
      </c>
      <c r="AE11" s="622"/>
      <c r="AF11" s="622"/>
      <c r="AG11" s="622"/>
      <c r="AH11" s="622"/>
      <c r="AI11" s="622"/>
      <c r="AJ11" s="622"/>
      <c r="AK11" s="623"/>
      <c r="AL11" s="624">
        <v>10.5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369870</v>
      </c>
      <c r="BH11" s="622"/>
      <c r="BI11" s="622"/>
      <c r="BJ11" s="622"/>
      <c r="BK11" s="622"/>
      <c r="BL11" s="622"/>
      <c r="BM11" s="622"/>
      <c r="BN11" s="623"/>
      <c r="BO11" s="659">
        <v>3.6</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352217</v>
      </c>
      <c r="CS11" s="622"/>
      <c r="CT11" s="622"/>
      <c r="CU11" s="622"/>
      <c r="CV11" s="622"/>
      <c r="CW11" s="622"/>
      <c r="CX11" s="622"/>
      <c r="CY11" s="623"/>
      <c r="CZ11" s="659">
        <v>1.2</v>
      </c>
      <c r="DA11" s="659"/>
      <c r="DB11" s="659"/>
      <c r="DC11" s="659"/>
      <c r="DD11" s="627">
        <v>131962</v>
      </c>
      <c r="DE11" s="622"/>
      <c r="DF11" s="622"/>
      <c r="DG11" s="622"/>
      <c r="DH11" s="622"/>
      <c r="DI11" s="622"/>
      <c r="DJ11" s="622"/>
      <c r="DK11" s="622"/>
      <c r="DL11" s="622"/>
      <c r="DM11" s="622"/>
      <c r="DN11" s="622"/>
      <c r="DO11" s="622"/>
      <c r="DP11" s="623"/>
      <c r="DQ11" s="627">
        <v>236813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4385416</v>
      </c>
      <c r="BH12" s="622"/>
      <c r="BI12" s="622"/>
      <c r="BJ12" s="622"/>
      <c r="BK12" s="622"/>
      <c r="BL12" s="622"/>
      <c r="BM12" s="622"/>
      <c r="BN12" s="623"/>
      <c r="BO12" s="659">
        <v>42.4</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239654</v>
      </c>
      <c r="CS12" s="622"/>
      <c r="CT12" s="622"/>
      <c r="CU12" s="622"/>
      <c r="CV12" s="622"/>
      <c r="CW12" s="622"/>
      <c r="CX12" s="622"/>
      <c r="CY12" s="623"/>
      <c r="CZ12" s="659">
        <v>0.8</v>
      </c>
      <c r="DA12" s="659"/>
      <c r="DB12" s="659"/>
      <c r="DC12" s="659"/>
      <c r="DD12" s="627">
        <v>42364</v>
      </c>
      <c r="DE12" s="622"/>
      <c r="DF12" s="622"/>
      <c r="DG12" s="622"/>
      <c r="DH12" s="622"/>
      <c r="DI12" s="622"/>
      <c r="DJ12" s="622"/>
      <c r="DK12" s="622"/>
      <c r="DL12" s="622"/>
      <c r="DM12" s="622"/>
      <c r="DN12" s="622"/>
      <c r="DO12" s="622"/>
      <c r="DP12" s="623"/>
      <c r="DQ12" s="627">
        <v>219022</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4351332</v>
      </c>
      <c r="BH13" s="622"/>
      <c r="BI13" s="622"/>
      <c r="BJ13" s="622"/>
      <c r="BK13" s="622"/>
      <c r="BL13" s="622"/>
      <c r="BM13" s="622"/>
      <c r="BN13" s="623"/>
      <c r="BO13" s="659">
        <v>42.1</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3352924</v>
      </c>
      <c r="CS13" s="622"/>
      <c r="CT13" s="622"/>
      <c r="CU13" s="622"/>
      <c r="CV13" s="622"/>
      <c r="CW13" s="622"/>
      <c r="CX13" s="622"/>
      <c r="CY13" s="623"/>
      <c r="CZ13" s="659">
        <v>11</v>
      </c>
      <c r="DA13" s="659"/>
      <c r="DB13" s="659"/>
      <c r="DC13" s="659"/>
      <c r="DD13" s="627">
        <v>1360890</v>
      </c>
      <c r="DE13" s="622"/>
      <c r="DF13" s="622"/>
      <c r="DG13" s="622"/>
      <c r="DH13" s="622"/>
      <c r="DI13" s="622"/>
      <c r="DJ13" s="622"/>
      <c r="DK13" s="622"/>
      <c r="DL13" s="622"/>
      <c r="DM13" s="622"/>
      <c r="DN13" s="622"/>
      <c r="DO13" s="622"/>
      <c r="DP13" s="623"/>
      <c r="DQ13" s="627">
        <v>2249972</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283303</v>
      </c>
      <c r="BH14" s="622"/>
      <c r="BI14" s="622"/>
      <c r="BJ14" s="622"/>
      <c r="BK14" s="622"/>
      <c r="BL14" s="622"/>
      <c r="BM14" s="622"/>
      <c r="BN14" s="623"/>
      <c r="BO14" s="659">
        <v>2.7</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1328310</v>
      </c>
      <c r="CS14" s="622"/>
      <c r="CT14" s="622"/>
      <c r="CU14" s="622"/>
      <c r="CV14" s="622"/>
      <c r="CW14" s="622"/>
      <c r="CX14" s="622"/>
      <c r="CY14" s="623"/>
      <c r="CZ14" s="659">
        <v>4.4000000000000004</v>
      </c>
      <c r="DA14" s="659"/>
      <c r="DB14" s="659"/>
      <c r="DC14" s="659"/>
      <c r="DD14" s="627">
        <v>291377</v>
      </c>
      <c r="DE14" s="622"/>
      <c r="DF14" s="622"/>
      <c r="DG14" s="622"/>
      <c r="DH14" s="622"/>
      <c r="DI14" s="622"/>
      <c r="DJ14" s="622"/>
      <c r="DK14" s="622"/>
      <c r="DL14" s="622"/>
      <c r="DM14" s="622"/>
      <c r="DN14" s="622"/>
      <c r="DO14" s="622"/>
      <c r="DP14" s="623"/>
      <c r="DQ14" s="627">
        <v>1056035</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65794</v>
      </c>
      <c r="S15" s="622"/>
      <c r="T15" s="622"/>
      <c r="U15" s="622"/>
      <c r="V15" s="622"/>
      <c r="W15" s="622"/>
      <c r="X15" s="622"/>
      <c r="Y15" s="623"/>
      <c r="Z15" s="659">
        <v>0.2</v>
      </c>
      <c r="AA15" s="659"/>
      <c r="AB15" s="659"/>
      <c r="AC15" s="659"/>
      <c r="AD15" s="660">
        <v>65794</v>
      </c>
      <c r="AE15" s="660"/>
      <c r="AF15" s="660"/>
      <c r="AG15" s="660"/>
      <c r="AH15" s="660"/>
      <c r="AI15" s="660"/>
      <c r="AJ15" s="660"/>
      <c r="AK15" s="660"/>
      <c r="AL15" s="624">
        <v>0.4</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571756</v>
      </c>
      <c r="BH15" s="622"/>
      <c r="BI15" s="622"/>
      <c r="BJ15" s="622"/>
      <c r="BK15" s="622"/>
      <c r="BL15" s="622"/>
      <c r="BM15" s="622"/>
      <c r="BN15" s="623"/>
      <c r="BO15" s="659">
        <v>5.5</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2912925</v>
      </c>
      <c r="CS15" s="622"/>
      <c r="CT15" s="622"/>
      <c r="CU15" s="622"/>
      <c r="CV15" s="622"/>
      <c r="CW15" s="622"/>
      <c r="CX15" s="622"/>
      <c r="CY15" s="623"/>
      <c r="CZ15" s="659">
        <v>9.5</v>
      </c>
      <c r="DA15" s="659"/>
      <c r="DB15" s="659"/>
      <c r="DC15" s="659"/>
      <c r="DD15" s="627">
        <v>122857</v>
      </c>
      <c r="DE15" s="622"/>
      <c r="DF15" s="622"/>
      <c r="DG15" s="622"/>
      <c r="DH15" s="622"/>
      <c r="DI15" s="622"/>
      <c r="DJ15" s="622"/>
      <c r="DK15" s="622"/>
      <c r="DL15" s="622"/>
      <c r="DM15" s="622"/>
      <c r="DN15" s="622"/>
      <c r="DO15" s="622"/>
      <c r="DP15" s="623"/>
      <c r="DQ15" s="627">
        <v>2479952</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169089</v>
      </c>
      <c r="S16" s="622"/>
      <c r="T16" s="622"/>
      <c r="U16" s="622"/>
      <c r="V16" s="622"/>
      <c r="W16" s="622"/>
      <c r="X16" s="622"/>
      <c r="Y16" s="623"/>
      <c r="Z16" s="659">
        <v>0.5</v>
      </c>
      <c r="AA16" s="659"/>
      <c r="AB16" s="659"/>
      <c r="AC16" s="659"/>
      <c r="AD16" s="660">
        <v>169089</v>
      </c>
      <c r="AE16" s="660"/>
      <c r="AF16" s="660"/>
      <c r="AG16" s="660"/>
      <c r="AH16" s="660"/>
      <c r="AI16" s="660"/>
      <c r="AJ16" s="660"/>
      <c r="AK16" s="660"/>
      <c r="AL16" s="624">
        <v>0.9</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425327</v>
      </c>
      <c r="S17" s="622"/>
      <c r="T17" s="622"/>
      <c r="U17" s="622"/>
      <c r="V17" s="622"/>
      <c r="W17" s="622"/>
      <c r="X17" s="622"/>
      <c r="Y17" s="623"/>
      <c r="Z17" s="659">
        <v>1.3</v>
      </c>
      <c r="AA17" s="659"/>
      <c r="AB17" s="659"/>
      <c r="AC17" s="659"/>
      <c r="AD17" s="660">
        <v>425327</v>
      </c>
      <c r="AE17" s="660"/>
      <c r="AF17" s="660"/>
      <c r="AG17" s="660"/>
      <c r="AH17" s="660"/>
      <c r="AI17" s="660"/>
      <c r="AJ17" s="660"/>
      <c r="AK17" s="660"/>
      <c r="AL17" s="624">
        <v>2.2999999999999998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2438022</v>
      </c>
      <c r="CS17" s="622"/>
      <c r="CT17" s="622"/>
      <c r="CU17" s="622"/>
      <c r="CV17" s="622"/>
      <c r="CW17" s="622"/>
      <c r="CX17" s="622"/>
      <c r="CY17" s="623"/>
      <c r="CZ17" s="659">
        <v>8</v>
      </c>
      <c r="DA17" s="659"/>
      <c r="DB17" s="659"/>
      <c r="DC17" s="659"/>
      <c r="DD17" s="627" t="s">
        <v>122</v>
      </c>
      <c r="DE17" s="622"/>
      <c r="DF17" s="622"/>
      <c r="DG17" s="622"/>
      <c r="DH17" s="622"/>
      <c r="DI17" s="622"/>
      <c r="DJ17" s="622"/>
      <c r="DK17" s="622"/>
      <c r="DL17" s="622"/>
      <c r="DM17" s="622"/>
      <c r="DN17" s="622"/>
      <c r="DO17" s="622"/>
      <c r="DP17" s="623"/>
      <c r="DQ17" s="627">
        <v>2437076</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75246</v>
      </c>
      <c r="S18" s="622"/>
      <c r="T18" s="622"/>
      <c r="U18" s="622"/>
      <c r="V18" s="622"/>
      <c r="W18" s="622"/>
      <c r="X18" s="622"/>
      <c r="Y18" s="623"/>
      <c r="Z18" s="659">
        <v>0.2</v>
      </c>
      <c r="AA18" s="659"/>
      <c r="AB18" s="659"/>
      <c r="AC18" s="659"/>
      <c r="AD18" s="660">
        <v>75246</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347021</v>
      </c>
      <c r="S19" s="622"/>
      <c r="T19" s="622"/>
      <c r="U19" s="622"/>
      <c r="V19" s="622"/>
      <c r="W19" s="622"/>
      <c r="X19" s="622"/>
      <c r="Y19" s="623"/>
      <c r="Z19" s="659">
        <v>1.1000000000000001</v>
      </c>
      <c r="AA19" s="659"/>
      <c r="AB19" s="659"/>
      <c r="AC19" s="659"/>
      <c r="AD19" s="660">
        <v>347021</v>
      </c>
      <c r="AE19" s="660"/>
      <c r="AF19" s="660"/>
      <c r="AG19" s="660"/>
      <c r="AH19" s="660"/>
      <c r="AI19" s="660"/>
      <c r="AJ19" s="660"/>
      <c r="AK19" s="660"/>
      <c r="AL19" s="624">
        <v>1.9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612188</v>
      </c>
      <c r="BH19" s="622"/>
      <c r="BI19" s="622"/>
      <c r="BJ19" s="622"/>
      <c r="BK19" s="622"/>
      <c r="BL19" s="622"/>
      <c r="BM19" s="622"/>
      <c r="BN19" s="623"/>
      <c r="BO19" s="659">
        <v>5.9</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3060</v>
      </c>
      <c r="S20" s="622"/>
      <c r="T20" s="622"/>
      <c r="U20" s="622"/>
      <c r="V20" s="622"/>
      <c r="W20" s="622"/>
      <c r="X20" s="622"/>
      <c r="Y20" s="623"/>
      <c r="Z20" s="659">
        <v>0</v>
      </c>
      <c r="AA20" s="659"/>
      <c r="AB20" s="659"/>
      <c r="AC20" s="659"/>
      <c r="AD20" s="660">
        <v>3060</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612188</v>
      </c>
      <c r="BH20" s="622"/>
      <c r="BI20" s="622"/>
      <c r="BJ20" s="622"/>
      <c r="BK20" s="622"/>
      <c r="BL20" s="622"/>
      <c r="BM20" s="622"/>
      <c r="BN20" s="623"/>
      <c r="BO20" s="659">
        <v>5.9</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30515489</v>
      </c>
      <c r="CS20" s="622"/>
      <c r="CT20" s="622"/>
      <c r="CU20" s="622"/>
      <c r="CV20" s="622"/>
      <c r="CW20" s="622"/>
      <c r="CX20" s="622"/>
      <c r="CY20" s="623"/>
      <c r="CZ20" s="659">
        <v>100</v>
      </c>
      <c r="DA20" s="659"/>
      <c r="DB20" s="659"/>
      <c r="DC20" s="659"/>
      <c r="DD20" s="627">
        <v>2290308</v>
      </c>
      <c r="DE20" s="622"/>
      <c r="DF20" s="622"/>
      <c r="DG20" s="622"/>
      <c r="DH20" s="622"/>
      <c r="DI20" s="622"/>
      <c r="DJ20" s="622"/>
      <c r="DK20" s="622"/>
      <c r="DL20" s="622"/>
      <c r="DM20" s="622"/>
      <c r="DN20" s="622"/>
      <c r="DO20" s="622"/>
      <c r="DP20" s="623"/>
      <c r="DQ20" s="627">
        <v>21160123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5916385</v>
      </c>
      <c r="S21" s="622"/>
      <c r="T21" s="622"/>
      <c r="U21" s="622"/>
      <c r="V21" s="622"/>
      <c r="W21" s="622"/>
      <c r="X21" s="622"/>
      <c r="Y21" s="623"/>
      <c r="Z21" s="659">
        <v>18.100000000000001</v>
      </c>
      <c r="AA21" s="659"/>
      <c r="AB21" s="659"/>
      <c r="AC21" s="659"/>
      <c r="AD21" s="660">
        <v>5478433</v>
      </c>
      <c r="AE21" s="660"/>
      <c r="AF21" s="660"/>
      <c r="AG21" s="660"/>
      <c r="AH21" s="660"/>
      <c r="AI21" s="660"/>
      <c r="AJ21" s="660"/>
      <c r="AK21" s="660"/>
      <c r="AL21" s="624">
        <v>29.6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3208</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5478433</v>
      </c>
      <c r="S22" s="622"/>
      <c r="T22" s="622"/>
      <c r="U22" s="622"/>
      <c r="V22" s="622"/>
      <c r="W22" s="622"/>
      <c r="X22" s="622"/>
      <c r="Y22" s="623"/>
      <c r="Z22" s="659">
        <v>16.8</v>
      </c>
      <c r="AA22" s="659"/>
      <c r="AB22" s="659"/>
      <c r="AC22" s="659"/>
      <c r="AD22" s="660">
        <v>5478433</v>
      </c>
      <c r="AE22" s="660"/>
      <c r="AF22" s="660"/>
      <c r="AG22" s="660"/>
      <c r="AH22" s="660"/>
      <c r="AI22" s="660"/>
      <c r="AJ22" s="660"/>
      <c r="AK22" s="660"/>
      <c r="AL22" s="624">
        <v>29.6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437952</v>
      </c>
      <c r="S23" s="622"/>
      <c r="T23" s="622"/>
      <c r="U23" s="622"/>
      <c r="V23" s="622"/>
      <c r="W23" s="622"/>
      <c r="X23" s="622"/>
      <c r="Y23" s="623"/>
      <c r="Z23" s="659">
        <v>1.3</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608980</v>
      </c>
      <c r="BH23" s="622"/>
      <c r="BI23" s="622"/>
      <c r="BJ23" s="622"/>
      <c r="BK23" s="622"/>
      <c r="BL23" s="622"/>
      <c r="BM23" s="622"/>
      <c r="BN23" s="623"/>
      <c r="BO23" s="659">
        <v>5.9</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16826228</v>
      </c>
      <c r="CS24" s="674"/>
      <c r="CT24" s="674"/>
      <c r="CU24" s="674"/>
      <c r="CV24" s="674"/>
      <c r="CW24" s="674"/>
      <c r="CX24" s="674"/>
      <c r="CY24" s="702"/>
      <c r="CZ24" s="703">
        <v>55.1</v>
      </c>
      <c r="DA24" s="685"/>
      <c r="DB24" s="685"/>
      <c r="DC24" s="705"/>
      <c r="DD24" s="701">
        <v>10938178</v>
      </c>
      <c r="DE24" s="674"/>
      <c r="DF24" s="674"/>
      <c r="DG24" s="674"/>
      <c r="DH24" s="674"/>
      <c r="DI24" s="674"/>
      <c r="DJ24" s="674"/>
      <c r="DK24" s="702"/>
      <c r="DL24" s="701">
        <v>9846403</v>
      </c>
      <c r="DM24" s="674"/>
      <c r="DN24" s="674"/>
      <c r="DO24" s="674"/>
      <c r="DP24" s="674"/>
      <c r="DQ24" s="674"/>
      <c r="DR24" s="674"/>
      <c r="DS24" s="674"/>
      <c r="DT24" s="674"/>
      <c r="DU24" s="674"/>
      <c r="DV24" s="702"/>
      <c r="DW24" s="703">
        <v>53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19389661</v>
      </c>
      <c r="S25" s="622"/>
      <c r="T25" s="622"/>
      <c r="U25" s="622"/>
      <c r="V25" s="622"/>
      <c r="W25" s="622"/>
      <c r="X25" s="622"/>
      <c r="Y25" s="623"/>
      <c r="Z25" s="659">
        <v>59.4</v>
      </c>
      <c r="AA25" s="659"/>
      <c r="AB25" s="659"/>
      <c r="AC25" s="659"/>
      <c r="AD25" s="660">
        <v>18342729</v>
      </c>
      <c r="AE25" s="660"/>
      <c r="AF25" s="660"/>
      <c r="AG25" s="660"/>
      <c r="AH25" s="660"/>
      <c r="AI25" s="660"/>
      <c r="AJ25" s="660"/>
      <c r="AK25" s="660"/>
      <c r="AL25" s="624">
        <v>99.1</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5051467</v>
      </c>
      <c r="CS25" s="634"/>
      <c r="CT25" s="634"/>
      <c r="CU25" s="634"/>
      <c r="CV25" s="634"/>
      <c r="CW25" s="634"/>
      <c r="CX25" s="634"/>
      <c r="CY25" s="635"/>
      <c r="CZ25" s="624">
        <v>16.600000000000001</v>
      </c>
      <c r="DA25" s="636"/>
      <c r="DB25" s="636"/>
      <c r="DC25" s="637"/>
      <c r="DD25" s="627">
        <v>4840220</v>
      </c>
      <c r="DE25" s="634"/>
      <c r="DF25" s="634"/>
      <c r="DG25" s="634"/>
      <c r="DH25" s="634"/>
      <c r="DI25" s="634"/>
      <c r="DJ25" s="634"/>
      <c r="DK25" s="635"/>
      <c r="DL25" s="627">
        <v>4739207</v>
      </c>
      <c r="DM25" s="634"/>
      <c r="DN25" s="634"/>
      <c r="DO25" s="634"/>
      <c r="DP25" s="634"/>
      <c r="DQ25" s="634"/>
      <c r="DR25" s="634"/>
      <c r="DS25" s="634"/>
      <c r="DT25" s="634"/>
      <c r="DU25" s="634"/>
      <c r="DV25" s="635"/>
      <c r="DW25" s="624">
        <v>25.5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7785</v>
      </c>
      <c r="S26" s="622"/>
      <c r="T26" s="622"/>
      <c r="U26" s="622"/>
      <c r="V26" s="622"/>
      <c r="W26" s="622"/>
      <c r="X26" s="622"/>
      <c r="Y26" s="623"/>
      <c r="Z26" s="659">
        <v>0</v>
      </c>
      <c r="AA26" s="659"/>
      <c r="AB26" s="659"/>
      <c r="AC26" s="659"/>
      <c r="AD26" s="660">
        <v>7785</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3210166</v>
      </c>
      <c r="CS26" s="622"/>
      <c r="CT26" s="622"/>
      <c r="CU26" s="622"/>
      <c r="CV26" s="622"/>
      <c r="CW26" s="622"/>
      <c r="CX26" s="622"/>
      <c r="CY26" s="623"/>
      <c r="CZ26" s="624">
        <v>10.5</v>
      </c>
      <c r="DA26" s="636"/>
      <c r="DB26" s="636"/>
      <c r="DC26" s="637"/>
      <c r="DD26" s="627">
        <v>3065491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22362</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10346229</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9336739</v>
      </c>
      <c r="CS27" s="634"/>
      <c r="CT27" s="634"/>
      <c r="CU27" s="634"/>
      <c r="CV27" s="634"/>
      <c r="CW27" s="634"/>
      <c r="CX27" s="634"/>
      <c r="CY27" s="635"/>
      <c r="CZ27" s="624">
        <v>30.6</v>
      </c>
      <c r="DA27" s="636"/>
      <c r="DB27" s="636"/>
      <c r="DC27" s="637"/>
      <c r="DD27" s="627">
        <v>3660882</v>
      </c>
      <c r="DE27" s="634"/>
      <c r="DF27" s="634"/>
      <c r="DG27" s="634"/>
      <c r="DH27" s="634"/>
      <c r="DI27" s="634"/>
      <c r="DJ27" s="634"/>
      <c r="DK27" s="635"/>
      <c r="DL27" s="627">
        <v>2670120</v>
      </c>
      <c r="DM27" s="634"/>
      <c r="DN27" s="634"/>
      <c r="DO27" s="634"/>
      <c r="DP27" s="634"/>
      <c r="DQ27" s="634"/>
      <c r="DR27" s="634"/>
      <c r="DS27" s="634"/>
      <c r="DT27" s="634"/>
      <c r="DU27" s="634"/>
      <c r="DV27" s="635"/>
      <c r="DW27" s="624">
        <v>14.4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273566</v>
      </c>
      <c r="S28" s="622"/>
      <c r="T28" s="622"/>
      <c r="U28" s="622"/>
      <c r="V28" s="622"/>
      <c r="W28" s="622"/>
      <c r="X28" s="622"/>
      <c r="Y28" s="623"/>
      <c r="Z28" s="659">
        <v>0.8</v>
      </c>
      <c r="AA28" s="659"/>
      <c r="AB28" s="659"/>
      <c r="AC28" s="659"/>
      <c r="AD28" s="660">
        <v>77043</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2438022</v>
      </c>
      <c r="CS28" s="622"/>
      <c r="CT28" s="622"/>
      <c r="CU28" s="622"/>
      <c r="CV28" s="622"/>
      <c r="CW28" s="622"/>
      <c r="CX28" s="622"/>
      <c r="CY28" s="623"/>
      <c r="CZ28" s="624">
        <v>8</v>
      </c>
      <c r="DA28" s="636"/>
      <c r="DB28" s="636"/>
      <c r="DC28" s="637"/>
      <c r="DD28" s="627">
        <v>2437076</v>
      </c>
      <c r="DE28" s="622"/>
      <c r="DF28" s="622"/>
      <c r="DG28" s="622"/>
      <c r="DH28" s="622"/>
      <c r="DI28" s="622"/>
      <c r="DJ28" s="622"/>
      <c r="DK28" s="623"/>
      <c r="DL28" s="627">
        <v>2437076</v>
      </c>
      <c r="DM28" s="622"/>
      <c r="DN28" s="622"/>
      <c r="DO28" s="622"/>
      <c r="DP28" s="622"/>
      <c r="DQ28" s="622"/>
      <c r="DR28" s="622"/>
      <c r="DS28" s="622"/>
      <c r="DT28" s="622"/>
      <c r="DU28" s="622"/>
      <c r="DV28" s="623"/>
      <c r="DW28" s="624">
        <v>13.1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44526</v>
      </c>
      <c r="S29" s="622"/>
      <c r="T29" s="622"/>
      <c r="U29" s="622"/>
      <c r="V29" s="622"/>
      <c r="W29" s="622"/>
      <c r="X29" s="622"/>
      <c r="Y29" s="623"/>
      <c r="Z29" s="659">
        <v>0.1</v>
      </c>
      <c r="AA29" s="659"/>
      <c r="AB29" s="659"/>
      <c r="AC29" s="659"/>
      <c r="AD29" s="660">
        <v>38259</v>
      </c>
      <c r="AE29" s="660"/>
      <c r="AF29" s="660"/>
      <c r="AG29" s="660"/>
      <c r="AH29" s="660"/>
      <c r="AI29" s="660"/>
      <c r="AJ29" s="660"/>
      <c r="AK29" s="660"/>
      <c r="AL29" s="624">
        <v>0.2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2438022</v>
      </c>
      <c r="CS29" s="634"/>
      <c r="CT29" s="634"/>
      <c r="CU29" s="634"/>
      <c r="CV29" s="634"/>
      <c r="CW29" s="634"/>
      <c r="CX29" s="634"/>
      <c r="CY29" s="635"/>
      <c r="CZ29" s="624">
        <v>8</v>
      </c>
      <c r="DA29" s="636"/>
      <c r="DB29" s="636"/>
      <c r="DC29" s="637"/>
      <c r="DD29" s="627">
        <v>2437076</v>
      </c>
      <c r="DE29" s="634"/>
      <c r="DF29" s="634"/>
      <c r="DG29" s="634"/>
      <c r="DH29" s="634"/>
      <c r="DI29" s="634"/>
      <c r="DJ29" s="634"/>
      <c r="DK29" s="635"/>
      <c r="DL29" s="627">
        <v>2437076</v>
      </c>
      <c r="DM29" s="634"/>
      <c r="DN29" s="634"/>
      <c r="DO29" s="634"/>
      <c r="DP29" s="634"/>
      <c r="DQ29" s="634"/>
      <c r="DR29" s="634"/>
      <c r="DS29" s="634"/>
      <c r="DT29" s="634"/>
      <c r="DU29" s="634"/>
      <c r="DV29" s="635"/>
      <c r="DW29" s="624">
        <v>13.1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6119712</v>
      </c>
      <c r="S30" s="622"/>
      <c r="T30" s="622"/>
      <c r="U30" s="622"/>
      <c r="V30" s="622"/>
      <c r="W30" s="622"/>
      <c r="X30" s="622"/>
      <c r="Y30" s="623"/>
      <c r="Z30" s="659">
        <v>18.7</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2387609</v>
      </c>
      <c r="CS30" s="622"/>
      <c r="CT30" s="622"/>
      <c r="CU30" s="622"/>
      <c r="CV30" s="622"/>
      <c r="CW30" s="622"/>
      <c r="CX30" s="622"/>
      <c r="CY30" s="623"/>
      <c r="CZ30" s="624">
        <v>7.8</v>
      </c>
      <c r="DA30" s="636"/>
      <c r="DB30" s="636"/>
      <c r="DC30" s="637"/>
      <c r="DD30" s="627">
        <v>2386756</v>
      </c>
      <c r="DE30" s="622"/>
      <c r="DF30" s="622"/>
      <c r="DG30" s="622"/>
      <c r="DH30" s="622"/>
      <c r="DI30" s="622"/>
      <c r="DJ30" s="622"/>
      <c r="DK30" s="623"/>
      <c r="DL30" s="627">
        <v>2386756</v>
      </c>
      <c r="DM30" s="622"/>
      <c r="DN30" s="622"/>
      <c r="DO30" s="622"/>
      <c r="DP30" s="622"/>
      <c r="DQ30" s="622"/>
      <c r="DR30" s="622"/>
      <c r="DS30" s="622"/>
      <c r="DT30" s="622"/>
      <c r="DU30" s="622"/>
      <c r="DV30" s="623"/>
      <c r="DW30" s="624">
        <v>12.8</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99.4</v>
      </c>
      <c r="BH31" s="684"/>
      <c r="BI31" s="684"/>
      <c r="BJ31" s="684"/>
      <c r="BK31" s="684"/>
      <c r="BL31" s="684"/>
      <c r="BM31" s="685">
        <v>98.2</v>
      </c>
      <c r="BN31" s="684"/>
      <c r="BO31" s="684"/>
      <c r="BP31" s="684"/>
      <c r="BQ31" s="686"/>
      <c r="BR31" s="683">
        <v>99.2</v>
      </c>
      <c r="BS31" s="684"/>
      <c r="BT31" s="684"/>
      <c r="BU31" s="684"/>
      <c r="BV31" s="684"/>
      <c r="BW31" s="684"/>
      <c r="BX31" s="685">
        <v>98.1</v>
      </c>
      <c r="BY31" s="684"/>
      <c r="BZ31" s="684"/>
      <c r="CA31" s="684"/>
      <c r="CB31" s="686"/>
      <c r="CD31" s="642"/>
      <c r="CE31" s="643"/>
      <c r="CF31" s="618" t="s">
        <v>300</v>
      </c>
      <c r="CG31" s="619"/>
      <c r="CH31" s="619"/>
      <c r="CI31" s="619"/>
      <c r="CJ31" s="619"/>
      <c r="CK31" s="619"/>
      <c r="CL31" s="619"/>
      <c r="CM31" s="619"/>
      <c r="CN31" s="619"/>
      <c r="CO31" s="619"/>
      <c r="CP31" s="619"/>
      <c r="CQ31" s="620"/>
      <c r="CR31" s="621">
        <v>50413</v>
      </c>
      <c r="CS31" s="634"/>
      <c r="CT31" s="634"/>
      <c r="CU31" s="634"/>
      <c r="CV31" s="634"/>
      <c r="CW31" s="634"/>
      <c r="CX31" s="634"/>
      <c r="CY31" s="635"/>
      <c r="CZ31" s="624">
        <v>0.2</v>
      </c>
      <c r="DA31" s="636"/>
      <c r="DB31" s="636"/>
      <c r="DC31" s="637"/>
      <c r="DD31" s="627">
        <v>50320</v>
      </c>
      <c r="DE31" s="634"/>
      <c r="DF31" s="634"/>
      <c r="DG31" s="634"/>
      <c r="DH31" s="634"/>
      <c r="DI31" s="634"/>
      <c r="DJ31" s="634"/>
      <c r="DK31" s="635"/>
      <c r="DL31" s="627">
        <v>50320</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2155875</v>
      </c>
      <c r="S32" s="622"/>
      <c r="T32" s="622"/>
      <c r="U32" s="622"/>
      <c r="V32" s="622"/>
      <c r="W32" s="622"/>
      <c r="X32" s="622"/>
      <c r="Y32" s="623"/>
      <c r="Z32" s="659">
        <v>6.6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99.3</v>
      </c>
      <c r="BH32" s="634"/>
      <c r="BI32" s="634"/>
      <c r="BJ32" s="634"/>
      <c r="BK32" s="634"/>
      <c r="BL32" s="634"/>
      <c r="BM32" s="625">
        <v>97.9</v>
      </c>
      <c r="BN32" s="634"/>
      <c r="BO32" s="634"/>
      <c r="BP32" s="634"/>
      <c r="BQ32" s="657"/>
      <c r="BR32" s="692">
        <v>99.1</v>
      </c>
      <c r="BS32" s="634"/>
      <c r="BT32" s="634"/>
      <c r="BU32" s="634"/>
      <c r="BV32" s="634"/>
      <c r="BW32" s="634"/>
      <c r="BX32" s="625">
        <v>97.9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89191</v>
      </c>
      <c r="S33" s="622"/>
      <c r="T33" s="622"/>
      <c r="U33" s="622"/>
      <c r="V33" s="622"/>
      <c r="W33" s="622"/>
      <c r="X33" s="622"/>
      <c r="Y33" s="623"/>
      <c r="Z33" s="659">
        <v>0.3</v>
      </c>
      <c r="AA33" s="659"/>
      <c r="AB33" s="659"/>
      <c r="AC33" s="659"/>
      <c r="AD33" s="660">
        <v>31973</v>
      </c>
      <c r="AE33" s="660"/>
      <c r="AF33" s="660"/>
      <c r="AG33" s="660"/>
      <c r="AH33" s="660"/>
      <c r="AI33" s="660"/>
      <c r="AJ33" s="660"/>
      <c r="AK33" s="660"/>
      <c r="AL33" s="624">
        <v>0.2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99.5</v>
      </c>
      <c r="BH33" s="606"/>
      <c r="BI33" s="606"/>
      <c r="BJ33" s="606"/>
      <c r="BK33" s="606"/>
      <c r="BL33" s="606"/>
      <c r="BM33" s="652">
        <v>98.4</v>
      </c>
      <c r="BN33" s="606"/>
      <c r="BO33" s="606"/>
      <c r="BP33" s="606"/>
      <c r="BQ33" s="669"/>
      <c r="BR33" s="682">
        <v>99.3</v>
      </c>
      <c r="BS33" s="606"/>
      <c r="BT33" s="606"/>
      <c r="BU33" s="606"/>
      <c r="BV33" s="606"/>
      <c r="BW33" s="606"/>
      <c r="BX33" s="652">
        <v>98.3</v>
      </c>
      <c r="BY33" s="606"/>
      <c r="BZ33" s="606"/>
      <c r="CA33" s="606"/>
      <c r="CB33" s="669"/>
      <c r="CD33" s="618" t="s">
        <v>307</v>
      </c>
      <c r="CE33" s="619"/>
      <c r="CF33" s="619"/>
      <c r="CG33" s="619"/>
      <c r="CH33" s="619"/>
      <c r="CI33" s="619"/>
      <c r="CJ33" s="619"/>
      <c r="CK33" s="619"/>
      <c r="CL33" s="619"/>
      <c r="CM33" s="619"/>
      <c r="CN33" s="619"/>
      <c r="CO33" s="619"/>
      <c r="CP33" s="619"/>
      <c r="CQ33" s="620"/>
      <c r="CR33" s="621">
        <v>11398953</v>
      </c>
      <c r="CS33" s="634"/>
      <c r="CT33" s="634"/>
      <c r="CU33" s="634"/>
      <c r="CV33" s="634"/>
      <c r="CW33" s="634"/>
      <c r="CX33" s="634"/>
      <c r="CY33" s="635"/>
      <c r="CZ33" s="624">
        <v>37.4</v>
      </c>
      <c r="DA33" s="636"/>
      <c r="DB33" s="636"/>
      <c r="DC33" s="637"/>
      <c r="DD33" s="627">
        <v>9440785</v>
      </c>
      <c r="DE33" s="634"/>
      <c r="DF33" s="634"/>
      <c r="DG33" s="634"/>
      <c r="DH33" s="634"/>
      <c r="DI33" s="634"/>
      <c r="DJ33" s="634"/>
      <c r="DK33" s="635"/>
      <c r="DL33" s="627">
        <v>7456263</v>
      </c>
      <c r="DM33" s="634"/>
      <c r="DN33" s="634"/>
      <c r="DO33" s="634"/>
      <c r="DP33" s="634"/>
      <c r="DQ33" s="634"/>
      <c r="DR33" s="634"/>
      <c r="DS33" s="634"/>
      <c r="DT33" s="634"/>
      <c r="DU33" s="634"/>
      <c r="DV33" s="635"/>
      <c r="DW33" s="624">
        <v>40.1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208765</v>
      </c>
      <c r="S34" s="622"/>
      <c r="T34" s="622"/>
      <c r="U34" s="622"/>
      <c r="V34" s="622"/>
      <c r="W34" s="622"/>
      <c r="X34" s="622"/>
      <c r="Y34" s="623"/>
      <c r="Z34" s="659">
        <v>0.6</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4741914</v>
      </c>
      <c r="CS34" s="622"/>
      <c r="CT34" s="622"/>
      <c r="CU34" s="622"/>
      <c r="CV34" s="622"/>
      <c r="CW34" s="622"/>
      <c r="CX34" s="622"/>
      <c r="CY34" s="623"/>
      <c r="CZ34" s="624">
        <v>15.5</v>
      </c>
      <c r="DA34" s="636"/>
      <c r="DB34" s="636"/>
      <c r="DC34" s="637"/>
      <c r="DD34" s="627">
        <v>3562655</v>
      </c>
      <c r="DE34" s="622"/>
      <c r="DF34" s="622"/>
      <c r="DG34" s="622"/>
      <c r="DH34" s="622"/>
      <c r="DI34" s="622"/>
      <c r="DJ34" s="622"/>
      <c r="DK34" s="623"/>
      <c r="DL34" s="627">
        <v>3271538</v>
      </c>
      <c r="DM34" s="622"/>
      <c r="DN34" s="622"/>
      <c r="DO34" s="622"/>
      <c r="DP34" s="622"/>
      <c r="DQ34" s="622"/>
      <c r="DR34" s="622"/>
      <c r="DS34" s="622"/>
      <c r="DT34" s="622"/>
      <c r="DU34" s="622"/>
      <c r="DV34" s="623"/>
      <c r="DW34" s="624">
        <v>17.600000000000001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79606</v>
      </c>
      <c r="S35" s="622"/>
      <c r="T35" s="622"/>
      <c r="U35" s="622"/>
      <c r="V35" s="622"/>
      <c r="W35" s="622"/>
      <c r="X35" s="622"/>
      <c r="Y35" s="623"/>
      <c r="Z35" s="659">
        <v>0.2</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375021</v>
      </c>
      <c r="CS35" s="634"/>
      <c r="CT35" s="634"/>
      <c r="CU35" s="634"/>
      <c r="CV35" s="634"/>
      <c r="CW35" s="634"/>
      <c r="CX35" s="634"/>
      <c r="CY35" s="635"/>
      <c r="CZ35" s="624">
        <v>1.2</v>
      </c>
      <c r="DA35" s="636"/>
      <c r="DB35" s="636"/>
      <c r="DC35" s="637"/>
      <c r="DD35" s="627">
        <v>371905</v>
      </c>
      <c r="DE35" s="634"/>
      <c r="DF35" s="634"/>
      <c r="DG35" s="634"/>
      <c r="DH35" s="634"/>
      <c r="DI35" s="634"/>
      <c r="DJ35" s="634"/>
      <c r="DK35" s="635"/>
      <c r="DL35" s="627">
        <v>371322</v>
      </c>
      <c r="DM35" s="634"/>
      <c r="DN35" s="634"/>
      <c r="DO35" s="634"/>
      <c r="DP35" s="634"/>
      <c r="DQ35" s="634"/>
      <c r="DR35" s="634"/>
      <c r="DS35" s="634"/>
      <c r="DT35" s="634"/>
      <c r="DU35" s="634"/>
      <c r="DV35" s="635"/>
      <c r="DW35" s="624">
        <v>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2425908</v>
      </c>
      <c r="S36" s="622"/>
      <c r="T36" s="622"/>
      <c r="U36" s="622"/>
      <c r="V36" s="622"/>
      <c r="W36" s="622"/>
      <c r="X36" s="622"/>
      <c r="Y36" s="623"/>
      <c r="Z36" s="659">
        <v>7.4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4018188</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115292</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2340917</v>
      </c>
      <c r="CS36" s="622"/>
      <c r="CT36" s="622"/>
      <c r="CU36" s="622"/>
      <c r="CV36" s="622"/>
      <c r="CW36" s="622"/>
      <c r="CX36" s="622"/>
      <c r="CY36" s="623"/>
      <c r="CZ36" s="624">
        <v>7.7</v>
      </c>
      <c r="DA36" s="636"/>
      <c r="DB36" s="636"/>
      <c r="DC36" s="637"/>
      <c r="DD36" s="627">
        <v>2166911</v>
      </c>
      <c r="DE36" s="622"/>
      <c r="DF36" s="622"/>
      <c r="DG36" s="622"/>
      <c r="DH36" s="622"/>
      <c r="DI36" s="622"/>
      <c r="DJ36" s="622"/>
      <c r="DK36" s="623"/>
      <c r="DL36" s="627">
        <v>1555248</v>
      </c>
      <c r="DM36" s="622"/>
      <c r="DN36" s="622"/>
      <c r="DO36" s="622"/>
      <c r="DP36" s="622"/>
      <c r="DQ36" s="622"/>
      <c r="DR36" s="622"/>
      <c r="DS36" s="622"/>
      <c r="DT36" s="622"/>
      <c r="DU36" s="622"/>
      <c r="DV36" s="623"/>
      <c r="DW36" s="624">
        <v>8.4</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607151</v>
      </c>
      <c r="S37" s="622"/>
      <c r="T37" s="622"/>
      <c r="U37" s="622"/>
      <c r="V37" s="622"/>
      <c r="W37" s="622"/>
      <c r="X37" s="622"/>
      <c r="Y37" s="623"/>
      <c r="Z37" s="659">
        <v>1.9</v>
      </c>
      <c r="AA37" s="659"/>
      <c r="AB37" s="659"/>
      <c r="AC37" s="659"/>
      <c r="AD37" s="660">
        <v>13917</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917404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-313231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357963</v>
      </c>
      <c r="CS37" s="634"/>
      <c r="CT37" s="634"/>
      <c r="CU37" s="634"/>
      <c r="CV37" s="634"/>
      <c r="CW37" s="634"/>
      <c r="CX37" s="634"/>
      <c r="CY37" s="635"/>
      <c r="CZ37" s="624">
        <v>1.2</v>
      </c>
      <c r="DA37" s="636"/>
      <c r="DB37" s="636"/>
      <c r="DC37" s="637"/>
      <c r="DD37" s="627">
        <v>357963</v>
      </c>
      <c r="DE37" s="634"/>
      <c r="DF37" s="634"/>
      <c r="DG37" s="634"/>
      <c r="DH37" s="634"/>
      <c r="DI37" s="634"/>
      <c r="DJ37" s="634"/>
      <c r="DK37" s="635"/>
      <c r="DL37" s="627">
        <v>357963</v>
      </c>
      <c r="DM37" s="634"/>
      <c r="DN37" s="634"/>
      <c r="DO37" s="634"/>
      <c r="DP37" s="634"/>
      <c r="DQ37" s="634"/>
      <c r="DR37" s="634"/>
      <c r="DS37" s="634"/>
      <c r="DT37" s="634"/>
      <c r="DU37" s="634"/>
      <c r="DV37" s="635"/>
      <c r="DW37" s="624">
        <v>1.9</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1217618</v>
      </c>
      <c r="S38" s="622"/>
      <c r="T38" s="622"/>
      <c r="U38" s="622"/>
      <c r="V38" s="622"/>
      <c r="W38" s="622"/>
      <c r="X38" s="622"/>
      <c r="Y38" s="623"/>
      <c r="Z38" s="659">
        <v>3.7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53768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10603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3047016</v>
      </c>
      <c r="CS38" s="622"/>
      <c r="CT38" s="622"/>
      <c r="CU38" s="622"/>
      <c r="CV38" s="622"/>
      <c r="CW38" s="622"/>
      <c r="CX38" s="622"/>
      <c r="CY38" s="623"/>
      <c r="CZ38" s="624">
        <v>10</v>
      </c>
      <c r="DA38" s="636"/>
      <c r="DB38" s="636"/>
      <c r="DC38" s="637"/>
      <c r="DD38" s="627">
        <v>2587117</v>
      </c>
      <c r="DE38" s="622"/>
      <c r="DF38" s="622"/>
      <c r="DG38" s="622"/>
      <c r="DH38" s="622"/>
      <c r="DI38" s="622"/>
      <c r="DJ38" s="622"/>
      <c r="DK38" s="623"/>
      <c r="DL38" s="627">
        <v>2143888</v>
      </c>
      <c r="DM38" s="622"/>
      <c r="DN38" s="622"/>
      <c r="DO38" s="622"/>
      <c r="DP38" s="622"/>
      <c r="DQ38" s="622"/>
      <c r="DR38" s="622"/>
      <c r="DS38" s="622"/>
      <c r="DT38" s="622"/>
      <c r="DU38" s="622"/>
      <c r="DV38" s="623"/>
      <c r="DW38" s="624">
        <v>11.5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15631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779818</v>
      </c>
      <c r="CS39" s="634"/>
      <c r="CT39" s="634"/>
      <c r="CU39" s="634"/>
      <c r="CV39" s="634"/>
      <c r="CW39" s="634"/>
      <c r="CX39" s="634"/>
      <c r="CY39" s="635"/>
      <c r="CZ39" s="624">
        <v>2.6</v>
      </c>
      <c r="DA39" s="636"/>
      <c r="DB39" s="636"/>
      <c r="DC39" s="637"/>
      <c r="DD39" s="627">
        <v>637930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82418</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114267</v>
      </c>
      <c r="CS40" s="622"/>
      <c r="CT40" s="622"/>
      <c r="CU40" s="622"/>
      <c r="CV40" s="622"/>
      <c r="CW40" s="622"/>
      <c r="CX40" s="622"/>
      <c r="CY40" s="623"/>
      <c r="CZ40" s="624">
        <v>0.4</v>
      </c>
      <c r="DA40" s="636"/>
      <c r="DB40" s="636"/>
      <c r="DC40" s="637"/>
      <c r="DD40" s="627">
        <v>114267</v>
      </c>
      <c r="DE40" s="622"/>
      <c r="DF40" s="622"/>
      <c r="DG40" s="622"/>
      <c r="DH40" s="622"/>
      <c r="DI40" s="622"/>
      <c r="DJ40" s="622"/>
      <c r="DK40" s="623"/>
      <c r="DL40" s="627">
        <v>114267</v>
      </c>
      <c r="DM40" s="622"/>
      <c r="DN40" s="622"/>
      <c r="DO40" s="622"/>
      <c r="DP40" s="622"/>
      <c r="DQ40" s="622"/>
      <c r="DR40" s="622"/>
      <c r="DS40" s="622"/>
      <c r="DT40" s="622"/>
      <c r="DU40" s="622"/>
      <c r="DV40" s="623"/>
      <c r="DW40" s="624">
        <v>0.6</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32641726</v>
      </c>
      <c r="S41" s="646"/>
      <c r="T41" s="646"/>
      <c r="U41" s="646"/>
      <c r="V41" s="646"/>
      <c r="W41" s="646"/>
      <c r="X41" s="646"/>
      <c r="Y41" s="649"/>
      <c r="Z41" s="650">
        <v>100</v>
      </c>
      <c r="AA41" s="650"/>
      <c r="AB41" s="650"/>
      <c r="AC41" s="650"/>
      <c r="AD41" s="651">
        <v>18511706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849604</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2197412</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352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2290308</v>
      </c>
      <c r="CS42" s="634"/>
      <c r="CT42" s="634"/>
      <c r="CU42" s="634"/>
      <c r="CV42" s="634"/>
      <c r="CW42" s="634"/>
      <c r="CX42" s="634"/>
      <c r="CY42" s="635"/>
      <c r="CZ42" s="624">
        <v>7.5</v>
      </c>
      <c r="DA42" s="636"/>
      <c r="DB42" s="636"/>
      <c r="DC42" s="637"/>
      <c r="DD42" s="627">
        <v>781160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46645</v>
      </c>
      <c r="CS43" s="634"/>
      <c r="CT43" s="634"/>
      <c r="CU43" s="634"/>
      <c r="CV43" s="634"/>
      <c r="CW43" s="634"/>
      <c r="CX43" s="634"/>
      <c r="CY43" s="635"/>
      <c r="CZ43" s="624">
        <v>0.2</v>
      </c>
      <c r="DA43" s="636"/>
      <c r="DB43" s="636"/>
      <c r="DC43" s="637"/>
      <c r="DD43" s="627">
        <v>46645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2290308</v>
      </c>
      <c r="CS44" s="622"/>
      <c r="CT44" s="622"/>
      <c r="CU44" s="622"/>
      <c r="CV44" s="622"/>
      <c r="CW44" s="622"/>
      <c r="CX44" s="622"/>
      <c r="CY44" s="623"/>
      <c r="CZ44" s="624">
        <v>7.5</v>
      </c>
      <c r="DA44" s="625"/>
      <c r="DB44" s="625"/>
      <c r="DC44" s="626"/>
      <c r="DD44" s="627">
        <v>781160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507352</v>
      </c>
      <c r="CS45" s="634"/>
      <c r="CT45" s="634"/>
      <c r="CU45" s="634"/>
      <c r="CV45" s="634"/>
      <c r="CW45" s="634"/>
      <c r="CX45" s="634"/>
      <c r="CY45" s="635"/>
      <c r="CZ45" s="624">
        <v>1.7</v>
      </c>
      <c r="DA45" s="636"/>
      <c r="DB45" s="636"/>
      <c r="DC45" s="637"/>
      <c r="DD45" s="627">
        <v>28691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1748845</v>
      </c>
      <c r="CS46" s="622"/>
      <c r="CT46" s="622"/>
      <c r="CU46" s="622"/>
      <c r="CV46" s="622"/>
      <c r="CW46" s="622"/>
      <c r="CX46" s="622"/>
      <c r="CY46" s="623"/>
      <c r="CZ46" s="624">
        <v>5.7</v>
      </c>
      <c r="DA46" s="625"/>
      <c r="DB46" s="625"/>
      <c r="DC46" s="626"/>
      <c r="DD46" s="627">
        <v>737096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30515489</v>
      </c>
      <c r="CS49" s="606"/>
      <c r="CT49" s="606"/>
      <c r="CU49" s="606"/>
      <c r="CV49" s="606"/>
      <c r="CW49" s="606"/>
      <c r="CX49" s="606"/>
      <c r="CY49" s="607"/>
      <c r="CZ49" s="608">
        <v>100</v>
      </c>
      <c r="DA49" s="609"/>
      <c r="DB49" s="609"/>
      <c r="DC49" s="610"/>
      <c r="DD49" s="611">
        <v>21160123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qWqna8rDWgg4523piLr1v/xZ7X+/NKYnf5JxU75UcRFDUZRT3bUBxyMDd6SpkMBlqCb+1Ak0oOBR+7HrnmoHIw==" saltValue="4r2WXaTIdyExqTqVLG1y8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32685</v>
      </c>
      <c r="R7" s="1103"/>
      <c r="S7" s="1103"/>
      <c r="T7" s="1103"/>
      <c r="U7" s="1103"/>
      <c r="V7" s="1103">
        <v>30559</v>
      </c>
      <c r="W7" s="1103"/>
      <c r="X7" s="1103"/>
      <c r="Y7" s="1103"/>
      <c r="Z7" s="1103"/>
      <c r="AA7" s="1103">
        <v>2126</v>
      </c>
      <c r="AB7" s="1103"/>
      <c r="AC7" s="1103"/>
      <c r="AD7" s="1103"/>
      <c r="AE7" s="1104"/>
      <c r="AF7" s="1105">
        <v>1889</v>
      </c>
      <c r="AG7" s="1106"/>
      <c r="AH7" s="1106"/>
      <c r="AI7" s="1106"/>
      <c r="AJ7" s="1107"/>
      <c r="AK7" s="1108">
        <v>80</v>
      </c>
      <c r="AL7" s="1109"/>
      <c r="AM7" s="1109"/>
      <c r="AN7" s="1109"/>
      <c r="AO7" s="1109"/>
      <c r="AP7" s="1109">
        <v>18864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553</v>
      </c>
      <c r="BT7" s="1100"/>
      <c r="BU7" s="1100"/>
      <c r="BV7" s="1100"/>
      <c r="BW7" s="1100"/>
      <c r="BX7" s="1100"/>
      <c r="BY7" s="1100"/>
      <c r="BZ7" s="1100"/>
      <c r="CA7" s="1100"/>
      <c r="CB7" s="1100"/>
      <c r="CC7" s="1100"/>
      <c r="CD7" s="1100"/>
      <c r="CE7" s="1100"/>
      <c r="CF7" s="1100"/>
      <c r="CG7" s="1112"/>
      <c r="CH7" s="1096">
        <v>-7</v>
      </c>
      <c r="CI7" s="1097"/>
      <c r="CJ7" s="1097"/>
      <c r="CK7" s="1097"/>
      <c r="CL7" s="1098"/>
      <c r="CM7" s="1096">
        <v>226</v>
      </c>
      <c r="CN7" s="1097"/>
      <c r="CO7" s="1097"/>
      <c r="CP7" s="1097"/>
      <c r="CQ7" s="1098"/>
      <c r="CR7" s="1096">
        <v>200</v>
      </c>
      <c r="CS7" s="1097"/>
      <c r="CT7" s="1097"/>
      <c r="CU7" s="1097"/>
      <c r="CV7" s="1098"/>
      <c r="CW7" s="1096" t="s">
        <v>562</v>
      </c>
      <c r="CX7" s="1097"/>
      <c r="CY7" s="1097"/>
      <c r="CZ7" s="1097"/>
      <c r="DA7" s="1098"/>
      <c r="DB7" s="1096" t="s">
        <v>562</v>
      </c>
      <c r="DC7" s="1097"/>
      <c r="DD7" s="1097"/>
      <c r="DE7" s="1097"/>
      <c r="DF7" s="1098"/>
      <c r="DG7" s="1096" t="s">
        <v>562</v>
      </c>
      <c r="DH7" s="1097"/>
      <c r="DI7" s="1097"/>
      <c r="DJ7" s="1097"/>
      <c r="DK7" s="1098"/>
      <c r="DL7" s="1096" t="s">
        <v>562</v>
      </c>
      <c r="DM7" s="1097"/>
      <c r="DN7" s="1097"/>
      <c r="DO7" s="1097"/>
      <c r="DP7" s="1098"/>
      <c r="DQ7" s="1096" t="s">
        <v>562</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554</v>
      </c>
      <c r="BT8" s="993"/>
      <c r="BU8" s="993"/>
      <c r="BV8" s="993"/>
      <c r="BW8" s="993"/>
      <c r="BX8" s="993"/>
      <c r="BY8" s="993"/>
      <c r="BZ8" s="993"/>
      <c r="CA8" s="993"/>
      <c r="CB8" s="993"/>
      <c r="CC8" s="993"/>
      <c r="CD8" s="993"/>
      <c r="CE8" s="993"/>
      <c r="CF8" s="993"/>
      <c r="CG8" s="1014"/>
      <c r="CH8" s="989">
        <v>0</v>
      </c>
      <c r="CI8" s="990"/>
      <c r="CJ8" s="990"/>
      <c r="CK8" s="990"/>
      <c r="CL8" s="991"/>
      <c r="CM8" s="989">
        <v>4</v>
      </c>
      <c r="CN8" s="990"/>
      <c r="CO8" s="990"/>
      <c r="CP8" s="990"/>
      <c r="CQ8" s="991"/>
      <c r="CR8" s="989">
        <v>1</v>
      </c>
      <c r="CS8" s="990"/>
      <c r="CT8" s="990"/>
      <c r="CU8" s="990"/>
      <c r="CV8" s="991"/>
      <c r="CW8" s="989">
        <v>2</v>
      </c>
      <c r="CX8" s="990"/>
      <c r="CY8" s="990"/>
      <c r="CZ8" s="990"/>
      <c r="DA8" s="991"/>
      <c r="DB8" s="989" t="s">
        <v>487</v>
      </c>
      <c r="DC8" s="990"/>
      <c r="DD8" s="990"/>
      <c r="DE8" s="990"/>
      <c r="DF8" s="991"/>
      <c r="DG8" s="989" t="s">
        <v>487</v>
      </c>
      <c r="DH8" s="990"/>
      <c r="DI8" s="990"/>
      <c r="DJ8" s="990"/>
      <c r="DK8" s="991"/>
      <c r="DL8" s="989" t="s">
        <v>487</v>
      </c>
      <c r="DM8" s="990"/>
      <c r="DN8" s="990"/>
      <c r="DO8" s="990"/>
      <c r="DP8" s="991"/>
      <c r="DQ8" s="989" t="s">
        <v>487</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555</v>
      </c>
      <c r="BT9" s="993"/>
      <c r="BU9" s="993"/>
      <c r="BV9" s="993"/>
      <c r="BW9" s="993"/>
      <c r="BX9" s="993"/>
      <c r="BY9" s="993"/>
      <c r="BZ9" s="993"/>
      <c r="CA9" s="993"/>
      <c r="CB9" s="993"/>
      <c r="CC9" s="993"/>
      <c r="CD9" s="993"/>
      <c r="CE9" s="993"/>
      <c r="CF9" s="993"/>
      <c r="CG9" s="1014"/>
      <c r="CH9" s="989">
        <v>0</v>
      </c>
      <c r="CI9" s="990"/>
      <c r="CJ9" s="990"/>
      <c r="CK9" s="990"/>
      <c r="CL9" s="991"/>
      <c r="CM9" s="989">
        <v>108</v>
      </c>
      <c r="CN9" s="990"/>
      <c r="CO9" s="990"/>
      <c r="CP9" s="990"/>
      <c r="CQ9" s="991"/>
      <c r="CR9" s="989">
        <v>5</v>
      </c>
      <c r="CS9" s="990"/>
      <c r="CT9" s="990"/>
      <c r="CU9" s="990"/>
      <c r="CV9" s="991"/>
      <c r="CW9" s="989" t="s">
        <v>487</v>
      </c>
      <c r="CX9" s="990"/>
      <c r="CY9" s="990"/>
      <c r="CZ9" s="990"/>
      <c r="DA9" s="991"/>
      <c r="DB9" s="989" t="s">
        <v>487</v>
      </c>
      <c r="DC9" s="990"/>
      <c r="DD9" s="990"/>
      <c r="DE9" s="990"/>
      <c r="DF9" s="991"/>
      <c r="DG9" s="989" t="s">
        <v>487</v>
      </c>
      <c r="DH9" s="990"/>
      <c r="DI9" s="990"/>
      <c r="DJ9" s="990"/>
      <c r="DK9" s="991"/>
      <c r="DL9" s="989" t="s">
        <v>487</v>
      </c>
      <c r="DM9" s="990"/>
      <c r="DN9" s="990"/>
      <c r="DO9" s="990"/>
      <c r="DP9" s="991"/>
      <c r="DQ9" s="989" t="s">
        <v>487</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32685</v>
      </c>
      <c r="R23" s="1061"/>
      <c r="S23" s="1061"/>
      <c r="T23" s="1061"/>
      <c r="U23" s="1061"/>
      <c r="V23" s="1061">
        <v>30559</v>
      </c>
      <c r="W23" s="1061"/>
      <c r="X23" s="1061"/>
      <c r="Y23" s="1061"/>
      <c r="Z23" s="1061"/>
      <c r="AA23" s="1061">
        <v>2126</v>
      </c>
      <c r="AB23" s="1061"/>
      <c r="AC23" s="1061"/>
      <c r="AD23" s="1061"/>
      <c r="AE23" s="1068"/>
      <c r="AF23" s="1069">
        <v>1889</v>
      </c>
      <c r="AG23" s="1061"/>
      <c r="AH23" s="1061"/>
      <c r="AI23" s="1061"/>
      <c r="AJ23" s="1070"/>
      <c r="AK23" s="1071"/>
      <c r="AL23" s="1072"/>
      <c r="AM23" s="1072"/>
      <c r="AN23" s="1072"/>
      <c r="AO23" s="1072"/>
      <c r="AP23" s="1061">
        <v>18864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7980</v>
      </c>
      <c r="R28" s="1051"/>
      <c r="S28" s="1051"/>
      <c r="T28" s="1051"/>
      <c r="U28" s="1051"/>
      <c r="V28" s="1051">
        <v>7865</v>
      </c>
      <c r="W28" s="1051"/>
      <c r="X28" s="1051"/>
      <c r="Y28" s="1051"/>
      <c r="Z28" s="1051"/>
      <c r="AA28" s="1051">
        <v>115</v>
      </c>
      <c r="AB28" s="1051"/>
      <c r="AC28" s="1051"/>
      <c r="AD28" s="1051"/>
      <c r="AE28" s="1052"/>
      <c r="AF28" s="1053">
        <v>115</v>
      </c>
      <c r="AG28" s="1051"/>
      <c r="AH28" s="1051"/>
      <c r="AI28" s="1051"/>
      <c r="AJ28" s="1054"/>
      <c r="AK28" s="1042">
        <v>850</v>
      </c>
      <c r="AL28" s="1043"/>
      <c r="AM28" s="1043"/>
      <c r="AN28" s="1043"/>
      <c r="AO28" s="1043"/>
      <c r="AP28" s="1043" t="s">
        <v>561</v>
      </c>
      <c r="AQ28" s="1043"/>
      <c r="AR28" s="1043"/>
      <c r="AS28" s="1043"/>
      <c r="AT28" s="1043"/>
      <c r="AU28" s="1043" t="s">
        <v>487</v>
      </c>
      <c r="AV28" s="1043"/>
      <c r="AW28" s="1043"/>
      <c r="AX28" s="1043"/>
      <c r="AY28" s="1043"/>
      <c r="AZ28" s="1044" t="s">
        <v>487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7496</v>
      </c>
      <c r="R29" s="1039"/>
      <c r="S29" s="1039"/>
      <c r="T29" s="1039"/>
      <c r="U29" s="1039"/>
      <c r="V29" s="1039">
        <v>6938</v>
      </c>
      <c r="W29" s="1039"/>
      <c r="X29" s="1039"/>
      <c r="Y29" s="1039"/>
      <c r="Z29" s="1039"/>
      <c r="AA29" s="1039">
        <v>559</v>
      </c>
      <c r="AB29" s="1039"/>
      <c r="AC29" s="1039"/>
      <c r="AD29" s="1039"/>
      <c r="AE29" s="1040"/>
      <c r="AF29" s="1035">
        <v>559</v>
      </c>
      <c r="AG29" s="1036"/>
      <c r="AH29" s="1036"/>
      <c r="AI29" s="1036"/>
      <c r="AJ29" s="1037"/>
      <c r="AK29" s="980">
        <v>1011</v>
      </c>
      <c r="AL29" s="971"/>
      <c r="AM29" s="971"/>
      <c r="AN29" s="971"/>
      <c r="AO29" s="971"/>
      <c r="AP29" s="971" t="s">
        <v>561</v>
      </c>
      <c r="AQ29" s="971"/>
      <c r="AR29" s="971"/>
      <c r="AS29" s="971"/>
      <c r="AT29" s="971"/>
      <c r="AU29" s="971" t="s">
        <v>487</v>
      </c>
      <c r="AV29" s="971"/>
      <c r="AW29" s="971"/>
      <c r="AX29" s="971"/>
      <c r="AY29" s="971"/>
      <c r="AZ29" s="1041" t="s">
        <v>487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1386</v>
      </c>
      <c r="R30" s="1039"/>
      <c r="S30" s="1039"/>
      <c r="T30" s="1039"/>
      <c r="U30" s="1039"/>
      <c r="V30" s="1039">
        <v>1281</v>
      </c>
      <c r="W30" s="1039"/>
      <c r="X30" s="1039"/>
      <c r="Y30" s="1039"/>
      <c r="Z30" s="1039"/>
      <c r="AA30" s="1039">
        <v>105</v>
      </c>
      <c r="AB30" s="1039"/>
      <c r="AC30" s="1039"/>
      <c r="AD30" s="1039"/>
      <c r="AE30" s="1040"/>
      <c r="AF30" s="1035">
        <v>105</v>
      </c>
      <c r="AG30" s="1036"/>
      <c r="AH30" s="1036"/>
      <c r="AI30" s="1036"/>
      <c r="AJ30" s="1037"/>
      <c r="AK30" s="980">
        <v>287</v>
      </c>
      <c r="AL30" s="971"/>
      <c r="AM30" s="971"/>
      <c r="AN30" s="971"/>
      <c r="AO30" s="971"/>
      <c r="AP30" s="971" t="s">
        <v>561</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54</v>
      </c>
      <c r="R31" s="1039"/>
      <c r="S31" s="1039"/>
      <c r="T31" s="1039"/>
      <c r="U31" s="1039"/>
      <c r="V31" s="1039">
        <v>12</v>
      </c>
      <c r="W31" s="1039"/>
      <c r="X31" s="1039"/>
      <c r="Y31" s="1039"/>
      <c r="Z31" s="1039"/>
      <c r="AA31" s="1039">
        <v>42</v>
      </c>
      <c r="AB31" s="1039"/>
      <c r="AC31" s="1039"/>
      <c r="AD31" s="1039"/>
      <c r="AE31" s="1040"/>
      <c r="AF31" s="1035">
        <v>42</v>
      </c>
      <c r="AG31" s="1036"/>
      <c r="AH31" s="1036"/>
      <c r="AI31" s="1036"/>
      <c r="AJ31" s="1037"/>
      <c r="AK31" s="980" t="s">
        <v>561</v>
      </c>
      <c r="AL31" s="971"/>
      <c r="AM31" s="971"/>
      <c r="AN31" s="971"/>
      <c r="AO31" s="971"/>
      <c r="AP31" s="971" t="s">
        <v>561</v>
      </c>
      <c r="AQ31" s="971"/>
      <c r="AR31" s="971"/>
      <c r="AS31" s="971"/>
      <c r="AT31" s="971"/>
      <c r="AU31" s="971" t="s">
        <v>487</v>
      </c>
      <c r="AV31" s="971"/>
      <c r="AW31" s="971"/>
      <c r="AX31" s="971"/>
      <c r="AY31" s="971"/>
      <c r="AZ31" s="1041" t="s">
        <v>487</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1720</v>
      </c>
      <c r="R32" s="1039"/>
      <c r="S32" s="1039"/>
      <c r="T32" s="1039"/>
      <c r="U32" s="1039"/>
      <c r="V32" s="1039">
        <v>1559</v>
      </c>
      <c r="W32" s="1039"/>
      <c r="X32" s="1039"/>
      <c r="Y32" s="1039"/>
      <c r="Z32" s="1039"/>
      <c r="AA32" s="1039">
        <v>160</v>
      </c>
      <c r="AB32" s="1039"/>
      <c r="AC32" s="1039"/>
      <c r="AD32" s="1039"/>
      <c r="AE32" s="1040"/>
      <c r="AF32" s="1035">
        <v>1574</v>
      </c>
      <c r="AG32" s="1036"/>
      <c r="AH32" s="1036"/>
      <c r="AI32" s="1036"/>
      <c r="AJ32" s="1037"/>
      <c r="AK32" s="980">
        <v>54</v>
      </c>
      <c r="AL32" s="971"/>
      <c r="AM32" s="971"/>
      <c r="AN32" s="971"/>
      <c r="AO32" s="971"/>
      <c r="AP32" s="971">
        <v>5156</v>
      </c>
      <c r="AQ32" s="971"/>
      <c r="AR32" s="971"/>
      <c r="AS32" s="971"/>
      <c r="AT32" s="971"/>
      <c r="AU32" s="971">
        <v>469</v>
      </c>
      <c r="AV32" s="971"/>
      <c r="AW32" s="971"/>
      <c r="AX32" s="971"/>
      <c r="AY32" s="971"/>
      <c r="AZ32" s="1041" t="s">
        <v>487</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1635</v>
      </c>
      <c r="R33" s="1039"/>
      <c r="S33" s="1039"/>
      <c r="T33" s="1039"/>
      <c r="U33" s="1039"/>
      <c r="V33" s="1039">
        <v>1583</v>
      </c>
      <c r="W33" s="1039"/>
      <c r="X33" s="1039"/>
      <c r="Y33" s="1039"/>
      <c r="Z33" s="1039"/>
      <c r="AA33" s="1039">
        <v>52</v>
      </c>
      <c r="AB33" s="1039"/>
      <c r="AC33" s="1039"/>
      <c r="AD33" s="1039"/>
      <c r="AE33" s="1040"/>
      <c r="AF33" s="1035">
        <v>113</v>
      </c>
      <c r="AG33" s="1036"/>
      <c r="AH33" s="1036"/>
      <c r="AI33" s="1036"/>
      <c r="AJ33" s="1037"/>
      <c r="AK33" s="980">
        <v>917</v>
      </c>
      <c r="AL33" s="971"/>
      <c r="AM33" s="971"/>
      <c r="AN33" s="971"/>
      <c r="AO33" s="971"/>
      <c r="AP33" s="971">
        <v>7718</v>
      </c>
      <c r="AQ33" s="971"/>
      <c r="AR33" s="971"/>
      <c r="AS33" s="971"/>
      <c r="AT33" s="971"/>
      <c r="AU33" s="971">
        <v>5271</v>
      </c>
      <c r="AV33" s="971"/>
      <c r="AW33" s="971"/>
      <c r="AX33" s="971"/>
      <c r="AY33" s="971"/>
      <c r="AZ33" s="1041" t="s">
        <v>487</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2508</v>
      </c>
      <c r="AG63" s="959"/>
      <c r="AH63" s="959"/>
      <c r="AI63" s="959"/>
      <c r="AJ63" s="1022"/>
      <c r="AK63" s="1023"/>
      <c r="AL63" s="963"/>
      <c r="AM63" s="963"/>
      <c r="AN63" s="963"/>
      <c r="AO63" s="963"/>
      <c r="AP63" s="959">
        <v>12874</v>
      </c>
      <c r="AQ63" s="959"/>
      <c r="AR63" s="959"/>
      <c r="AS63" s="959"/>
      <c r="AT63" s="959"/>
      <c r="AU63" s="959">
        <v>5740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546</v>
      </c>
      <c r="C68" s="986"/>
      <c r="D68" s="986"/>
      <c r="E68" s="986"/>
      <c r="F68" s="986"/>
      <c r="G68" s="986"/>
      <c r="H68" s="986"/>
      <c r="I68" s="986"/>
      <c r="J68" s="986"/>
      <c r="K68" s="986"/>
      <c r="L68" s="986"/>
      <c r="M68" s="986"/>
      <c r="N68" s="986"/>
      <c r="O68" s="986"/>
      <c r="P68" s="987"/>
      <c r="Q68" s="988">
        <v>553</v>
      </c>
      <c r="R68" s="982"/>
      <c r="S68" s="982"/>
      <c r="T68" s="982"/>
      <c r="U68" s="982"/>
      <c r="V68" s="982">
        <v>493</v>
      </c>
      <c r="W68" s="982"/>
      <c r="X68" s="982"/>
      <c r="Y68" s="982"/>
      <c r="Z68" s="982"/>
      <c r="AA68" s="982">
        <v>60</v>
      </c>
      <c r="AB68" s="982"/>
      <c r="AC68" s="982"/>
      <c r="AD68" s="982"/>
      <c r="AE68" s="982"/>
      <c r="AF68" s="982">
        <v>60</v>
      </c>
      <c r="AG68" s="982"/>
      <c r="AH68" s="982"/>
      <c r="AI68" s="982"/>
      <c r="AJ68" s="982"/>
      <c r="AK68" s="982" t="s">
        <v>562</v>
      </c>
      <c r="AL68" s="982"/>
      <c r="AM68" s="982"/>
      <c r="AN68" s="982"/>
      <c r="AO68" s="982"/>
      <c r="AP68" s="982" t="s">
        <v>487</v>
      </c>
      <c r="AQ68" s="982"/>
      <c r="AR68" s="982"/>
      <c r="AS68" s="982"/>
      <c r="AT68" s="982"/>
      <c r="AU68" s="982" t="s">
        <v>487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547</v>
      </c>
      <c r="C69" s="975"/>
      <c r="D69" s="975"/>
      <c r="E69" s="975"/>
      <c r="F69" s="975"/>
      <c r="G69" s="975"/>
      <c r="H69" s="975"/>
      <c r="I69" s="975"/>
      <c r="J69" s="975"/>
      <c r="K69" s="975"/>
      <c r="L69" s="975"/>
      <c r="M69" s="975"/>
      <c r="N69" s="975"/>
      <c r="O69" s="975"/>
      <c r="P69" s="976"/>
      <c r="Q69" s="977">
        <v>6</v>
      </c>
      <c r="R69" s="971"/>
      <c r="S69" s="971"/>
      <c r="T69" s="971"/>
      <c r="U69" s="971"/>
      <c r="V69" s="971">
        <v>5</v>
      </c>
      <c r="W69" s="971"/>
      <c r="X69" s="971"/>
      <c r="Y69" s="971"/>
      <c r="Z69" s="971"/>
      <c r="AA69" s="971">
        <v>2</v>
      </c>
      <c r="AB69" s="971"/>
      <c r="AC69" s="971"/>
      <c r="AD69" s="971"/>
      <c r="AE69" s="971"/>
      <c r="AF69" s="971">
        <v>2</v>
      </c>
      <c r="AG69" s="971"/>
      <c r="AH69" s="971"/>
      <c r="AI69" s="971"/>
      <c r="AJ69" s="971"/>
      <c r="AK69" s="971" t="s">
        <v>487</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548</v>
      </c>
      <c r="C70" s="975"/>
      <c r="D70" s="975"/>
      <c r="E70" s="975"/>
      <c r="F70" s="975"/>
      <c r="G70" s="975"/>
      <c r="H70" s="975"/>
      <c r="I70" s="975"/>
      <c r="J70" s="975"/>
      <c r="K70" s="975"/>
      <c r="L70" s="975"/>
      <c r="M70" s="975"/>
      <c r="N70" s="975"/>
      <c r="O70" s="975"/>
      <c r="P70" s="976"/>
      <c r="Q70" s="977">
        <v>308</v>
      </c>
      <c r="R70" s="971"/>
      <c r="S70" s="971"/>
      <c r="T70" s="971"/>
      <c r="U70" s="971"/>
      <c r="V70" s="971">
        <v>290</v>
      </c>
      <c r="W70" s="971"/>
      <c r="X70" s="971"/>
      <c r="Y70" s="971"/>
      <c r="Z70" s="971"/>
      <c r="AA70" s="971">
        <v>18</v>
      </c>
      <c r="AB70" s="971"/>
      <c r="AC70" s="971"/>
      <c r="AD70" s="971"/>
      <c r="AE70" s="971"/>
      <c r="AF70" s="971">
        <v>18</v>
      </c>
      <c r="AG70" s="971"/>
      <c r="AH70" s="971"/>
      <c r="AI70" s="971"/>
      <c r="AJ70" s="971"/>
      <c r="AK70" s="971">
        <v>7</v>
      </c>
      <c r="AL70" s="971"/>
      <c r="AM70" s="971"/>
      <c r="AN70" s="971"/>
      <c r="AO70" s="971"/>
      <c r="AP70" s="971" t="s">
        <v>487</v>
      </c>
      <c r="AQ70" s="971"/>
      <c r="AR70" s="971"/>
      <c r="AS70" s="971"/>
      <c r="AT70" s="971"/>
      <c r="AU70" s="971" t="s">
        <v>487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549</v>
      </c>
      <c r="C71" s="975"/>
      <c r="D71" s="975"/>
      <c r="E71" s="975"/>
      <c r="F71" s="975"/>
      <c r="G71" s="975"/>
      <c r="H71" s="975"/>
      <c r="I71" s="975"/>
      <c r="J71" s="975"/>
      <c r="K71" s="975"/>
      <c r="L71" s="975"/>
      <c r="M71" s="975"/>
      <c r="N71" s="975"/>
      <c r="O71" s="975"/>
      <c r="P71" s="976"/>
      <c r="Q71" s="977">
        <v>76</v>
      </c>
      <c r="R71" s="971"/>
      <c r="S71" s="971"/>
      <c r="T71" s="971"/>
      <c r="U71" s="971"/>
      <c r="V71" s="971">
        <v>51</v>
      </c>
      <c r="W71" s="971"/>
      <c r="X71" s="971"/>
      <c r="Y71" s="971"/>
      <c r="Z71" s="971"/>
      <c r="AA71" s="971">
        <v>25</v>
      </c>
      <c r="AB71" s="971"/>
      <c r="AC71" s="971"/>
      <c r="AD71" s="971"/>
      <c r="AE71" s="971"/>
      <c r="AF71" s="971">
        <v>25</v>
      </c>
      <c r="AG71" s="971"/>
      <c r="AH71" s="971"/>
      <c r="AI71" s="971"/>
      <c r="AJ71" s="971"/>
      <c r="AK71" s="971" t="s">
        <v>487</v>
      </c>
      <c r="AL71" s="971"/>
      <c r="AM71" s="971"/>
      <c r="AN71" s="971"/>
      <c r="AO71" s="971"/>
      <c r="AP71" s="971" t="s">
        <v>487</v>
      </c>
      <c r="AQ71" s="971"/>
      <c r="AR71" s="971"/>
      <c r="AS71" s="971"/>
      <c r="AT71" s="971"/>
      <c r="AU71" s="971" t="s">
        <v>487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550</v>
      </c>
      <c r="C72" s="975"/>
      <c r="D72" s="975"/>
      <c r="E72" s="975"/>
      <c r="F72" s="975"/>
      <c r="G72" s="975"/>
      <c r="H72" s="975"/>
      <c r="I72" s="975"/>
      <c r="J72" s="975"/>
      <c r="K72" s="975"/>
      <c r="L72" s="975"/>
      <c r="M72" s="975"/>
      <c r="N72" s="975"/>
      <c r="O72" s="975"/>
      <c r="P72" s="976"/>
      <c r="Q72" s="977">
        <v>2263</v>
      </c>
      <c r="R72" s="971"/>
      <c r="S72" s="971"/>
      <c r="T72" s="971"/>
      <c r="U72" s="971"/>
      <c r="V72" s="971">
        <v>2225</v>
      </c>
      <c r="W72" s="971"/>
      <c r="X72" s="971"/>
      <c r="Y72" s="971"/>
      <c r="Z72" s="971"/>
      <c r="AA72" s="971">
        <v>38</v>
      </c>
      <c r="AB72" s="971"/>
      <c r="AC72" s="971"/>
      <c r="AD72" s="971"/>
      <c r="AE72" s="971"/>
      <c r="AF72" s="971">
        <v>38</v>
      </c>
      <c r="AG72" s="971"/>
      <c r="AH72" s="971"/>
      <c r="AI72" s="971"/>
      <c r="AJ72" s="971"/>
      <c r="AK72" s="971" t="s">
        <v>487</v>
      </c>
      <c r="AL72" s="971"/>
      <c r="AM72" s="971"/>
      <c r="AN72" s="971"/>
      <c r="AO72" s="971"/>
      <c r="AP72" s="971" t="s">
        <v>487</v>
      </c>
      <c r="AQ72" s="971"/>
      <c r="AR72" s="971"/>
      <c r="AS72" s="971"/>
      <c r="AT72" s="971"/>
      <c r="AU72" s="971" t="s">
        <v>487</v>
      </c>
      <c r="AV72" s="971"/>
      <c r="AW72" s="971"/>
      <c r="AX72" s="971"/>
      <c r="AY72" s="971"/>
      <c r="AZ72" s="972" t="s">
        <v>551</v>
      </c>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550</v>
      </c>
      <c r="C73" s="975"/>
      <c r="D73" s="975"/>
      <c r="E73" s="975"/>
      <c r="F73" s="975"/>
      <c r="G73" s="975"/>
      <c r="H73" s="975"/>
      <c r="I73" s="975"/>
      <c r="J73" s="975"/>
      <c r="K73" s="975"/>
      <c r="L73" s="975"/>
      <c r="M73" s="975"/>
      <c r="N73" s="975"/>
      <c r="O73" s="975"/>
      <c r="P73" s="976"/>
      <c r="Q73" s="977">
        <v>924950</v>
      </c>
      <c r="R73" s="971"/>
      <c r="S73" s="971"/>
      <c r="T73" s="971"/>
      <c r="U73" s="971"/>
      <c r="V73" s="971">
        <v>909344</v>
      </c>
      <c r="W73" s="971"/>
      <c r="X73" s="971"/>
      <c r="Y73" s="971"/>
      <c r="Z73" s="971"/>
      <c r="AA73" s="971">
        <v>15606</v>
      </c>
      <c r="AB73" s="971"/>
      <c r="AC73" s="971"/>
      <c r="AD73" s="971"/>
      <c r="AE73" s="971"/>
      <c r="AF73" s="971">
        <v>15606</v>
      </c>
      <c r="AG73" s="971"/>
      <c r="AH73" s="971"/>
      <c r="AI73" s="971"/>
      <c r="AJ73" s="971"/>
      <c r="AK73" s="971">
        <v>9690</v>
      </c>
      <c r="AL73" s="971"/>
      <c r="AM73" s="971"/>
      <c r="AN73" s="971"/>
      <c r="AO73" s="971"/>
      <c r="AP73" s="971" t="s">
        <v>487</v>
      </c>
      <c r="AQ73" s="971"/>
      <c r="AR73" s="971"/>
      <c r="AS73" s="971"/>
      <c r="AT73" s="971"/>
      <c r="AU73" s="971" t="s">
        <v>487</v>
      </c>
      <c r="AV73" s="971"/>
      <c r="AW73" s="971"/>
      <c r="AX73" s="971"/>
      <c r="AY73" s="971"/>
      <c r="AZ73" s="972" t="s">
        <v>552</v>
      </c>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15749</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206</v>
      </c>
      <c r="CS102" s="953"/>
      <c r="CT102" s="953"/>
      <c r="CU102" s="953"/>
      <c r="CV102" s="954"/>
      <c r="CW102" s="952">
        <v>2</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2657839</v>
      </c>
      <c r="AB110" s="889"/>
      <c r="AC110" s="889"/>
      <c r="AD110" s="889"/>
      <c r="AE110" s="890"/>
      <c r="AF110" s="891">
        <v>2645997</v>
      </c>
      <c r="AG110" s="889"/>
      <c r="AH110" s="889"/>
      <c r="AI110" s="889"/>
      <c r="AJ110" s="890"/>
      <c r="AK110" s="891">
        <v>2438022</v>
      </c>
      <c r="AL110" s="889"/>
      <c r="AM110" s="889"/>
      <c r="AN110" s="889"/>
      <c r="AO110" s="890"/>
      <c r="AP110" s="892">
        <v>15.4</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21680375</v>
      </c>
      <c r="BR110" s="842"/>
      <c r="BS110" s="842"/>
      <c r="BT110" s="842"/>
      <c r="BU110" s="842"/>
      <c r="BV110" s="842">
        <v>20034321</v>
      </c>
      <c r="BW110" s="842"/>
      <c r="BX110" s="842"/>
      <c r="BY110" s="842"/>
      <c r="BZ110" s="842"/>
      <c r="CA110" s="842">
        <v>18864330</v>
      </c>
      <c r="CB110" s="842"/>
      <c r="CC110" s="842"/>
      <c r="CD110" s="842"/>
      <c r="CE110" s="842"/>
      <c r="CF110" s="866">
        <v>118.9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6220553</v>
      </c>
      <c r="BR112" s="817"/>
      <c r="BS112" s="817"/>
      <c r="BT112" s="817"/>
      <c r="BU112" s="817"/>
      <c r="BV112" s="817">
        <v>5892849</v>
      </c>
      <c r="BW112" s="817"/>
      <c r="BX112" s="817"/>
      <c r="BY112" s="817"/>
      <c r="BZ112" s="817"/>
      <c r="CA112" s="817">
        <v>5740393</v>
      </c>
      <c r="CB112" s="817"/>
      <c r="CC112" s="817"/>
      <c r="CD112" s="817"/>
      <c r="CE112" s="817"/>
      <c r="CF112" s="875">
        <v>36.200000000000003</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726657</v>
      </c>
      <c r="AB113" s="919"/>
      <c r="AC113" s="919"/>
      <c r="AD113" s="919"/>
      <c r="AE113" s="920"/>
      <c r="AF113" s="921">
        <v>707005</v>
      </c>
      <c r="AG113" s="919"/>
      <c r="AH113" s="919"/>
      <c r="AI113" s="919"/>
      <c r="AJ113" s="920"/>
      <c r="AK113" s="921">
        <v>669478</v>
      </c>
      <c r="AL113" s="919"/>
      <c r="AM113" s="919"/>
      <c r="AN113" s="919"/>
      <c r="AO113" s="920"/>
      <c r="AP113" s="922">
        <v>4.2</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3690279</v>
      </c>
      <c r="BR114" s="817"/>
      <c r="BS114" s="817"/>
      <c r="BT114" s="817"/>
      <c r="BU114" s="817"/>
      <c r="BV114" s="817">
        <v>3719662</v>
      </c>
      <c r="BW114" s="817"/>
      <c r="BX114" s="817"/>
      <c r="BY114" s="817"/>
      <c r="BZ114" s="817"/>
      <c r="CA114" s="817">
        <v>3894447</v>
      </c>
      <c r="CB114" s="817"/>
      <c r="CC114" s="817"/>
      <c r="CD114" s="817"/>
      <c r="CE114" s="817"/>
      <c r="CF114" s="875">
        <v>24.5</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185</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3384681</v>
      </c>
      <c r="AB117" s="903"/>
      <c r="AC117" s="903"/>
      <c r="AD117" s="903"/>
      <c r="AE117" s="904"/>
      <c r="AF117" s="905">
        <v>3353002</v>
      </c>
      <c r="AG117" s="903"/>
      <c r="AH117" s="903"/>
      <c r="AI117" s="903"/>
      <c r="AJ117" s="904"/>
      <c r="AK117" s="905">
        <v>3107500</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31591207</v>
      </c>
      <c r="BR119" s="845"/>
      <c r="BS119" s="845"/>
      <c r="BT119" s="845"/>
      <c r="BU119" s="845"/>
      <c r="BV119" s="845">
        <v>29646832</v>
      </c>
      <c r="BW119" s="845"/>
      <c r="BX119" s="845"/>
      <c r="BY119" s="845"/>
      <c r="BZ119" s="845"/>
      <c r="CA119" s="845">
        <v>28499170</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7358239</v>
      </c>
      <c r="BR120" s="842"/>
      <c r="BS120" s="842"/>
      <c r="BT120" s="842"/>
      <c r="BU120" s="842"/>
      <c r="BV120" s="842">
        <v>8523312</v>
      </c>
      <c r="BW120" s="842"/>
      <c r="BX120" s="842"/>
      <c r="BY120" s="842"/>
      <c r="BZ120" s="842"/>
      <c r="CA120" s="842">
        <v>9252236</v>
      </c>
      <c r="CB120" s="842"/>
      <c r="CC120" s="842"/>
      <c r="CD120" s="842"/>
      <c r="CE120" s="842"/>
      <c r="CF120" s="866">
        <v>58.3</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5713968</v>
      </c>
      <c r="DH120" s="842"/>
      <c r="DI120" s="842"/>
      <c r="DJ120" s="842"/>
      <c r="DK120" s="842"/>
      <c r="DL120" s="842">
        <v>5414458</v>
      </c>
      <c r="DM120" s="842"/>
      <c r="DN120" s="842"/>
      <c r="DO120" s="842"/>
      <c r="DP120" s="842"/>
      <c r="DQ120" s="842">
        <v>5271153</v>
      </c>
      <c r="DR120" s="842"/>
      <c r="DS120" s="842"/>
      <c r="DT120" s="842"/>
      <c r="DU120" s="842"/>
      <c r="DV120" s="843">
        <v>33.200000000000003</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3223025</v>
      </c>
      <c r="BR121" s="817"/>
      <c r="BS121" s="817"/>
      <c r="BT121" s="817"/>
      <c r="BU121" s="817"/>
      <c r="BV121" s="817">
        <v>3139897</v>
      </c>
      <c r="BW121" s="817"/>
      <c r="BX121" s="817"/>
      <c r="BY121" s="817"/>
      <c r="BZ121" s="817"/>
      <c r="CA121" s="817">
        <v>3283875</v>
      </c>
      <c r="CB121" s="817"/>
      <c r="CC121" s="817"/>
      <c r="CD121" s="817"/>
      <c r="CE121" s="817"/>
      <c r="CF121" s="875">
        <v>20.7</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506585</v>
      </c>
      <c r="DH121" s="817"/>
      <c r="DI121" s="817"/>
      <c r="DJ121" s="817"/>
      <c r="DK121" s="817"/>
      <c r="DL121" s="817">
        <v>478391</v>
      </c>
      <c r="DM121" s="817"/>
      <c r="DN121" s="817"/>
      <c r="DO121" s="817"/>
      <c r="DP121" s="817"/>
      <c r="DQ121" s="817">
        <v>469240</v>
      </c>
      <c r="DR121" s="817"/>
      <c r="DS121" s="817"/>
      <c r="DT121" s="817"/>
      <c r="DU121" s="817"/>
      <c r="DV121" s="794">
        <v>3</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22990930</v>
      </c>
      <c r="BR122" s="845"/>
      <c r="BS122" s="845"/>
      <c r="BT122" s="845"/>
      <c r="BU122" s="845"/>
      <c r="BV122" s="845">
        <v>21448912</v>
      </c>
      <c r="BW122" s="845"/>
      <c r="BX122" s="845"/>
      <c r="BY122" s="845"/>
      <c r="BZ122" s="845"/>
      <c r="CA122" s="845">
        <v>19725852</v>
      </c>
      <c r="CB122" s="845"/>
      <c r="CC122" s="845"/>
      <c r="CD122" s="845"/>
      <c r="CE122" s="845"/>
      <c r="CF122" s="846">
        <v>124.3</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33572194</v>
      </c>
      <c r="BR123" s="833"/>
      <c r="BS123" s="833"/>
      <c r="BT123" s="833"/>
      <c r="BU123" s="833"/>
      <c r="BV123" s="833">
        <v>33112121</v>
      </c>
      <c r="BW123" s="833"/>
      <c r="BX123" s="833"/>
      <c r="BY123" s="833"/>
      <c r="BZ123" s="833"/>
      <c r="CA123" s="833">
        <v>32261963</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185</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406305</v>
      </c>
      <c r="AB128" s="801"/>
      <c r="AC128" s="801"/>
      <c r="AD128" s="801"/>
      <c r="AE128" s="802"/>
      <c r="AF128" s="803">
        <v>425716</v>
      </c>
      <c r="AG128" s="801"/>
      <c r="AH128" s="801"/>
      <c r="AI128" s="801"/>
      <c r="AJ128" s="802"/>
      <c r="AK128" s="803">
        <v>463347</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12.58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17712141</v>
      </c>
      <c r="AB129" s="780"/>
      <c r="AC129" s="780"/>
      <c r="AD129" s="780"/>
      <c r="AE129" s="781"/>
      <c r="AF129" s="782">
        <v>17972156</v>
      </c>
      <c r="AG129" s="780"/>
      <c r="AH129" s="780"/>
      <c r="AI129" s="780"/>
      <c r="AJ129" s="781"/>
      <c r="AK129" s="782">
        <v>18177047</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17.579999999999998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2602904</v>
      </c>
      <c r="AB130" s="780"/>
      <c r="AC130" s="780"/>
      <c r="AD130" s="780"/>
      <c r="AE130" s="781"/>
      <c r="AF130" s="782">
        <v>2537512</v>
      </c>
      <c r="AG130" s="780"/>
      <c r="AH130" s="780"/>
      <c r="AI130" s="780"/>
      <c r="AJ130" s="781"/>
      <c r="AK130" s="782">
        <v>2308792</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2.2999999999999998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15109237</v>
      </c>
      <c r="AB131" s="764"/>
      <c r="AC131" s="764"/>
      <c r="AD131" s="764"/>
      <c r="AE131" s="765"/>
      <c r="AF131" s="766">
        <v>15434644</v>
      </c>
      <c r="AG131" s="764"/>
      <c r="AH131" s="764"/>
      <c r="AI131" s="764"/>
      <c r="AJ131" s="765"/>
      <c r="AK131" s="766">
        <v>15868255</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2.4850505969999999</v>
      </c>
      <c r="AB132" s="745"/>
      <c r="AC132" s="745"/>
      <c r="AD132" s="745"/>
      <c r="AE132" s="746"/>
      <c r="AF132" s="747">
        <v>2.52531734</v>
      </c>
      <c r="AG132" s="745"/>
      <c r="AH132" s="745"/>
      <c r="AI132" s="745"/>
      <c r="AJ132" s="746"/>
      <c r="AK132" s="747">
        <v>2.1134067619999999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2.7</v>
      </c>
      <c r="AB133" s="724"/>
      <c r="AC133" s="724"/>
      <c r="AD133" s="724"/>
      <c r="AE133" s="725"/>
      <c r="AF133" s="723">
        <v>2.5</v>
      </c>
      <c r="AG133" s="724"/>
      <c r="AH133" s="724"/>
      <c r="AI133" s="724"/>
      <c r="AJ133" s="725"/>
      <c r="AK133" s="723">
        <v>2.2999999999999998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2yPZTaPM8b4Qf4U4ZB+ziJt210puf66dJxvMg2UYDNpvtxIVqFR0ma6pXoNoBA56BFUW0dOQ+mgP3EQTWrRGw==" saltValue="7u6iZCCTjORsP8yV/kzqf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zm/bTUQMpsOzYIznhL5EtdqgXOn+3uo9vO5OdZMZ1uoYzZEDmJrPgFxtZ0j80zACZQNGeAJy2C+2354OaoiVJg==" saltValue="n/3jrwYrVkKKWEIXyeO5s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Wjga62jZLiqJEyka+cUdFv/Wu4UMSDuRJqwSX38OKTkIgNlfQKhD02BrLxGcxs1SFWZHe+Q2sph8gVEaqOnkQ==" saltValue="E1+9x6UlfT1OwW+4XfsWYA==" spinCount="100000" sheet="1" objects="1" scenarios="1"/>
  <dataConsolidate/>
  <phoneticPr fontId="2"/>
  <printOptions horizontalCentered="1" verticalCentered="1"/>
  <pageMargins left="0" right="0" top="0" bottom="0" header="0" footer="0"/>
  <pageSetup paperSize="8" scale="6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5051467</v>
      </c>
      <c r="AP9" s="269">
        <v>64884</v>
      </c>
      <c r="AQ9" s="270">
        <v>80646</v>
      </c>
      <c r="AR9" s="271">
        <v>-19.5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34769</v>
      </c>
      <c r="AP10" s="272">
        <v>447</v>
      </c>
      <c r="AQ10" s="273">
        <v>6637</v>
      </c>
      <c r="AR10" s="274">
        <v>-93.3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31428</v>
      </c>
      <c r="AP11" s="272">
        <v>404</v>
      </c>
      <c r="AQ11" s="273">
        <v>1119</v>
      </c>
      <c r="AR11" s="274">
        <v>-63.9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8</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125367</v>
      </c>
      <c r="AP13" s="272">
        <v>1610</v>
      </c>
      <c r="AQ13" s="273">
        <v>2502</v>
      </c>
      <c r="AR13" s="274">
        <v>-35.700000000000003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46645</v>
      </c>
      <c r="AP14" s="272">
        <v>599</v>
      </c>
      <c r="AQ14" s="273">
        <v>1863</v>
      </c>
      <c r="AR14" s="274">
        <v>-67.8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-272367</v>
      </c>
      <c r="AP15" s="272">
        <v>-3498</v>
      </c>
      <c r="AQ15" s="273">
        <v>-4800</v>
      </c>
      <c r="AR15" s="274">
        <v>-27.1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5017309</v>
      </c>
      <c r="AP16" s="272">
        <v>64445</v>
      </c>
      <c r="AQ16" s="273">
        <v>87975</v>
      </c>
      <c r="AR16" s="274">
        <v>-26.7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6.5</v>
      </c>
      <c r="AP21" s="286">
        <v>7.71</v>
      </c>
      <c r="AQ21" s="287">
        <v>-1.21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99.5</v>
      </c>
      <c r="AP22" s="291">
        <v>98.3</v>
      </c>
      <c r="AQ22" s="292">
        <v>1.2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2438022</v>
      </c>
      <c r="AP32" s="300">
        <v>31315</v>
      </c>
      <c r="AQ32" s="301">
        <v>41451</v>
      </c>
      <c r="AR32" s="302">
        <v>-24.5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v>35</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669478</v>
      </c>
      <c r="AP35" s="300">
        <v>8599</v>
      </c>
      <c r="AQ35" s="301">
        <v>11775</v>
      </c>
      <c r="AR35" s="302">
        <v>-27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t="s">
        <v>487</v>
      </c>
      <c r="AP36" s="300" t="s">
        <v>487</v>
      </c>
      <c r="AQ36" s="301">
        <v>2188</v>
      </c>
      <c r="AR36" s="302" t="s">
        <v>487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487</v>
      </c>
      <c r="AP37" s="300" t="s">
        <v>487</v>
      </c>
      <c r="AQ37" s="301">
        <v>531</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1</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-463347</v>
      </c>
      <c r="AP39" s="300">
        <v>-5951</v>
      </c>
      <c r="AQ39" s="301">
        <v>-5414</v>
      </c>
      <c r="AR39" s="302">
        <v>9.9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-2308792</v>
      </c>
      <c r="AP40" s="300">
        <v>-29655</v>
      </c>
      <c r="AQ40" s="301">
        <v>-35360</v>
      </c>
      <c r="AR40" s="302">
        <v>-16.100000000000001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335361</v>
      </c>
      <c r="AP41" s="300">
        <v>4308</v>
      </c>
      <c r="AQ41" s="301">
        <v>15207</v>
      </c>
      <c r="AR41" s="302">
        <v>-71.7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2123412</v>
      </c>
      <c r="AN51" s="322">
        <v>26465</v>
      </c>
      <c r="AO51" s="323">
        <v>-2.9</v>
      </c>
      <c r="AP51" s="324">
        <v>63812</v>
      </c>
      <c r="AQ51" s="325">
        <v>2.2999999999999998</v>
      </c>
      <c r="AR51" s="326">
        <v>-5.2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1584047</v>
      </c>
      <c r="AN52" s="330">
        <v>19742</v>
      </c>
      <c r="AO52" s="331">
        <v>-0.8</v>
      </c>
      <c r="AP52" s="332">
        <v>33848</v>
      </c>
      <c r="AQ52" s="333">
        <v>-4.2</v>
      </c>
      <c r="AR52" s="334">
        <v>3.4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1209350</v>
      </c>
      <c r="AN53" s="322">
        <v>15246</v>
      </c>
      <c r="AO53" s="323">
        <v>-42.4</v>
      </c>
      <c r="AP53" s="324">
        <v>54225</v>
      </c>
      <c r="AQ53" s="325">
        <v>-15</v>
      </c>
      <c r="AR53" s="326">
        <v>-27.4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926330</v>
      </c>
      <c r="AN54" s="330">
        <v>11678</v>
      </c>
      <c r="AO54" s="331">
        <v>-40.799999999999997</v>
      </c>
      <c r="AP54" s="332">
        <v>27337</v>
      </c>
      <c r="AQ54" s="333">
        <v>-19.2</v>
      </c>
      <c r="AR54" s="334">
        <v>-21.6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1686500</v>
      </c>
      <c r="AN55" s="322">
        <v>21418</v>
      </c>
      <c r="AO55" s="323">
        <v>40.5</v>
      </c>
      <c r="AP55" s="324">
        <v>54016</v>
      </c>
      <c r="AQ55" s="325">
        <v>-0.4</v>
      </c>
      <c r="AR55" s="326">
        <v>40.9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1145600</v>
      </c>
      <c r="AN56" s="330">
        <v>14549</v>
      </c>
      <c r="AO56" s="331">
        <v>24.6</v>
      </c>
      <c r="AP56" s="332">
        <v>28078</v>
      </c>
      <c r="AQ56" s="333">
        <v>2.7</v>
      </c>
      <c r="AR56" s="334">
        <v>21.9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1842123</v>
      </c>
      <c r="AN57" s="322">
        <v>23492</v>
      </c>
      <c r="AO57" s="323">
        <v>9.6999999999999993</v>
      </c>
      <c r="AP57" s="324">
        <v>52786</v>
      </c>
      <c r="AQ57" s="325">
        <v>-2.2999999999999998</v>
      </c>
      <c r="AR57" s="326">
        <v>12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1418436</v>
      </c>
      <c r="AN58" s="330">
        <v>18089</v>
      </c>
      <c r="AO58" s="331">
        <v>24.3</v>
      </c>
      <c r="AP58" s="332">
        <v>28742</v>
      </c>
      <c r="AQ58" s="333">
        <v>2.4</v>
      </c>
      <c r="AR58" s="334">
        <v>21.9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2290308</v>
      </c>
      <c r="AN59" s="322">
        <v>29418</v>
      </c>
      <c r="AO59" s="323">
        <v>25.2</v>
      </c>
      <c r="AP59" s="324">
        <v>58465</v>
      </c>
      <c r="AQ59" s="325">
        <v>10.8</v>
      </c>
      <c r="AR59" s="326">
        <v>14.4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1748845</v>
      </c>
      <c r="AN60" s="330">
        <v>22463</v>
      </c>
      <c r="AO60" s="331">
        <v>24.2</v>
      </c>
      <c r="AP60" s="332">
        <v>34452</v>
      </c>
      <c r="AQ60" s="333">
        <v>19.899999999999999</v>
      </c>
      <c r="AR60" s="334">
        <v>4.3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1830339</v>
      </c>
      <c r="AN61" s="337">
        <v>23208</v>
      </c>
      <c r="AO61" s="338">
        <v>6</v>
      </c>
      <c r="AP61" s="339">
        <v>56661</v>
      </c>
      <c r="AQ61" s="340">
        <v>-0.9</v>
      </c>
      <c r="AR61" s="326">
        <v>6.9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1364652</v>
      </c>
      <c r="AN62" s="330">
        <v>17304</v>
      </c>
      <c r="AO62" s="331">
        <v>6.3</v>
      </c>
      <c r="AP62" s="332">
        <v>30491</v>
      </c>
      <c r="AQ62" s="333">
        <v>0.3</v>
      </c>
      <c r="AR62" s="334">
        <v>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lc+eHncWoTwPQ6KNs8+czjLN3TWetzqSngpHNnsJwrE1DLvsqawlfTrRWpgKNElK6yKAAslj3ilZ6XevyHOV6A==" saltValue="pgXsmcExLFP0HWDexamk2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liwSwL0byRPLVvps7gmwhONA5qsQWBFVfYoCZS4sX9ps/EPELaQT3aSElbbEdwHVK1m4hay4tnuDbbR4Qh7gaA==" saltValue="21Fdc1KaY7eRlE0em0AxOQ=="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o/UYwm2qlzQA60Mdk36E4kRYXp9ltZN3gyS7TJMHrwl4KvaXA2VLq/a7p0NZ7K0oEa595feZt2A9CumGjJVFKw==" saltValue="XtAB96ilI6qJflkypwbNhg=="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9.27</v>
      </c>
      <c r="G47" s="12">
        <v>9.99</v>
      </c>
      <c r="H47" s="12">
        <v>11.1</v>
      </c>
      <c r="I47" s="12">
        <v>11.71</v>
      </c>
      <c r="J47" s="13">
        <v>11.63</v>
      </c>
    </row>
    <row r="48" spans="2:10" ht="57.75" customHeight="1" x14ac:dyDescent="0.15">
      <c r="B48" s="14"/>
      <c r="C48" s="1141" t="s">
        <v>4</v>
      </c>
      <c r="D48" s="1141"/>
      <c r="E48" s="1142"/>
      <c r="F48" s="15">
        <v>8.5500000000000007</v>
      </c>
      <c r="G48" s="16">
        <v>15.76</v>
      </c>
      <c r="H48" s="16">
        <v>15.5</v>
      </c>
      <c r="I48" s="16">
        <v>12.2</v>
      </c>
      <c r="J48" s="17">
        <v>10.39</v>
      </c>
    </row>
    <row r="49" spans="2:10" ht="57.75" customHeight="1" thickBot="1" x14ac:dyDescent="0.2">
      <c r="B49" s="18"/>
      <c r="C49" s="1143" t="s">
        <v>5</v>
      </c>
      <c r="D49" s="1143"/>
      <c r="E49" s="1144"/>
      <c r="F49" s="19">
        <v>3.85</v>
      </c>
      <c r="G49" s="20">
        <v>8.69</v>
      </c>
      <c r="H49" s="20">
        <v>0.22</v>
      </c>
      <c r="I49" s="20" t="s">
        <v>530</v>
      </c>
      <c r="J49" s="21" t="s">
        <v>531</v>
      </c>
    </row>
    <row r="50" spans="2:10" x14ac:dyDescent="0.15"/>
  </sheetData>
  <sheetProtection algorithmName="SHA-512" hashValue="WY8y7P4EFlAtfX+bMtMwUfX0jIUc/AzP0fBa8oiW31vfncjzGTH/msCEslOIyjenJDTc21sYgT47p5bH+/+hXg==" saltValue="OY4GbUspIzVTP8FukJXLv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2026-03-11T06:56:12Z</cp:lastPrinted>
  <dcterms:created xsi:type="dcterms:W3CDTF">2026-02-23T05:24:28Z</dcterms:created>
  <dcterms:modified xsi:type="dcterms:W3CDTF">2026-03-13T05:25:01Z</dcterms:modified>
  <cp:category/>
</cp:coreProperties>
</file>