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2316\Desktop\介護テクノロジー実績関係様式\"/>
    </mc:Choice>
  </mc:AlternateContent>
  <xr:revisionPtr revIDLastSave="0" documentId="13_ncr:1_{1641B281-0CA6-4E2E-97EB-AB80EC8003FA}" xr6:coauthVersionLast="47" xr6:coauthVersionMax="47" xr10:uidLastSave="{00000000-0000-0000-0000-000000000000}"/>
  <workbookProtection workbookAlgorithmName="SHA-512" workbookHashValue="mydsp+iVh5B50/F9msC8IGEQdWzEtQm6bQPjppERlSJPYi+DIWfeF0whXmnVBsT0bwGIZmthm3EXyohUYyKz7Q==" workbookSaltValue="1BzYCEaZWUe9fmRnjTE6Eg==" workbookSpinCount="100000" lockStructure="1"/>
  <bookViews>
    <workbookView xWindow="-120" yWindow="-120" windowWidth="29040" windowHeight="15720" xr2:uid="{00000000-000D-0000-FFFF-FFFF00000000}"/>
  </bookViews>
  <sheets>
    <sheet name="実績報告書" sheetId="14" r:id="rId1"/>
    <sheet name="精算書（介護ロボット）" sheetId="11" r:id="rId2"/>
    <sheet name="精算書（介護ソフト）" sheetId="9" r:id="rId3"/>
    <sheet name="精算書（パッケージ）" sheetId="13" r:id="rId4"/>
    <sheet name="Sheet1" sheetId="10" state="hidden" r:id="rId5"/>
    <sheet name="Sheet2" sheetId="12" state="hidden" r:id="rId6"/>
  </sheets>
  <definedNames>
    <definedName name="_Key1" localSheetId="0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0">実績報告書!$A$1:$L$40</definedName>
    <definedName name="_xlnm.Print_Area" localSheetId="3">'精算書（パッケージ）'!$A$1:$G$27</definedName>
    <definedName name="_xlnm.Print_Area" localSheetId="2">'精算書（介護ソフト）'!$A$1:$H$33</definedName>
    <definedName name="_xlnm.Print_Area" localSheetId="1">'精算書（介護ロボット）'!$A$1:$I$25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3" l="1"/>
  <c r="C21" i="13" s="1"/>
  <c r="E21" i="13" s="1"/>
  <c r="G21" i="13" s="1"/>
  <c r="B26" i="9"/>
  <c r="C26" i="9" s="1"/>
  <c r="B15" i="9"/>
  <c r="C13" i="11"/>
  <c r="E13" i="11" s="1"/>
  <c r="G13" i="11" s="1"/>
  <c r="C12" i="11"/>
  <c r="E12" i="11" s="1"/>
  <c r="G12" i="11" s="1"/>
  <c r="C11" i="11"/>
  <c r="D14" i="11"/>
  <c r="F14" i="11"/>
  <c r="E5" i="10"/>
  <c r="E7" i="10" s="1"/>
  <c r="E11" i="11" l="1"/>
  <c r="G11" i="11" s="1"/>
  <c r="C14" i="11"/>
  <c r="E6" i="10"/>
  <c r="E9" i="10"/>
  <c r="E8" i="10"/>
  <c r="G14" i="11" l="1"/>
  <c r="I14" i="11" s="1"/>
  <c r="E14" i="11"/>
  <c r="B11" i="9"/>
  <c r="D26" i="9" l="1"/>
  <c r="E26" i="9" s="1"/>
  <c r="G26" i="9" s="1"/>
  <c r="D25" i="14" s="1"/>
</calcChain>
</file>

<file path=xl/sharedStrings.xml><?xml version="1.0" encoding="utf-8"?>
<sst xmlns="http://schemas.openxmlformats.org/spreadsheetml/2006/main" count="170" uniqueCount="131">
  <si>
    <t>合　　　計</t>
    <rPh sb="0" eb="1">
      <t>ゴウ</t>
    </rPh>
    <rPh sb="4" eb="5">
      <t>ケイ</t>
    </rPh>
    <phoneticPr fontId="4"/>
  </si>
  <si>
    <t>機器名</t>
    <rPh sb="0" eb="2">
      <t>キキ</t>
    </rPh>
    <rPh sb="2" eb="3">
      <t>メイ</t>
    </rPh>
    <phoneticPr fontId="4"/>
  </si>
  <si>
    <t>（Ａ）</t>
  </si>
  <si>
    <t>事業所名</t>
    <rPh sb="0" eb="3">
      <t>ジギョウショ</t>
    </rPh>
    <rPh sb="3" eb="4">
      <t>メイ</t>
    </rPh>
    <phoneticPr fontId="4"/>
  </si>
  <si>
    <t>（F）</t>
    <phoneticPr fontId="4"/>
  </si>
  <si>
    <t>（G）</t>
    <phoneticPr fontId="4"/>
  </si>
  <si>
    <t>事業所の職員数</t>
    <rPh sb="0" eb="3">
      <t>ジギョウショ</t>
    </rPh>
    <rPh sb="4" eb="7">
      <t>ショクインスウ</t>
    </rPh>
    <phoneticPr fontId="4"/>
  </si>
  <si>
    <t>所要経費
（機器購入価格）</t>
    <rPh sb="0" eb="2">
      <t>ショヨウ</t>
    </rPh>
    <rPh sb="2" eb="4">
      <t>ケイヒ</t>
    </rPh>
    <phoneticPr fontId="4"/>
  </si>
  <si>
    <t>１事業所あたりの
補助上限額</t>
    <rPh sb="1" eb="4">
      <t>ジギョウショ</t>
    </rPh>
    <rPh sb="9" eb="14">
      <t>ホジョジョウゲンガク</t>
    </rPh>
    <phoneticPr fontId="4"/>
  </si>
  <si>
    <t>補助率</t>
    <rPh sb="0" eb="3">
      <t>ホジョリツ</t>
    </rPh>
    <phoneticPr fontId="4"/>
  </si>
  <si>
    <t>１事業所あたりの
補助上限額</t>
    <phoneticPr fontId="4"/>
  </si>
  <si>
    <t>（B）</t>
    <phoneticPr fontId="4"/>
  </si>
  <si>
    <t>職員数</t>
    <rPh sb="0" eb="3">
      <t>ショクインスウ</t>
    </rPh>
    <phoneticPr fontId="17"/>
  </si>
  <si>
    <t>補助上限</t>
    <rPh sb="0" eb="4">
      <t>ホジョジョウゲン</t>
    </rPh>
    <phoneticPr fontId="17"/>
  </si>
  <si>
    <t>~</t>
    <phoneticPr fontId="17"/>
  </si>
  <si>
    <t>円</t>
    <rPh sb="0" eb="1">
      <t>エン</t>
    </rPh>
    <phoneticPr fontId="4"/>
  </si>
  <si>
    <t>台</t>
    <rPh sb="0" eb="1">
      <t>ダイ</t>
    </rPh>
    <phoneticPr fontId="4"/>
  </si>
  <si>
    <t>（H）</t>
    <phoneticPr fontId="4"/>
  </si>
  <si>
    <t>導入台数</t>
    <rPh sb="0" eb="2">
      <t>ドウニュウ</t>
    </rPh>
    <rPh sb="2" eb="4">
      <t>ダイスウ</t>
    </rPh>
    <phoneticPr fontId="4"/>
  </si>
  <si>
    <t>１台あたりの申請額
※（D）と（E）の
いずれか低い額</t>
    <rPh sb="1" eb="2">
      <t>ダイ</t>
    </rPh>
    <rPh sb="6" eb="8">
      <t>シンセイ</t>
    </rPh>
    <rPh sb="8" eb="9">
      <t>ガク</t>
    </rPh>
    <rPh sb="24" eb="25">
      <t>ヒク</t>
    </rPh>
    <rPh sb="26" eb="27">
      <t>ガク</t>
    </rPh>
    <phoneticPr fontId="4"/>
  </si>
  <si>
    <t>１台あたりの補助金
基準額</t>
    <rPh sb="1" eb="2">
      <t>ダイ</t>
    </rPh>
    <rPh sb="6" eb="9">
      <t>ホジョキン</t>
    </rPh>
    <rPh sb="10" eb="12">
      <t>キジュン</t>
    </rPh>
    <rPh sb="12" eb="13">
      <t>ガク</t>
    </rPh>
    <phoneticPr fontId="4"/>
  </si>
  <si>
    <t>1台あたりの所要経費
（機器購入価格）</t>
    <rPh sb="1" eb="2">
      <t>ダイ</t>
    </rPh>
    <rPh sb="6" eb="8">
      <t>ショヨウ</t>
    </rPh>
    <rPh sb="8" eb="10">
      <t>ケイヒ</t>
    </rPh>
    <phoneticPr fontId="4"/>
  </si>
  <si>
    <t>経費所要額精算書</t>
    <rPh sb="0" eb="2">
      <t>ケイヒ</t>
    </rPh>
    <rPh sb="2" eb="5">
      <t>ショヨウガク</t>
    </rPh>
    <rPh sb="5" eb="8">
      <t>セイサンショ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</si>
  <si>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4"/>
  </si>
  <si>
    <t>確定額
※（G）と（H）のいずれか低い額</t>
    <rPh sb="0" eb="2">
      <t>カクテイ</t>
    </rPh>
    <rPh sb="2" eb="3">
      <t>ガク</t>
    </rPh>
    <rPh sb="17" eb="18">
      <t>ヒク</t>
    </rPh>
    <rPh sb="19" eb="20">
      <t>ガク</t>
    </rPh>
    <phoneticPr fontId="4"/>
  </si>
  <si>
    <r>
      <t>【埼玉県テクノロジー定着支援事業補助金</t>
    </r>
    <r>
      <rPr>
        <b/>
        <sz val="14"/>
        <color rgb="FFFF0000"/>
        <rFont val="ＪＳＰ明朝"/>
        <family val="1"/>
        <charset val="128"/>
      </rPr>
      <t>（介護ロボット）</t>
    </r>
    <r>
      <rPr>
        <b/>
        <sz val="14"/>
        <color theme="1"/>
        <rFont val="ＪＳＰ明朝"/>
        <family val="1"/>
        <charset val="128"/>
      </rPr>
      <t>】</t>
    </r>
    <rPh sb="10" eb="16">
      <t>テイチャクシエンジギョウ</t>
    </rPh>
    <rPh sb="16" eb="19">
      <t>ホジョキン</t>
    </rPh>
    <rPh sb="20" eb="22">
      <t>カイゴ</t>
    </rPh>
    <phoneticPr fontId="4"/>
  </si>
  <si>
    <t>サービス種別</t>
    <rPh sb="4" eb="6">
      <t>シュベツ</t>
    </rPh>
    <phoneticPr fontId="4"/>
  </si>
  <si>
    <t>訪問介護</t>
    <rPh sb="0" eb="2">
      <t>ホウモン</t>
    </rPh>
    <rPh sb="2" eb="4">
      <t>カイゴ</t>
    </rPh>
    <phoneticPr fontId="24"/>
  </si>
  <si>
    <t>訪問入浴介護</t>
    <rPh sb="0" eb="2">
      <t>ホウモン</t>
    </rPh>
    <rPh sb="2" eb="4">
      <t>ニュウヨク</t>
    </rPh>
    <rPh sb="4" eb="6">
      <t>カイゴ</t>
    </rPh>
    <phoneticPr fontId="24"/>
  </si>
  <si>
    <t>訪問看護</t>
    <rPh sb="0" eb="2">
      <t>ホウモン</t>
    </rPh>
    <rPh sb="2" eb="4">
      <t>カンゴ</t>
    </rPh>
    <phoneticPr fontId="24"/>
  </si>
  <si>
    <t>訪問リハビリテーション</t>
    <rPh sb="0" eb="2">
      <t>ホウモン</t>
    </rPh>
    <phoneticPr fontId="2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</si>
  <si>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4"/>
  </si>
  <si>
    <t>通所介護</t>
    <rPh sb="0" eb="2">
      <t>ツウショ</t>
    </rPh>
    <rPh sb="2" eb="4">
      <t>カイゴ</t>
    </rPh>
    <phoneticPr fontId="24"/>
  </si>
  <si>
    <t>通所リハビリテーション</t>
    <rPh sb="0" eb="2">
      <t>ツウショ</t>
    </rPh>
    <phoneticPr fontId="24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</si>
  <si>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</si>
  <si>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4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</si>
  <si>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4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</si>
  <si>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4"/>
  </si>
  <si>
    <t>夜間対応型訪問介護</t>
    <rPh sb="0" eb="2">
      <t>ヤカン</t>
    </rPh>
    <rPh sb="2" eb="4">
      <t>タイオウ</t>
    </rPh>
    <rPh sb="4" eb="5">
      <t>ガタ</t>
    </rPh>
    <rPh sb="5" eb="7">
      <t>ホウモン</t>
    </rPh>
    <rPh sb="7" eb="9">
      <t>カイゴ</t>
    </rPh>
    <phoneticPr fontId="24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</si>
  <si>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4"/>
  </si>
  <si>
    <t>認知症対応型通所介護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4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</si>
  <si>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4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</si>
  <si>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4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</si>
  <si>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4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</si>
  <si>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4"/>
  </si>
  <si>
    <t>複合型サービス</t>
    <rPh sb="0" eb="3">
      <t>フクゴウガタ</t>
    </rPh>
    <phoneticPr fontId="24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</si>
  <si>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</si>
  <si>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4"/>
  </si>
  <si>
    <t>介護医療院</t>
    <rPh sb="0" eb="2">
      <t>カイゴ</t>
    </rPh>
    <rPh sb="2" eb="4">
      <t>イリョウ</t>
    </rPh>
    <rPh sb="4" eb="5">
      <t>イン</t>
    </rPh>
    <phoneticPr fontId="24"/>
  </si>
  <si>
    <t>居宅介護支援</t>
    <rPh sb="0" eb="2">
      <t>キョタク</t>
    </rPh>
    <rPh sb="2" eb="4">
      <t>カイゴ</t>
    </rPh>
    <rPh sb="4" eb="6">
      <t>シエン</t>
    </rPh>
    <phoneticPr fontId="24"/>
  </si>
  <si>
    <t>訪問型サービス</t>
    <rPh sb="0" eb="2">
      <t>ホウモン</t>
    </rPh>
    <rPh sb="2" eb="3">
      <t>ガタ</t>
    </rPh>
    <phoneticPr fontId="24"/>
  </si>
  <si>
    <t>通所型サービス</t>
    <rPh sb="0" eb="2">
      <t>ツウショ</t>
    </rPh>
    <rPh sb="2" eb="3">
      <t>ガタ</t>
    </rPh>
    <phoneticPr fontId="24"/>
  </si>
  <si>
    <t>養護老人ホーム</t>
    <rPh sb="0" eb="2">
      <t>ヨウゴ</t>
    </rPh>
    <rPh sb="2" eb="4">
      <t>ロウジン</t>
    </rPh>
    <phoneticPr fontId="24"/>
  </si>
  <si>
    <t>軽費老人ホーム</t>
    <rPh sb="0" eb="2">
      <t>ケイヒ</t>
    </rPh>
    <rPh sb="2" eb="4">
      <t>ロウジン</t>
    </rPh>
    <phoneticPr fontId="24"/>
  </si>
  <si>
    <t>【留意事項】</t>
    <rPh sb="1" eb="3">
      <t>リュウイ</t>
    </rPh>
    <rPh sb="3" eb="5">
      <t>ジコウ</t>
    </rPh>
    <phoneticPr fontId="4"/>
  </si>
  <si>
    <t>１　水色のセルを記載してください。</t>
    <rPh sb="2" eb="4">
      <t>ミズイロ</t>
    </rPh>
    <rPh sb="8" eb="10">
      <t>キサイ</t>
    </rPh>
    <phoneticPr fontId="4"/>
  </si>
  <si>
    <r>
      <t>２　上記金額は、税</t>
    </r>
    <r>
      <rPr>
        <b/>
        <sz val="12"/>
        <rFont val="游ゴシック"/>
        <family val="1"/>
        <charset val="128"/>
      </rPr>
      <t>込み</t>
    </r>
    <r>
      <rPr>
        <b/>
        <sz val="12"/>
        <rFont val="ＪＳＰ明朝"/>
        <family val="1"/>
        <charset val="128"/>
      </rPr>
      <t>となります。</t>
    </r>
    <rPh sb="9" eb="10">
      <t>コ</t>
    </rPh>
    <phoneticPr fontId="4"/>
  </si>
  <si>
    <t>３　ロボット導入に付帯して必要となる経費がある場合は、付帯経費を導入台数で除し、（A）欄に計上してください。</t>
    <rPh sb="6" eb="8">
      <t>ドウニュウ</t>
    </rPh>
    <rPh sb="9" eb="11">
      <t>フタイ</t>
    </rPh>
    <rPh sb="13" eb="15">
      <t>ヒツヨウ</t>
    </rPh>
    <rPh sb="18" eb="20">
      <t>ケイヒ</t>
    </rPh>
    <rPh sb="23" eb="25">
      <t>バアイ</t>
    </rPh>
    <rPh sb="27" eb="29">
      <t>フタイ</t>
    </rPh>
    <rPh sb="29" eb="31">
      <t>ケイヒ</t>
    </rPh>
    <rPh sb="32" eb="34">
      <t>ドウニュウ</t>
    </rPh>
    <rPh sb="34" eb="36">
      <t>ダイスウ</t>
    </rPh>
    <rPh sb="37" eb="38">
      <t>ジョ</t>
    </rPh>
    <rPh sb="43" eb="44">
      <t>ラン</t>
    </rPh>
    <rPh sb="45" eb="47">
      <t>ケイジョウ</t>
    </rPh>
    <phoneticPr fontId="4"/>
  </si>
  <si>
    <t>（例）介護ロボット5台導入・単価200,000円・付帯経費100,000円の場合</t>
    <rPh sb="1" eb="2">
      <t>レイ</t>
    </rPh>
    <rPh sb="3" eb="5">
      <t>カイゴ</t>
    </rPh>
    <rPh sb="10" eb="11">
      <t>ダイ</t>
    </rPh>
    <rPh sb="11" eb="13">
      <t>ドウニュウ</t>
    </rPh>
    <rPh sb="14" eb="16">
      <t>タンカ</t>
    </rPh>
    <rPh sb="23" eb="24">
      <t>エン</t>
    </rPh>
    <rPh sb="25" eb="27">
      <t>フタイ</t>
    </rPh>
    <rPh sb="27" eb="29">
      <t>ケイヒ</t>
    </rPh>
    <rPh sb="36" eb="37">
      <t>エン</t>
    </rPh>
    <rPh sb="38" eb="40">
      <t>バアイ</t>
    </rPh>
    <phoneticPr fontId="4"/>
  </si>
  <si>
    <r>
      <t>100,000円（付帯経費）÷5台＝20,000円　　200,000円＋20,000円＝</t>
    </r>
    <r>
      <rPr>
        <b/>
        <sz val="12"/>
        <rFont val="ＭＳ Ｐゴシック"/>
        <family val="3"/>
        <charset val="128"/>
      </rPr>
      <t>220,000円（A欄に記載する額）</t>
    </r>
    <rPh sb="7" eb="8">
      <t>エン</t>
    </rPh>
    <rPh sb="9" eb="11">
      <t>フタイ</t>
    </rPh>
    <rPh sb="11" eb="13">
      <t>ケイヒ</t>
    </rPh>
    <rPh sb="16" eb="17">
      <t>ダイ</t>
    </rPh>
    <rPh sb="24" eb="25">
      <t>エン</t>
    </rPh>
    <rPh sb="34" eb="35">
      <t>エン</t>
    </rPh>
    <rPh sb="42" eb="43">
      <t>エン</t>
    </rPh>
    <rPh sb="51" eb="52">
      <t>エン</t>
    </rPh>
    <rPh sb="54" eb="55">
      <t>ラン</t>
    </rPh>
    <rPh sb="56" eb="58">
      <t>キサイ</t>
    </rPh>
    <rPh sb="60" eb="61">
      <t>ガク</t>
    </rPh>
    <phoneticPr fontId="4"/>
  </si>
  <si>
    <t>４　（B）欄は、１，０００円未満切捨て</t>
    <rPh sb="13" eb="14">
      <t>エン</t>
    </rPh>
    <rPh sb="14" eb="16">
      <t>ミマン</t>
    </rPh>
    <rPh sb="16" eb="18">
      <t>キリス</t>
    </rPh>
    <phoneticPr fontId="4"/>
  </si>
  <si>
    <t>５　（C）欄は、交付要綱第５条で定める基準額（30万円もしくは100万円）を選択</t>
    <rPh sb="8" eb="12">
      <t>コウフヨウコウ</t>
    </rPh>
    <rPh sb="12" eb="13">
      <t>ダイ</t>
    </rPh>
    <rPh sb="14" eb="15">
      <t>ジョウ</t>
    </rPh>
    <rPh sb="16" eb="17">
      <t>サダ</t>
    </rPh>
    <rPh sb="19" eb="21">
      <t>キジュン</t>
    </rPh>
    <rPh sb="21" eb="22">
      <t>ガク</t>
    </rPh>
    <rPh sb="25" eb="27">
      <t>マンエン</t>
    </rPh>
    <rPh sb="34" eb="36">
      <t>マンエン</t>
    </rPh>
    <rPh sb="38" eb="40">
      <t>センタク</t>
    </rPh>
    <phoneticPr fontId="4"/>
  </si>
  <si>
    <t>６　（H）欄の金額を申請書に記載してください。</t>
    <rPh sb="5" eb="6">
      <t>ラン</t>
    </rPh>
    <rPh sb="7" eb="9">
      <t>キンガク</t>
    </rPh>
    <rPh sb="10" eb="12">
      <t>シンセイ</t>
    </rPh>
    <rPh sb="12" eb="13">
      <t>ショ</t>
    </rPh>
    <rPh sb="14" eb="16">
      <t>キサイ</t>
    </rPh>
    <phoneticPr fontId="4"/>
  </si>
  <si>
    <t>（A）</t>
    <phoneticPr fontId="4"/>
  </si>
  <si>
    <t>（C）</t>
    <phoneticPr fontId="4"/>
  </si>
  <si>
    <t>（D）</t>
    <phoneticPr fontId="4"/>
  </si>
  <si>
    <t>（E）</t>
    <phoneticPr fontId="4"/>
  </si>
  <si>
    <t>1台あたりの基礎額
（A）×3/4
(1,000円未満切捨て)</t>
    <rPh sb="1" eb="2">
      <t>ダイ</t>
    </rPh>
    <rPh sb="24" eb="25">
      <t>エン</t>
    </rPh>
    <rPh sb="25" eb="27">
      <t>ミマン</t>
    </rPh>
    <rPh sb="27" eb="29">
      <t>キリス</t>
    </rPh>
    <phoneticPr fontId="4"/>
  </si>
  <si>
    <r>
      <t>令和7</t>
    </r>
    <r>
      <rPr>
        <sz val="12"/>
        <color theme="1"/>
        <rFont val="MS UI Gothic"/>
        <family val="1"/>
        <charset val="128"/>
      </rPr>
      <t>年度中に「ケアプランデータ連携システム」により5事業所以上とデータ連携</t>
    </r>
    <r>
      <rPr>
        <sz val="12"/>
        <color theme="1"/>
        <rFont val="ＪＳＰ明朝"/>
        <family val="1"/>
        <charset val="128"/>
      </rPr>
      <t xml:space="preserve">
</t>
    </r>
    <r>
      <rPr>
        <sz val="12"/>
        <color rgb="FFFF0000"/>
        <rFont val="MS UI Gothic"/>
        <family val="3"/>
        <charset val="128"/>
      </rPr>
      <t>※居宅サービス事業所及び居宅介護支援事業所（介護予防を含む）のみ</t>
    </r>
    <rPh sb="0" eb="2">
      <t>レイワ</t>
    </rPh>
    <rPh sb="3" eb="5">
      <t>ネンド</t>
    </rPh>
    <rPh sb="5" eb="6">
      <t>チュウ</t>
    </rPh>
    <rPh sb="16" eb="18">
      <t>レンケイ</t>
    </rPh>
    <rPh sb="27" eb="30">
      <t>ジギョウショ</t>
    </rPh>
    <rPh sb="30" eb="32">
      <t>イジョウ</t>
    </rPh>
    <rPh sb="36" eb="38">
      <t>レンケイ</t>
    </rPh>
    <rPh sb="40" eb="42">
      <t>キョタク</t>
    </rPh>
    <rPh sb="46" eb="49">
      <t>ジギョウショ</t>
    </rPh>
    <rPh sb="49" eb="50">
      <t>オヨ</t>
    </rPh>
    <rPh sb="51" eb="53">
      <t>キョタク</t>
    </rPh>
    <rPh sb="53" eb="55">
      <t>カイゴ</t>
    </rPh>
    <rPh sb="55" eb="57">
      <t>シエン</t>
    </rPh>
    <rPh sb="57" eb="60">
      <t>ジギョウショ</t>
    </rPh>
    <rPh sb="61" eb="63">
      <t>カイゴ</t>
    </rPh>
    <rPh sb="63" eb="65">
      <t>ヨボウ</t>
    </rPh>
    <rPh sb="66" eb="67">
      <t>フク</t>
    </rPh>
    <phoneticPr fontId="4"/>
  </si>
  <si>
    <t>加算額</t>
    <rPh sb="0" eb="2">
      <t>カサン</t>
    </rPh>
    <rPh sb="2" eb="3">
      <t>ガク</t>
    </rPh>
    <phoneticPr fontId="4"/>
  </si>
  <si>
    <t>○</t>
    <phoneticPr fontId="4"/>
  </si>
  <si>
    <t>×</t>
    <phoneticPr fontId="4"/>
  </si>
  <si>
    <t>（I）</t>
    <phoneticPr fontId="4"/>
  </si>
  <si>
    <t>(J)</t>
    <phoneticPr fontId="4"/>
  </si>
  <si>
    <t>（E）×3/4
(1,000円未満切捨て)</t>
    <rPh sb="14" eb="15">
      <t>エン</t>
    </rPh>
    <rPh sb="15" eb="17">
      <t>ミマン</t>
    </rPh>
    <rPh sb="17" eb="19">
      <t>キリス</t>
    </rPh>
    <phoneticPr fontId="4"/>
  </si>
  <si>
    <r>
      <t>実績額
※（</t>
    </r>
    <r>
      <rPr>
        <sz val="12"/>
        <rFont val="Calibri"/>
        <family val="1"/>
      </rPr>
      <t>F</t>
    </r>
    <r>
      <rPr>
        <sz val="12"/>
        <rFont val="ＪＳＰ明朝"/>
        <family val="1"/>
        <charset val="128"/>
      </rPr>
      <t>）と（</t>
    </r>
    <r>
      <rPr>
        <sz val="12"/>
        <rFont val="Calibri"/>
        <family val="1"/>
      </rPr>
      <t>G</t>
    </r>
    <r>
      <rPr>
        <sz val="12"/>
        <rFont val="ＪＳＰ明朝"/>
        <family val="1"/>
        <charset val="128"/>
      </rPr>
      <t>）の
いずれか低い額</t>
    </r>
    <rPh sb="0" eb="3">
      <t>ジッセキガク</t>
    </rPh>
    <rPh sb="18" eb="19">
      <t>ヒク</t>
    </rPh>
    <rPh sb="20" eb="21">
      <t>ガク</t>
    </rPh>
    <phoneticPr fontId="4"/>
  </si>
  <si>
    <r>
      <t>【埼玉県介護テクノロジー定着支援事業補助金</t>
    </r>
    <r>
      <rPr>
        <b/>
        <sz val="14"/>
        <color rgb="FFFF0000"/>
        <rFont val="ＪＳＰ明朝"/>
        <family val="1"/>
        <charset val="128"/>
      </rPr>
      <t>（介護ソフト）</t>
    </r>
    <r>
      <rPr>
        <b/>
        <sz val="14"/>
        <color theme="1"/>
        <rFont val="ＪＳＰ明朝"/>
        <family val="1"/>
        <charset val="128"/>
      </rPr>
      <t>】</t>
    </r>
    <rPh sb="1" eb="3">
      <t>サイタマ</t>
    </rPh>
    <rPh sb="3" eb="4">
      <t>ケン</t>
    </rPh>
    <rPh sb="4" eb="6">
      <t>カイゴ</t>
    </rPh>
    <rPh sb="12" eb="14">
      <t>テイチャク</t>
    </rPh>
    <rPh sb="14" eb="16">
      <t>シエン</t>
    </rPh>
    <rPh sb="16" eb="18">
      <t>ジギョウ</t>
    </rPh>
    <rPh sb="18" eb="20">
      <t>ホジョ</t>
    </rPh>
    <rPh sb="20" eb="21">
      <t>キン</t>
    </rPh>
    <rPh sb="22" eb="24">
      <t>カイゴ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</si>
  <si>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</si>
  <si>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サービス種別</t>
    <rPh sb="4" eb="6">
      <t>シュベツ</t>
    </rPh>
    <phoneticPr fontId="24"/>
  </si>
  <si>
    <r>
      <t>【埼玉県テクノロジー定着支援事業補助金</t>
    </r>
    <r>
      <rPr>
        <b/>
        <sz val="14"/>
        <color rgb="FFFF0000"/>
        <rFont val="ＪＳＰ明朝"/>
        <family val="1"/>
        <charset val="128"/>
      </rPr>
      <t>（パッケージ型導入支援）</t>
    </r>
    <r>
      <rPr>
        <b/>
        <sz val="14"/>
        <color theme="1"/>
        <rFont val="ＪＳＰ明朝"/>
        <family val="1"/>
        <charset val="128"/>
      </rPr>
      <t>】</t>
    </r>
    <rPh sb="10" eb="16">
      <t>テイチャクシエンジギョウ</t>
    </rPh>
    <rPh sb="16" eb="19">
      <t>ホジョキン</t>
    </rPh>
    <rPh sb="25" eb="26">
      <t>ガタ</t>
    </rPh>
    <rPh sb="26" eb="28">
      <t>ドウニュウ</t>
    </rPh>
    <rPh sb="28" eb="30">
      <t>シエン</t>
    </rPh>
    <phoneticPr fontId="4"/>
  </si>
  <si>
    <t>項目</t>
    <rPh sb="0" eb="2">
      <t>コウモク</t>
    </rPh>
    <phoneticPr fontId="4"/>
  </si>
  <si>
    <t>所要経費</t>
    <rPh sb="0" eb="2">
      <t>ショヨウ</t>
    </rPh>
    <rPh sb="2" eb="4">
      <t>ケイヒ</t>
    </rPh>
    <phoneticPr fontId="4"/>
  </si>
  <si>
    <r>
      <t>（</t>
    </r>
    <r>
      <rPr>
        <sz val="12"/>
        <rFont val="ＭＳ Ｐゴシック"/>
        <family val="1"/>
        <charset val="128"/>
      </rPr>
      <t>A</t>
    </r>
    <r>
      <rPr>
        <sz val="12"/>
        <rFont val="ＪＳＰ明朝"/>
        <family val="1"/>
        <charset val="128"/>
      </rPr>
      <t>）×3/4
(1,000円未満切捨て)</t>
    </r>
    <rPh sb="14" eb="15">
      <t>エン</t>
    </rPh>
    <rPh sb="15" eb="17">
      <t>ミマン</t>
    </rPh>
    <rPh sb="17" eb="19">
      <t>キリス</t>
    </rPh>
    <phoneticPr fontId="4"/>
  </si>
  <si>
    <t>補助上限額</t>
    <rPh sb="0" eb="2">
      <t>ホジョ</t>
    </rPh>
    <rPh sb="2" eb="5">
      <t>ジョウゲンガク</t>
    </rPh>
    <phoneticPr fontId="4"/>
  </si>
  <si>
    <t>１　水色のセルのみ入力してください。</t>
    <phoneticPr fontId="4"/>
  </si>
  <si>
    <r>
      <t xml:space="preserve">実績額
</t>
    </r>
    <r>
      <rPr>
        <sz val="11"/>
        <rFont val="MS UI Gothic"/>
        <family val="1"/>
        <charset val="1"/>
      </rPr>
      <t>※</t>
    </r>
    <r>
      <rPr>
        <sz val="11"/>
        <rFont val="MS UI Gothic"/>
        <family val="1"/>
        <charset val="128"/>
      </rPr>
      <t>（</t>
    </r>
    <r>
      <rPr>
        <sz val="11"/>
        <rFont val="Calibri"/>
        <family val="1"/>
      </rPr>
      <t>B</t>
    </r>
    <r>
      <rPr>
        <sz val="11"/>
        <rFont val="MS UI Gothic"/>
        <family val="1"/>
        <charset val="128"/>
      </rPr>
      <t>）と（</t>
    </r>
    <r>
      <rPr>
        <sz val="11"/>
        <rFont val="Calibri"/>
        <family val="1"/>
      </rPr>
      <t>C</t>
    </r>
    <r>
      <rPr>
        <sz val="11"/>
        <rFont val="MS UI Gothic"/>
        <family val="1"/>
        <charset val="128"/>
      </rPr>
      <t>）の</t>
    </r>
    <r>
      <rPr>
        <sz val="11"/>
        <rFont val="ＪＳＰ明朝"/>
        <family val="1"/>
        <charset val="128"/>
      </rPr>
      <t xml:space="preserve">
</t>
    </r>
    <r>
      <rPr>
        <sz val="11"/>
        <rFont val="MS UI Gothic"/>
        <family val="1"/>
        <charset val="128"/>
      </rPr>
      <t>いずれか低い額</t>
    </r>
    <rPh sb="0" eb="3">
      <t>ジッセキガク</t>
    </rPh>
    <rPh sb="18" eb="19">
      <t>ヒク</t>
    </rPh>
    <rPh sb="20" eb="21">
      <t>ガク</t>
    </rPh>
    <phoneticPr fontId="4"/>
  </si>
  <si>
    <t>確定額
※（D）と（E）の
いずれか低い額</t>
    <rPh sb="0" eb="2">
      <t>カクテイ</t>
    </rPh>
    <rPh sb="2" eb="3">
      <t>ガク</t>
    </rPh>
    <rPh sb="18" eb="19">
      <t>ヒク</t>
    </rPh>
    <rPh sb="20" eb="21">
      <t>ガク</t>
    </rPh>
    <phoneticPr fontId="4"/>
  </si>
  <si>
    <t>○</t>
    <phoneticPr fontId="24"/>
  </si>
  <si>
    <t>令和</t>
    <rPh sb="0" eb="2">
      <t>レイワ</t>
    </rPh>
    <phoneticPr fontId="24"/>
  </si>
  <si>
    <t>年</t>
    <rPh sb="0" eb="1">
      <t>ネン</t>
    </rPh>
    <phoneticPr fontId="24"/>
  </si>
  <si>
    <t>月</t>
    <rPh sb="0" eb="1">
      <t>ガツ</t>
    </rPh>
    <phoneticPr fontId="24"/>
  </si>
  <si>
    <t>日</t>
    <rPh sb="0" eb="1">
      <t>ニチ</t>
    </rPh>
    <phoneticPr fontId="24"/>
  </si>
  <si>
    <t>（宛先）</t>
    <rPh sb="1" eb="3">
      <t>アテサキ</t>
    </rPh>
    <phoneticPr fontId="24"/>
  </si>
  <si>
    <t>埼玉県知事　様</t>
    <rPh sb="0" eb="3">
      <t>サイタマケン</t>
    </rPh>
    <rPh sb="3" eb="5">
      <t>チジ</t>
    </rPh>
    <rPh sb="6" eb="7">
      <t>サマ</t>
    </rPh>
    <phoneticPr fontId="24"/>
  </si>
  <si>
    <t>（申請者）</t>
    <rPh sb="1" eb="4">
      <t>シンセイシャ</t>
    </rPh>
    <phoneticPr fontId="24"/>
  </si>
  <si>
    <t>法人郵便番号</t>
    <rPh sb="0" eb="2">
      <t>ホウジン</t>
    </rPh>
    <rPh sb="2" eb="6">
      <t>ユウビンバンゴウ</t>
    </rPh>
    <phoneticPr fontId="24"/>
  </si>
  <si>
    <t>-</t>
    <phoneticPr fontId="24"/>
  </si>
  <si>
    <t>法人所在地</t>
    <rPh sb="0" eb="2">
      <t>ホウジン</t>
    </rPh>
    <rPh sb="2" eb="5">
      <t>ショザイチ</t>
    </rPh>
    <phoneticPr fontId="24"/>
  </si>
  <si>
    <t>法人名称</t>
    <rPh sb="0" eb="2">
      <t>ホウジン</t>
    </rPh>
    <rPh sb="2" eb="4">
      <t>メイショウ</t>
    </rPh>
    <phoneticPr fontId="24"/>
  </si>
  <si>
    <t>代表者役職・氏名</t>
    <rPh sb="0" eb="3">
      <t>ダイヒョウシャ</t>
    </rPh>
    <rPh sb="3" eb="5">
      <t>ヤクショク</t>
    </rPh>
    <rPh sb="6" eb="8">
      <t>シメイ</t>
    </rPh>
    <phoneticPr fontId="24"/>
  </si>
  <si>
    <t>記</t>
    <rPh sb="0" eb="1">
      <t>キ</t>
    </rPh>
    <phoneticPr fontId="24"/>
  </si>
  <si>
    <t>１　交付申請額</t>
    <rPh sb="2" eb="4">
      <t>コウフ</t>
    </rPh>
    <rPh sb="4" eb="6">
      <t>シンセイ</t>
    </rPh>
    <rPh sb="6" eb="7">
      <t>ガク</t>
    </rPh>
    <phoneticPr fontId="24"/>
  </si>
  <si>
    <t>金</t>
    <rPh sb="0" eb="1">
      <t>キン</t>
    </rPh>
    <phoneticPr fontId="24"/>
  </si>
  <si>
    <t>円</t>
    <rPh sb="0" eb="1">
      <t>エン</t>
    </rPh>
    <phoneticPr fontId="24"/>
  </si>
  <si>
    <t>２　補助の対象　　希望する補助対象に○をつけてください</t>
    <rPh sb="2" eb="4">
      <t>ホジョ</t>
    </rPh>
    <rPh sb="5" eb="7">
      <t>タイショウ</t>
    </rPh>
    <rPh sb="9" eb="11">
      <t>キボウ</t>
    </rPh>
    <rPh sb="13" eb="15">
      <t>ホジョ</t>
    </rPh>
    <rPh sb="15" eb="17">
      <t>タイショウ</t>
    </rPh>
    <phoneticPr fontId="24"/>
  </si>
  <si>
    <t>介護ロボット（第３条第１項（１））</t>
    <rPh sb="0" eb="2">
      <t>カイゴ</t>
    </rPh>
    <rPh sb="7" eb="8">
      <t>ダイ</t>
    </rPh>
    <rPh sb="9" eb="10">
      <t>ジョウ</t>
    </rPh>
    <rPh sb="10" eb="11">
      <t>ダイ</t>
    </rPh>
    <rPh sb="12" eb="13">
      <t>コウ</t>
    </rPh>
    <phoneticPr fontId="24"/>
  </si>
  <si>
    <t>介護ソフト（第３条第１項（１））</t>
    <rPh sb="0" eb="2">
      <t>カイゴ</t>
    </rPh>
    <rPh sb="6" eb="7">
      <t>ダイ</t>
    </rPh>
    <rPh sb="8" eb="9">
      <t>ジョウ</t>
    </rPh>
    <rPh sb="9" eb="10">
      <t>ダイ</t>
    </rPh>
    <rPh sb="11" eb="12">
      <t>コウ</t>
    </rPh>
    <phoneticPr fontId="24"/>
  </si>
  <si>
    <t>介護テクノロジーのパッケージ型導入支援（第３条第１項（２））</t>
    <rPh sb="0" eb="2">
      <t>カイゴ</t>
    </rPh>
    <rPh sb="14" eb="15">
      <t>ガタ</t>
    </rPh>
    <rPh sb="15" eb="17">
      <t>ドウニュウ</t>
    </rPh>
    <rPh sb="17" eb="19">
      <t>シエン</t>
    </rPh>
    <rPh sb="20" eb="21">
      <t>ダイ</t>
    </rPh>
    <rPh sb="22" eb="23">
      <t>ジョウ</t>
    </rPh>
    <rPh sb="23" eb="24">
      <t>ダイ</t>
    </rPh>
    <rPh sb="25" eb="26">
      <t>コウ</t>
    </rPh>
    <phoneticPr fontId="24"/>
  </si>
  <si>
    <t>３　添付書類</t>
    <rPh sb="2" eb="4">
      <t>テンプ</t>
    </rPh>
    <rPh sb="4" eb="6">
      <t>ショルイ</t>
    </rPh>
    <phoneticPr fontId="24"/>
  </si>
  <si>
    <t>実績額
（D）×（E）</t>
    <rPh sb="0" eb="3">
      <t>ジッセキガク</t>
    </rPh>
    <phoneticPr fontId="4"/>
  </si>
  <si>
    <r>
      <t xml:space="preserve">確定額
</t>
    </r>
    <r>
      <rPr>
        <sz val="12"/>
        <rFont val="MS UI Gothic"/>
        <family val="1"/>
        <charset val="1"/>
      </rPr>
      <t>※</t>
    </r>
    <r>
      <rPr>
        <sz val="12"/>
        <rFont val="ＪＳＰ明朝"/>
        <family val="1"/>
        <charset val="128"/>
      </rPr>
      <t>（F）と（G）の
いずれか低い額</t>
    </r>
    <rPh sb="0" eb="2">
      <t>カクテイ</t>
    </rPh>
    <rPh sb="2" eb="3">
      <t>ガク</t>
    </rPh>
    <rPh sb="18" eb="19">
      <t>ヒク</t>
    </rPh>
    <rPh sb="20" eb="21">
      <t>ガク</t>
    </rPh>
    <phoneticPr fontId="4"/>
  </si>
  <si>
    <t>２　上記金額は、税込みとなります。</t>
    <rPh sb="9" eb="10">
      <t>コ</t>
    </rPh>
    <phoneticPr fontId="4"/>
  </si>
  <si>
    <t>２ 上記金額は、税込みとなります。</t>
    <rPh sb="9" eb="10">
      <t>コ</t>
    </rPh>
    <phoneticPr fontId="4"/>
  </si>
  <si>
    <t>３（F）欄は、１，０００円未満切捨て</t>
    <rPh sb="12" eb="13">
      <t>エン</t>
    </rPh>
    <rPh sb="13" eb="15">
      <t>ミマン</t>
    </rPh>
    <rPh sb="15" eb="17">
      <t>キリス</t>
    </rPh>
    <phoneticPr fontId="4"/>
  </si>
  <si>
    <t>４（J）欄の金額を申請書に記載してください。</t>
    <rPh sb="4" eb="5">
      <t>ラン</t>
    </rPh>
    <rPh sb="6" eb="8">
      <t>キンガク</t>
    </rPh>
    <rPh sb="9" eb="11">
      <t>シンセイ</t>
    </rPh>
    <rPh sb="11" eb="12">
      <t>ショ</t>
    </rPh>
    <rPh sb="13" eb="15">
      <t>キサイ</t>
    </rPh>
    <phoneticPr fontId="4"/>
  </si>
  <si>
    <t>３　（B）欄は、１，０００円未満切捨てです。</t>
    <rPh sb="13" eb="14">
      <t>エン</t>
    </rPh>
    <rPh sb="14" eb="16">
      <t>ミマン</t>
    </rPh>
    <rPh sb="16" eb="18">
      <t>キリス</t>
    </rPh>
    <phoneticPr fontId="4"/>
  </si>
  <si>
    <t>４　（F）欄の金額を申請書に記載してください。</t>
    <rPh sb="5" eb="6">
      <t>ラン</t>
    </rPh>
    <rPh sb="7" eb="9">
      <t>キンガク</t>
    </rPh>
    <rPh sb="10" eb="12">
      <t>シンセイ</t>
    </rPh>
    <rPh sb="12" eb="13">
      <t>ショ</t>
    </rPh>
    <rPh sb="14" eb="16">
      <t>キサイ</t>
    </rPh>
    <phoneticPr fontId="4"/>
  </si>
  <si>
    <t>様式第５号（第１３条関係）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4"/>
  </si>
  <si>
    <t>埼玉県介護テクノロジー定着支援事業費補助金事業実績報告書</t>
    <rPh sb="0" eb="3">
      <t>サイタマケン</t>
    </rPh>
    <rPh sb="3" eb="5">
      <t>カイゴ</t>
    </rPh>
    <rPh sb="11" eb="13">
      <t>テイチャク</t>
    </rPh>
    <rPh sb="13" eb="15">
      <t>シエン</t>
    </rPh>
    <rPh sb="15" eb="18">
      <t>ジギョウヒ</t>
    </rPh>
    <rPh sb="18" eb="21">
      <t>ホジョキン</t>
    </rPh>
    <rPh sb="21" eb="23">
      <t>ジギョウ</t>
    </rPh>
    <rPh sb="23" eb="25">
      <t>ジッセキ</t>
    </rPh>
    <rPh sb="25" eb="28">
      <t>ホウコクショ</t>
    </rPh>
    <phoneticPr fontId="24"/>
  </si>
  <si>
    <t>補助金の交付手続等に関する規則第１３条の規定により、関係書類を添え、下記のとおり報告します。</t>
    <phoneticPr fontId="24"/>
  </si>
  <si>
    <t>（１）経費所要額精算書（別紙５）</t>
  </si>
  <si>
    <t>（２）補助対象事業に係る契約書等の写し</t>
  </si>
  <si>
    <t>（３）補助対象事業に係る領収書又は支払が確認できる書類の写し</t>
  </si>
  <si>
    <t>（４）導入した介護ロボット等の写真（介護ソフトを除く）</t>
  </si>
  <si>
    <t>（５）事業所の職員数が分かる書類（介護ソフトのみ）</t>
  </si>
  <si>
    <t>（６）入札結果報告書（入札を実施した場合のみ）</t>
  </si>
  <si>
    <t>別紙5-1（様式第５号関係）</t>
    <rPh sb="0" eb="2">
      <t>ベッシ</t>
    </rPh>
    <phoneticPr fontId="4"/>
  </si>
  <si>
    <t>別紙5-2（第５号関係）</t>
    <rPh sb="0" eb="2">
      <t>ベッシ</t>
    </rPh>
    <phoneticPr fontId="4"/>
  </si>
  <si>
    <t>別紙5-3（第５号関係）</t>
    <rPh sb="0" eb="2">
      <t>ベッシ</t>
    </rPh>
    <phoneticPr fontId="4"/>
  </si>
  <si>
    <t>　令和　　年　　月　　日</t>
    <rPh sb="1" eb="3">
      <t>レイワ</t>
    </rPh>
    <rPh sb="5" eb="6">
      <t>ネン</t>
    </rPh>
    <rPh sb="8" eb="9">
      <t>ガツ</t>
    </rPh>
    <rPh sb="11" eb="12">
      <t>ニチ</t>
    </rPh>
    <phoneticPr fontId="4"/>
  </si>
  <si>
    <t>付けで交付決定を受けた埼玉県介護テクノロジー定着支援事業費補助金事業が完了したので、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</si>
</sst>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ＪＳＰ明朝"/>
      <family val="1"/>
      <charset val="128"/>
    </font>
    <font>
      <sz val="6"/>
      <name val="ＭＳ Ｐゴシック"/>
      <family val="3"/>
      <charset val="128"/>
    </font>
    <font>
      <sz val="11"/>
      <name val="ＪＳＰ明朝"/>
      <family val="1"/>
      <charset val="128"/>
    </font>
    <font>
      <sz val="18"/>
      <name val="ＪＳＰ明朝"/>
      <family val="1"/>
      <charset val="128"/>
    </font>
    <font>
      <sz val="16"/>
      <name val="ＪＳＰ明朝"/>
      <family val="1"/>
      <charset val="128"/>
    </font>
    <font>
      <sz val="10"/>
      <name val="ＪＳＰ明朝"/>
      <family val="1"/>
      <charset val="128"/>
    </font>
    <font>
      <sz val="9"/>
      <name val="ＪＳ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ＪＳＰ明朝"/>
      <family val="1"/>
      <charset val="128"/>
    </font>
    <font>
      <sz val="11"/>
      <color rgb="FFFF0000"/>
      <name val="ＪＳＰ明朝"/>
      <family val="1"/>
      <charset val="128"/>
    </font>
    <font>
      <sz val="12"/>
      <color theme="1"/>
      <name val="ＪＳＰ明朝"/>
      <family val="1"/>
      <charset val="128"/>
    </font>
    <font>
      <sz val="12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游ゴシック"/>
      <family val="1"/>
      <charset val="128"/>
    </font>
    <font>
      <sz val="12"/>
      <name val="Calibri"/>
      <family val="1"/>
    </font>
    <font>
      <sz val="13"/>
      <name val="ＭＳ Ｐゴシック"/>
      <family val="1"/>
      <charset val="128"/>
    </font>
    <font>
      <b/>
      <sz val="14"/>
      <color theme="1"/>
      <name val="ＪＳＰ明朝"/>
      <family val="1"/>
      <charset val="128"/>
    </font>
    <font>
      <b/>
      <sz val="14"/>
      <color rgb="FFFF0000"/>
      <name val="ＪＳＰ明朝"/>
      <family val="1"/>
      <charset val="128"/>
    </font>
    <font>
      <sz val="12"/>
      <name val="ＭＳ Ｐゴシック"/>
      <family val="1"/>
      <charset val="128"/>
    </font>
    <font>
      <sz val="6"/>
      <name val="ＭＳ Ｐゴシック"/>
      <family val="2"/>
      <charset val="128"/>
    </font>
    <font>
      <b/>
      <sz val="12"/>
      <name val="ＪＳＰ明朝"/>
      <family val="1"/>
      <charset val="128"/>
    </font>
    <font>
      <b/>
      <sz val="12"/>
      <name val="游ゴシック"/>
      <family val="1"/>
      <charset val="128"/>
    </font>
    <font>
      <b/>
      <sz val="12"/>
      <name val="ＭＳ Ｐゴシック"/>
      <family val="3"/>
      <charset val="128"/>
    </font>
    <font>
      <sz val="12"/>
      <name val="MS UI Gothic"/>
      <family val="1"/>
      <charset val="1"/>
    </font>
    <font>
      <sz val="12"/>
      <color theme="1"/>
      <name val="MS UI Gothic"/>
      <family val="1"/>
      <charset val="128"/>
    </font>
    <font>
      <sz val="12"/>
      <color rgb="FFFF0000"/>
      <name val="MS UI Gothic"/>
      <family val="3"/>
      <charset val="128"/>
    </font>
    <font>
      <sz val="11"/>
      <name val="Segoe UI Symbol"/>
      <family val="1"/>
    </font>
    <font>
      <sz val="11"/>
      <name val="ＭＳ Ｐゴシック"/>
      <family val="1"/>
      <charset val="128"/>
    </font>
    <font>
      <sz val="11"/>
      <name val="MS UI Gothic"/>
      <family val="1"/>
      <charset val="128"/>
    </font>
    <font>
      <sz val="11"/>
      <name val="MS UI Gothic"/>
      <family val="1"/>
      <charset val="1"/>
    </font>
    <font>
      <sz val="11"/>
      <name val="Calibri"/>
      <family val="1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10">
    <xf numFmtId="0" fontId="0" fillId="0" borderId="0"/>
    <xf numFmtId="38" fontId="10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>
      <alignment vertical="center"/>
    </xf>
    <xf numFmtId="1" fontId="11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1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38" fontId="3" fillId="2" borderId="2" xfId="6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vertical="center" wrapText="1"/>
      <protection locked="0"/>
    </xf>
    <xf numFmtId="38" fontId="3" fillId="2" borderId="4" xfId="6" quotePrefix="1" applyFont="1" applyFill="1" applyBorder="1" applyAlignment="1" applyProtection="1">
      <alignment horizontal="center" vertical="center"/>
      <protection locked="0"/>
    </xf>
    <xf numFmtId="38" fontId="3" fillId="2" borderId="1" xfId="6" quotePrefix="1" applyFont="1" applyFill="1" applyBorder="1" applyAlignment="1" applyProtection="1">
      <alignment horizontal="center" vertical="center"/>
      <protection locked="0"/>
    </xf>
    <xf numFmtId="38" fontId="3" fillId="0" borderId="3" xfId="0" applyNumberFormat="1" applyFont="1" applyBorder="1" applyAlignment="1">
      <alignment horizontal="center" vertical="center"/>
    </xf>
    <xf numFmtId="38" fontId="16" fillId="0" borderId="0" xfId="6" applyFont="1" applyAlignment="1"/>
    <xf numFmtId="38" fontId="16" fillId="0" borderId="0" xfId="6" applyFont="1" applyAlignment="1">
      <alignment horizontal="right" vertical="center"/>
    </xf>
    <xf numFmtId="38" fontId="3" fillId="0" borderId="4" xfId="6" quotePrefix="1" applyFont="1" applyBorder="1" applyAlignment="1" applyProtection="1">
      <alignment horizontal="center" vertical="center"/>
    </xf>
    <xf numFmtId="0" fontId="18" fillId="2" borderId="8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0" xfId="0" applyFont="1"/>
    <xf numFmtId="0" fontId="5" fillId="0" borderId="0" xfId="0" applyFont="1"/>
    <xf numFmtId="0" fontId="8" fillId="0" borderId="0" xfId="0" applyFont="1"/>
    <xf numFmtId="0" fontId="14" fillId="0" borderId="0" xfId="0" applyFont="1"/>
    <xf numFmtId="0" fontId="9" fillId="0" borderId="0" xfId="0" applyFont="1"/>
    <xf numFmtId="38" fontId="3" fillId="0" borderId="1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3" fillId="0" borderId="2" xfId="6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" xfId="0" applyFont="1" applyBorder="1"/>
    <xf numFmtId="0" fontId="3" fillId="0" borderId="17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0" borderId="0" xfId="0" applyFont="1"/>
    <xf numFmtId="0" fontId="7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20" fillId="0" borderId="5" xfId="0" applyFont="1" applyBorder="1" applyAlignment="1">
      <alignment horizontal="center" vertical="center"/>
    </xf>
    <xf numFmtId="0" fontId="21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right"/>
    </xf>
    <xf numFmtId="38" fontId="3" fillId="2" borderId="3" xfId="6" quotePrefix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3" fillId="0" borderId="0" xfId="2" applyFont="1"/>
    <xf numFmtId="0" fontId="23" fillId="0" borderId="0" xfId="2" applyFont="1"/>
    <xf numFmtId="0" fontId="25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38" fontId="3" fillId="0" borderId="21" xfId="6" applyFont="1" applyFill="1" applyBorder="1" applyAlignment="1">
      <alignment horizontal="center" vertical="center" wrapText="1"/>
    </xf>
    <xf numFmtId="38" fontId="3" fillId="0" borderId="22" xfId="6" applyFont="1" applyFill="1" applyBorder="1" applyAlignment="1">
      <alignment horizontal="center" vertical="center" wrapText="1"/>
    </xf>
    <xf numFmtId="38" fontId="3" fillId="0" borderId="23" xfId="6" quotePrefix="1" applyFont="1" applyFill="1" applyBorder="1" applyAlignment="1">
      <alignment horizontal="center" vertical="center"/>
    </xf>
    <xf numFmtId="38" fontId="3" fillId="0" borderId="21" xfId="6" applyFont="1" applyBorder="1" applyAlignment="1">
      <alignment horizontal="center" vertical="center" wrapText="1"/>
    </xf>
    <xf numFmtId="38" fontId="3" fillId="0" borderId="20" xfId="6" applyFont="1" applyBorder="1" applyAlignment="1">
      <alignment horizontal="center" vertical="center" wrapText="1"/>
    </xf>
    <xf numFmtId="0" fontId="23" fillId="2" borderId="4" xfId="2" applyFont="1" applyFill="1" applyBorder="1" applyAlignment="1" applyProtection="1">
      <alignment horizontal="center" vertical="center" wrapText="1"/>
      <protection locked="0"/>
    </xf>
    <xf numFmtId="38" fontId="3" fillId="0" borderId="4" xfId="1" quotePrefix="1" applyFont="1" applyBorder="1" applyAlignment="1" applyProtection="1">
      <alignment horizontal="center" vertical="center"/>
    </xf>
    <xf numFmtId="0" fontId="3" fillId="2" borderId="7" xfId="7" applyFont="1" applyFill="1" applyBorder="1" applyAlignment="1" applyProtection="1">
      <alignment vertical="center" wrapText="1"/>
      <protection locked="0"/>
    </xf>
    <xf numFmtId="38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8" xfId="7" applyFont="1" applyFill="1" applyBorder="1" applyAlignment="1" applyProtection="1">
      <alignment vertical="center" wrapText="1"/>
      <protection locked="0"/>
    </xf>
    <xf numFmtId="38" fontId="3" fillId="2" borderId="4" xfId="8" quotePrefix="1" applyFont="1" applyFill="1" applyBorder="1" applyAlignment="1" applyProtection="1">
      <alignment horizontal="center" vertical="center"/>
      <protection locked="0"/>
    </xf>
    <xf numFmtId="0" fontId="3" fillId="2" borderId="14" xfId="7" applyFont="1" applyFill="1" applyBorder="1" applyAlignment="1" applyProtection="1">
      <alignment vertical="center" wrapText="1"/>
      <protection locked="0"/>
    </xf>
    <xf numFmtId="38" fontId="3" fillId="2" borderId="1" xfId="8" quotePrefix="1" applyFont="1" applyFill="1" applyBorder="1" applyAlignment="1" applyProtection="1">
      <alignment horizontal="center" vertical="center"/>
      <protection locked="0"/>
    </xf>
    <xf numFmtId="0" fontId="36" fillId="0" borderId="0" xfId="9" applyFont="1">
      <alignment vertical="center"/>
    </xf>
    <xf numFmtId="0" fontId="37" fillId="0" borderId="0" xfId="9" applyFont="1" applyAlignment="1">
      <alignment horizontal="centerContinuous" vertical="center"/>
    </xf>
    <xf numFmtId="0" fontId="37" fillId="0" borderId="0" xfId="9" applyFont="1" applyAlignment="1">
      <alignment horizontal="right" vertical="center"/>
    </xf>
    <xf numFmtId="0" fontId="36" fillId="2" borderId="5" xfId="9" applyFont="1" applyFill="1" applyBorder="1" applyProtection="1">
      <alignment vertical="center"/>
      <protection locked="0"/>
    </xf>
    <xf numFmtId="49" fontId="36" fillId="2" borderId="5" xfId="9" applyNumberFormat="1" applyFont="1" applyFill="1" applyBorder="1" applyProtection="1">
      <alignment vertical="center"/>
      <protection locked="0"/>
    </xf>
    <xf numFmtId="0" fontId="37" fillId="0" borderId="0" xfId="9" applyFont="1" applyAlignment="1">
      <alignment vertical="center" shrinkToFit="1"/>
    </xf>
    <xf numFmtId="0" fontId="36" fillId="0" borderId="0" xfId="9" applyFont="1" applyAlignment="1">
      <alignment horizontal="centerContinuous" vertical="center"/>
    </xf>
    <xf numFmtId="38" fontId="36" fillId="0" borderId="0" xfId="9" applyNumberFormat="1" applyFont="1">
      <alignment vertical="center"/>
    </xf>
    <xf numFmtId="0" fontId="37" fillId="2" borderId="4" xfId="9" applyFont="1" applyFill="1" applyBorder="1" applyAlignment="1" applyProtection="1">
      <alignment horizontal="center" vertical="center"/>
      <protection locked="0"/>
    </xf>
    <xf numFmtId="3" fontId="0" fillId="0" borderId="0" xfId="0" applyNumberFormat="1"/>
    <xf numFmtId="0" fontId="3" fillId="2" borderId="14" xfId="0" applyFont="1" applyFill="1" applyBorder="1" applyAlignment="1" applyProtection="1">
      <alignment vertical="center" wrapText="1"/>
      <protection locked="0"/>
    </xf>
    <xf numFmtId="38" fontId="3" fillId="2" borderId="4" xfId="6" applyFont="1" applyFill="1" applyBorder="1" applyAlignment="1" applyProtection="1">
      <alignment horizontal="center" vertical="center" wrapText="1"/>
      <protection locked="0"/>
    </xf>
    <xf numFmtId="38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/>
    <xf numFmtId="3" fontId="5" fillId="0" borderId="0" xfId="0" applyNumberFormat="1" applyFont="1"/>
    <xf numFmtId="0" fontId="32" fillId="0" borderId="0" xfId="0" applyFont="1"/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3" fontId="3" fillId="0" borderId="0" xfId="0" quotePrefix="1" applyNumberFormat="1" applyFont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5" fillId="0" borderId="0" xfId="2" applyFont="1"/>
    <xf numFmtId="0" fontId="23" fillId="0" borderId="2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vertical="center" shrinkToFit="1"/>
    </xf>
    <xf numFmtId="3" fontId="3" fillId="0" borderId="0" xfId="2" quotePrefix="1" applyNumberFormat="1" applyFont="1" applyAlignment="1">
      <alignment horizontal="center" vertical="center"/>
    </xf>
    <xf numFmtId="38" fontId="3" fillId="0" borderId="6" xfId="0" applyNumberFormat="1" applyFont="1" applyBorder="1" applyAlignment="1">
      <alignment horizontal="center" vertical="center"/>
    </xf>
    <xf numFmtId="38" fontId="5" fillId="0" borderId="0" xfId="0" applyNumberFormat="1" applyFont="1"/>
    <xf numFmtId="0" fontId="12" fillId="0" borderId="0" xfId="2" applyFont="1"/>
    <xf numFmtId="0" fontId="38" fillId="0" borderId="0" xfId="2" applyFont="1" applyAlignment="1">
      <alignment vertical="center"/>
    </xf>
    <xf numFmtId="0" fontId="12" fillId="0" borderId="0" xfId="7" applyFont="1" applyAlignment="1">
      <alignment horizontal="justify" vertical="center"/>
    </xf>
    <xf numFmtId="0" fontId="5" fillId="0" borderId="0" xfId="7" applyFont="1"/>
    <xf numFmtId="0" fontId="6" fillId="0" borderId="0" xfId="7" applyFont="1" applyAlignment="1">
      <alignment horizontal="center" vertical="center"/>
    </xf>
    <xf numFmtId="0" fontId="6" fillId="0" borderId="0" xfId="7" applyFont="1" applyAlignment="1">
      <alignment vertical="center"/>
    </xf>
    <xf numFmtId="0" fontId="7" fillId="0" borderId="0" xfId="7" applyFont="1" applyAlignment="1">
      <alignment horizontal="center"/>
    </xf>
    <xf numFmtId="0" fontId="20" fillId="0" borderId="0" xfId="7" applyFont="1" applyAlignment="1">
      <alignment horizontal="center" vertical="center"/>
    </xf>
    <xf numFmtId="0" fontId="20" fillId="0" borderId="5" xfId="7" applyFont="1" applyBorder="1" applyAlignment="1">
      <alignment horizontal="center" vertical="center"/>
    </xf>
    <xf numFmtId="0" fontId="7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21" fillId="0" borderId="0" xfId="7" applyFont="1"/>
    <xf numFmtId="0" fontId="15" fillId="0" borderId="0" xfId="7" applyFont="1"/>
    <xf numFmtId="0" fontId="3" fillId="0" borderId="0" xfId="7" applyFont="1"/>
    <xf numFmtId="0" fontId="23" fillId="0" borderId="1" xfId="7" applyFont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 wrapText="1"/>
    </xf>
    <xf numFmtId="0" fontId="5" fillId="0" borderId="16" xfId="7" applyFont="1" applyBorder="1" applyAlignment="1">
      <alignment horizontal="center" vertical="center" wrapText="1"/>
    </xf>
    <xf numFmtId="0" fontId="32" fillId="0" borderId="16" xfId="7" applyFont="1" applyBorder="1" applyAlignment="1">
      <alignment horizontal="center" vertical="center" wrapText="1"/>
    </xf>
    <xf numFmtId="0" fontId="32" fillId="0" borderId="1" xfId="7" applyFont="1" applyBorder="1" applyAlignment="1">
      <alignment horizontal="center" vertical="center" wrapText="1"/>
    </xf>
    <xf numFmtId="0" fontId="5" fillId="0" borderId="0" xfId="7" applyFont="1" applyAlignment="1">
      <alignment horizontal="center" vertical="center"/>
    </xf>
    <xf numFmtId="0" fontId="3" fillId="0" borderId="2" xfId="7" applyFont="1" applyBorder="1" applyAlignment="1">
      <alignment horizontal="right"/>
    </xf>
    <xf numFmtId="0" fontId="23" fillId="0" borderId="2" xfId="7" applyFont="1" applyBorder="1" applyAlignment="1">
      <alignment horizontal="right"/>
    </xf>
    <xf numFmtId="0" fontId="32" fillId="0" borderId="2" xfId="7" applyFont="1" applyBorder="1" applyAlignment="1">
      <alignment horizontal="right"/>
    </xf>
    <xf numFmtId="0" fontId="32" fillId="0" borderId="7" xfId="7" applyFont="1" applyBorder="1" applyAlignment="1">
      <alignment horizontal="right"/>
    </xf>
    <xf numFmtId="0" fontId="3" fillId="0" borderId="1" xfId="7" applyFont="1" applyBorder="1"/>
    <xf numFmtId="0" fontId="3" fillId="0" borderId="1" xfId="7" applyFont="1" applyBorder="1" applyAlignment="1">
      <alignment horizontal="right"/>
    </xf>
    <xf numFmtId="0" fontId="32" fillId="0" borderId="16" xfId="7" applyFont="1" applyBorder="1" applyAlignment="1">
      <alignment horizontal="right"/>
    </xf>
    <xf numFmtId="0" fontId="5" fillId="0" borderId="1" xfId="7" applyFont="1" applyBorder="1"/>
    <xf numFmtId="38" fontId="3" fillId="0" borderId="21" xfId="8" applyFont="1" applyFill="1" applyBorder="1" applyAlignment="1" applyProtection="1">
      <alignment horizontal="center" vertical="center" wrapText="1"/>
    </xf>
    <xf numFmtId="0" fontId="5" fillId="0" borderId="24" xfId="7" applyFont="1" applyBorder="1"/>
    <xf numFmtId="0" fontId="5" fillId="0" borderId="21" xfId="7" applyFont="1" applyBorder="1"/>
    <xf numFmtId="38" fontId="3" fillId="0" borderId="22" xfId="8" quotePrefix="1" applyFont="1" applyFill="1" applyBorder="1" applyAlignment="1" applyProtection="1">
      <alignment horizontal="center" vertical="center"/>
    </xf>
    <xf numFmtId="0" fontId="5" fillId="0" borderId="25" xfId="7" applyFont="1" applyBorder="1"/>
    <xf numFmtId="0" fontId="5" fillId="0" borderId="22" xfId="7" applyFont="1" applyBorder="1"/>
    <xf numFmtId="38" fontId="3" fillId="0" borderId="23" xfId="8" quotePrefix="1" applyFont="1" applyFill="1" applyBorder="1" applyAlignment="1" applyProtection="1">
      <alignment horizontal="center" vertical="center"/>
    </xf>
    <xf numFmtId="0" fontId="5" fillId="0" borderId="26" xfId="7" applyFont="1" applyBorder="1"/>
    <xf numFmtId="0" fontId="5" fillId="0" borderId="28" xfId="7" applyFont="1" applyBorder="1"/>
    <xf numFmtId="0" fontId="5" fillId="0" borderId="27" xfId="7" applyFont="1" applyBorder="1"/>
    <xf numFmtId="0" fontId="3" fillId="0" borderId="9" xfId="7" applyFont="1" applyBorder="1" applyAlignment="1">
      <alignment horizontal="center" vertical="center"/>
    </xf>
    <xf numFmtId="38" fontId="3" fillId="0" borderId="18" xfId="7" applyNumberFormat="1" applyFont="1" applyBorder="1" applyAlignment="1">
      <alignment horizontal="center" vertical="center"/>
    </xf>
    <xf numFmtId="38" fontId="3" fillId="0" borderId="18" xfId="8" applyFont="1" applyBorder="1" applyAlignment="1" applyProtection="1">
      <alignment horizontal="center" vertical="center"/>
    </xf>
    <xf numFmtId="38" fontId="5" fillId="0" borderId="6" xfId="7" applyNumberFormat="1" applyFont="1" applyBorder="1" applyAlignment="1">
      <alignment horizontal="center" vertical="center"/>
    </xf>
    <xf numFmtId="0" fontId="3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38" fillId="0" borderId="0" xfId="7" applyFont="1" applyAlignment="1">
      <alignment vertical="center"/>
    </xf>
    <xf numFmtId="0" fontId="8" fillId="0" borderId="0" xfId="7" applyFont="1"/>
    <xf numFmtId="0" fontId="9" fillId="0" borderId="0" xfId="7" applyFont="1"/>
    <xf numFmtId="0" fontId="12" fillId="0" borderId="0" xfId="7" applyFont="1"/>
    <xf numFmtId="0" fontId="14" fillId="0" borderId="0" xfId="7" applyFont="1"/>
    <xf numFmtId="0" fontId="23" fillId="0" borderId="0" xfId="7" applyFont="1"/>
    <xf numFmtId="38" fontId="3" fillId="2" borderId="18" xfId="8" applyFont="1" applyFill="1" applyBorder="1" applyAlignment="1" applyProtection="1">
      <alignment horizontal="center" vertical="center"/>
      <protection locked="0"/>
    </xf>
    <xf numFmtId="0" fontId="37" fillId="0" borderId="4" xfId="9" applyFont="1" applyBorder="1">
      <alignment vertical="center"/>
    </xf>
    <xf numFmtId="0" fontId="37" fillId="2" borderId="5" xfId="9" applyFont="1" applyFill="1" applyBorder="1" applyProtection="1">
      <alignment vertical="center"/>
      <protection locked="0"/>
    </xf>
    <xf numFmtId="0" fontId="37" fillId="2" borderId="19" xfId="9" applyFont="1" applyFill="1" applyBorder="1" applyProtection="1">
      <alignment vertical="center"/>
      <protection locked="0"/>
    </xf>
    <xf numFmtId="0" fontId="37" fillId="2" borderId="19" xfId="9" applyFont="1" applyFill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/>
    </xf>
    <xf numFmtId="0" fontId="7" fillId="2" borderId="5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vertical="center"/>
      <protection locked="0"/>
    </xf>
    <xf numFmtId="38" fontId="3" fillId="0" borderId="10" xfId="6" applyFont="1" applyBorder="1" applyAlignment="1" applyProtection="1">
      <alignment horizontal="center" vertical="center" wrapText="1"/>
    </xf>
    <xf numFmtId="38" fontId="3" fillId="0" borderId="11" xfId="6" applyFont="1" applyBorder="1" applyAlignment="1" applyProtection="1">
      <alignment horizontal="center" vertical="center" wrapText="1"/>
    </xf>
    <xf numFmtId="38" fontId="3" fillId="0" borderId="12" xfId="6" applyFont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vertical="center"/>
      <protection locked="0"/>
    </xf>
    <xf numFmtId="0" fontId="6" fillId="0" borderId="0" xfId="7" applyFont="1" applyAlignment="1">
      <alignment horizontal="center" vertical="center"/>
    </xf>
    <xf numFmtId="0" fontId="20" fillId="2" borderId="5" xfId="7" applyFont="1" applyFill="1" applyBorder="1" applyAlignment="1" applyProtection="1">
      <alignment vertical="center" shrinkToFit="1"/>
      <protection locked="0"/>
    </xf>
    <xf numFmtId="0" fontId="20" fillId="2" borderId="19" xfId="7" applyFont="1" applyFill="1" applyBorder="1" applyAlignment="1" applyProtection="1">
      <alignment vertical="center" shrinkToFit="1"/>
      <protection locked="0"/>
    </xf>
    <xf numFmtId="0" fontId="13" fillId="2" borderId="19" xfId="7" applyFont="1" applyFill="1" applyBorder="1" applyAlignment="1" applyProtection="1">
      <alignment vertical="center" shrinkToFit="1"/>
      <protection locked="0"/>
    </xf>
    <xf numFmtId="0" fontId="16" fillId="0" borderId="0" xfId="0" applyFont="1" applyAlignment="1">
      <alignment horizontal="center"/>
    </xf>
    <xf numFmtId="0" fontId="36" fillId="2" borderId="0" xfId="9" applyFont="1" applyFill="1" applyAlignment="1" applyProtection="1">
      <alignment vertical="center"/>
      <protection locked="0"/>
    </xf>
  </cellXfs>
  <cellStyles count="10">
    <cellStyle name="桁区切り" xfId="6" builtinId="6"/>
    <cellStyle name="桁区切り 2" xfId="1" xr:uid="{00000000-0005-0000-0000-000001000000}"/>
    <cellStyle name="桁区切り 2 2" xfId="8" xr:uid="{AB07CB4B-A15B-4A20-B33E-57F52D8764C4}"/>
    <cellStyle name="標準" xfId="0" builtinId="0"/>
    <cellStyle name="標準 2" xfId="2" xr:uid="{00000000-0005-0000-0000-000003000000}"/>
    <cellStyle name="標準 2 2" xfId="7" xr:uid="{EB9B3C86-B4FA-4483-B9CF-0E04A4B9B1CB}"/>
    <cellStyle name="標準 3" xfId="3" xr:uid="{00000000-0005-0000-0000-000004000000}"/>
    <cellStyle name="標準 4" xfId="4" xr:uid="{00000000-0005-0000-0000-000005000000}"/>
    <cellStyle name="標準 5" xfId="9" xr:uid="{25B04EE6-1DB3-452E-9CD8-36D961B90CE1}"/>
    <cellStyle name="未定義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4C096-1C2F-47FB-8FAC-C65602C80388}">
  <dimension ref="A1:N40"/>
  <sheetViews>
    <sheetView tabSelected="1" view="pageBreakPreview" zoomScaleNormal="100" zoomScaleSheetLayoutView="100" workbookViewId="0">
      <selection activeCell="I11" sqref="I11"/>
    </sheetView>
  </sheetViews>
  <sheetFormatPr defaultRowHeight="14.25"/>
  <cols>
    <col min="1" max="2" width="9" style="60"/>
    <col min="3" max="3" width="3.375" style="60" bestFit="1" customWidth="1"/>
    <col min="4" max="4" width="21.625" style="60" customWidth="1"/>
    <col min="5" max="5" width="9" style="60"/>
    <col min="6" max="6" width="18.625" style="60" customWidth="1"/>
    <col min="7" max="7" width="9.125" style="60" customWidth="1"/>
    <col min="8" max="8" width="3.375" style="60" bestFit="1" customWidth="1"/>
    <col min="9" max="9" width="9" style="60"/>
    <col min="10" max="10" width="3.375" style="60" bestFit="1" customWidth="1"/>
    <col min="11" max="11" width="9" style="60"/>
    <col min="12" max="12" width="3.375" style="60" bestFit="1" customWidth="1"/>
    <col min="13" max="16384" width="9" style="60"/>
  </cols>
  <sheetData>
    <row r="1" spans="1:14" ht="20.100000000000001" customHeight="1">
      <c r="A1" s="60" t="s">
        <v>117</v>
      </c>
    </row>
    <row r="2" spans="1:14" ht="20.100000000000001" customHeight="1">
      <c r="N2" s="60" t="s">
        <v>87</v>
      </c>
    </row>
    <row r="3" spans="1:14" ht="20.100000000000001" customHeight="1"/>
    <row r="4" spans="1:14" ht="20.100000000000001" customHeight="1">
      <c r="A4" s="61" t="s">
        <v>118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4" ht="20.100000000000001" customHeight="1"/>
    <row r="6" spans="1:14" ht="20.100000000000001" customHeight="1"/>
    <row r="7" spans="1:14" ht="20.100000000000001" customHeight="1">
      <c r="F7" s="62" t="s">
        <v>88</v>
      </c>
      <c r="G7" s="63"/>
      <c r="H7" s="60" t="s">
        <v>89</v>
      </c>
      <c r="I7" s="63"/>
      <c r="J7" s="60" t="s">
        <v>90</v>
      </c>
      <c r="K7" s="63"/>
      <c r="L7" s="60" t="s">
        <v>91</v>
      </c>
    </row>
    <row r="8" spans="1:14" ht="20.100000000000001" customHeight="1"/>
    <row r="9" spans="1:14" ht="20.100000000000001" customHeight="1">
      <c r="A9" s="60" t="s">
        <v>92</v>
      </c>
    </row>
    <row r="10" spans="1:14" ht="20.100000000000001" customHeight="1">
      <c r="A10" s="60" t="s">
        <v>93</v>
      </c>
    </row>
    <row r="11" spans="1:14" ht="20.100000000000001" customHeight="1"/>
    <row r="12" spans="1:14" ht="20.100000000000001" customHeight="1">
      <c r="F12" s="60" t="s">
        <v>94</v>
      </c>
    </row>
    <row r="13" spans="1:14" ht="20.100000000000001" customHeight="1">
      <c r="F13" s="60" t="s">
        <v>95</v>
      </c>
      <c r="G13" s="64"/>
      <c r="H13" s="60" t="s">
        <v>96</v>
      </c>
      <c r="I13" s="64"/>
    </row>
    <row r="14" spans="1:14" ht="20.100000000000001" customHeight="1">
      <c r="F14" s="60" t="s">
        <v>97</v>
      </c>
      <c r="G14" s="145"/>
      <c r="H14" s="145"/>
      <c r="I14" s="145"/>
      <c r="J14" s="145"/>
      <c r="K14" s="145"/>
      <c r="L14" s="145"/>
    </row>
    <row r="15" spans="1:14" ht="20.100000000000001" customHeight="1">
      <c r="G15" s="146"/>
      <c r="H15" s="146"/>
      <c r="I15" s="146"/>
      <c r="J15" s="146"/>
      <c r="K15" s="146"/>
      <c r="L15" s="146"/>
    </row>
    <row r="16" spans="1:14" ht="20.100000000000001" customHeight="1">
      <c r="F16" s="60" t="s">
        <v>98</v>
      </c>
      <c r="G16" s="147"/>
      <c r="H16" s="147"/>
      <c r="I16" s="147"/>
      <c r="J16" s="147"/>
      <c r="K16" s="147"/>
      <c r="L16" s="147"/>
    </row>
    <row r="17" spans="1:12" ht="20.100000000000001" customHeight="1">
      <c r="F17" s="60" t="s">
        <v>99</v>
      </c>
      <c r="G17" s="147"/>
      <c r="H17" s="147"/>
      <c r="I17" s="147"/>
      <c r="J17" s="147"/>
      <c r="K17" s="147"/>
      <c r="L17" s="147"/>
    </row>
    <row r="18" spans="1:12" ht="20.100000000000001" customHeight="1">
      <c r="G18" s="65"/>
      <c r="H18" s="65"/>
      <c r="I18" s="65"/>
      <c r="J18" s="65"/>
      <c r="K18" s="65"/>
      <c r="L18" s="65"/>
    </row>
    <row r="19" spans="1:12" ht="20.100000000000001" customHeight="1"/>
    <row r="20" spans="1:12" ht="20.100000000000001" customHeight="1">
      <c r="A20" s="160" t="s">
        <v>129</v>
      </c>
      <c r="B20" s="160"/>
      <c r="C20" s="160"/>
      <c r="D20" s="60" t="s">
        <v>130</v>
      </c>
    </row>
    <row r="21" spans="1:12" ht="20.100000000000001" customHeight="1">
      <c r="A21" s="60" t="s">
        <v>119</v>
      </c>
    </row>
    <row r="22" spans="1:12" ht="20.100000000000001" customHeight="1"/>
    <row r="23" spans="1:12" ht="20.100000000000001" customHeight="1">
      <c r="A23" s="66" t="s">
        <v>100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</row>
    <row r="24" spans="1:12" ht="20.100000000000001" customHeight="1"/>
    <row r="25" spans="1:12" ht="20.100000000000001" customHeight="1">
      <c r="A25" s="60" t="s">
        <v>101</v>
      </c>
      <c r="C25" s="60" t="s">
        <v>102</v>
      </c>
      <c r="D25" s="67">
        <f>'精算書（介護ロボット）'!I14+'精算書（介護ソフト）'!G26+'精算書（パッケージ）'!G21</f>
        <v>0</v>
      </c>
      <c r="E25" s="60" t="s">
        <v>103</v>
      </c>
    </row>
    <row r="26" spans="1:12" ht="20.100000000000001" customHeight="1"/>
    <row r="27" spans="1:12" ht="20.100000000000001" customHeight="1">
      <c r="A27" s="60" t="s">
        <v>104</v>
      </c>
    </row>
    <row r="28" spans="1:12" ht="20.100000000000001" customHeight="1"/>
    <row r="29" spans="1:12" ht="20.100000000000001" customHeight="1">
      <c r="B29" s="68"/>
      <c r="C29" s="144" t="s">
        <v>105</v>
      </c>
      <c r="D29" s="144"/>
      <c r="E29" s="144"/>
      <c r="F29" s="144"/>
      <c r="G29" s="144"/>
    </row>
    <row r="30" spans="1:12" ht="20.100000000000001" customHeight="1">
      <c r="B30" s="68"/>
      <c r="C30" s="144" t="s">
        <v>106</v>
      </c>
      <c r="D30" s="144"/>
      <c r="E30" s="144"/>
      <c r="F30" s="144"/>
      <c r="G30" s="144"/>
    </row>
    <row r="31" spans="1:12" ht="20.100000000000001" customHeight="1">
      <c r="B31" s="68"/>
      <c r="C31" s="144" t="s">
        <v>107</v>
      </c>
      <c r="D31" s="144"/>
      <c r="E31" s="144"/>
      <c r="F31" s="144"/>
      <c r="G31" s="144"/>
    </row>
    <row r="32" spans="1:12" ht="20.100000000000001" customHeight="1"/>
    <row r="33" spans="1:1" ht="20.100000000000001" customHeight="1">
      <c r="A33" s="60" t="s">
        <v>108</v>
      </c>
    </row>
    <row r="34" spans="1:1" ht="20.100000000000001" customHeight="1">
      <c r="A34" s="60" t="s">
        <v>120</v>
      </c>
    </row>
    <row r="35" spans="1:1" ht="20.100000000000001" customHeight="1">
      <c r="A35" s="60" t="s">
        <v>121</v>
      </c>
    </row>
    <row r="36" spans="1:1" ht="20.100000000000001" customHeight="1">
      <c r="A36" s="60" t="s">
        <v>122</v>
      </c>
    </row>
    <row r="37" spans="1:1" ht="20.100000000000001" customHeight="1">
      <c r="A37" s="60" t="s">
        <v>123</v>
      </c>
    </row>
    <row r="38" spans="1:1" ht="20.100000000000001" customHeight="1">
      <c r="A38" s="60" t="s">
        <v>124</v>
      </c>
    </row>
    <row r="39" spans="1:1" ht="20.100000000000001" customHeight="1">
      <c r="A39" s="60" t="s">
        <v>125</v>
      </c>
    </row>
    <row r="40" spans="1:1" ht="20.100000000000001" customHeight="1"/>
  </sheetData>
  <sheetProtection algorithmName="SHA-512" hashValue="s1mcpM5i58hf9cSTR7a0d5wX/5XE7aIsnvE1WI/oNd3CBNQYaDDoUR6lyCiS+DPBhzyEjW3KaRgQhS7ZgPdJgg==" saltValue="XD0ZWmsj1aeoK64fnj08Fg==" spinCount="100000" sheet="1" objects="1" scenarios="1"/>
  <mergeCells count="8">
    <mergeCell ref="C31:G31"/>
    <mergeCell ref="G14:L14"/>
    <mergeCell ref="G15:L15"/>
    <mergeCell ref="G16:L16"/>
    <mergeCell ref="G17:L17"/>
    <mergeCell ref="C29:G29"/>
    <mergeCell ref="C30:G30"/>
    <mergeCell ref="A20:C20"/>
  </mergeCells>
  <phoneticPr fontId="4"/>
  <dataValidations count="2">
    <dataValidation type="whole" imeMode="halfAlpha" allowBlank="1" showInputMessage="1" showErrorMessage="1" error="半角数字で入力してください。" sqref="I7 K7 G7" xr:uid="{36F81AAC-4B2B-4D0B-8C33-958A50578D62}">
      <formula1>0</formula1>
      <formula2>10000000000000000</formula2>
    </dataValidation>
    <dataValidation type="list" allowBlank="1" showInputMessage="1" showErrorMessage="1" sqref="B29:B31" xr:uid="{92DEAD3B-AEB5-41F0-85BB-42F856FCF9DC}">
      <formula1>$N$1:$N$2</formula1>
    </dataValidation>
  </dataValidation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F4A6-99EA-478F-89DD-DE8DBFD363F4}">
  <dimension ref="A1:K24"/>
  <sheetViews>
    <sheetView view="pageBreakPreview" zoomScale="70" zoomScaleNormal="70" zoomScaleSheetLayoutView="70" workbookViewId="0">
      <selection activeCell="H3" sqref="H3:I3"/>
    </sheetView>
  </sheetViews>
  <sheetFormatPr defaultColWidth="9" defaultRowHeight="13.5"/>
  <cols>
    <col min="1" max="1" width="31.375" style="17" customWidth="1"/>
    <col min="2" max="9" width="22.625" style="17" customWidth="1"/>
    <col min="10" max="16384" width="9" style="17"/>
  </cols>
  <sheetData>
    <row r="1" spans="1:10" ht="18.75" customHeight="1">
      <c r="A1" s="16" t="s">
        <v>126</v>
      </c>
      <c r="B1" s="36"/>
    </row>
    <row r="2" spans="1:10" ht="30" customHeight="1">
      <c r="A2" s="148" t="s">
        <v>22</v>
      </c>
      <c r="B2" s="148"/>
      <c r="C2" s="148"/>
      <c r="D2" s="148"/>
      <c r="E2" s="148"/>
      <c r="F2" s="148"/>
      <c r="G2" s="148"/>
      <c r="H2" s="148"/>
      <c r="I2" s="148"/>
      <c r="J2" s="32"/>
    </row>
    <row r="3" spans="1:10" ht="30" customHeight="1">
      <c r="A3" s="35"/>
      <c r="B3" s="35"/>
      <c r="C3" s="35"/>
      <c r="D3" s="35"/>
      <c r="G3" s="37" t="s">
        <v>77</v>
      </c>
      <c r="H3" s="149"/>
      <c r="I3" s="149"/>
      <c r="J3" s="32"/>
    </row>
    <row r="4" spans="1:10" ht="30" customHeight="1">
      <c r="A4" s="35"/>
      <c r="B4" s="35"/>
      <c r="C4" s="35"/>
      <c r="D4" s="35"/>
      <c r="G4" s="37" t="s">
        <v>26</v>
      </c>
      <c r="H4" s="150"/>
      <c r="I4" s="150"/>
      <c r="J4" s="32"/>
    </row>
    <row r="5" spans="1:10" ht="30" customHeight="1">
      <c r="A5" s="34"/>
      <c r="B5" s="34"/>
      <c r="C5" s="34"/>
      <c r="D5" s="34"/>
      <c r="G5" s="33" t="s">
        <v>3</v>
      </c>
      <c r="H5" s="150"/>
      <c r="I5" s="150"/>
      <c r="J5" s="32"/>
    </row>
    <row r="6" spans="1:10" ht="18.75" customHeight="1">
      <c r="A6" s="38" t="s">
        <v>25</v>
      </c>
      <c r="B6" s="31"/>
      <c r="C6" s="16"/>
      <c r="D6" s="16"/>
      <c r="E6" s="16"/>
      <c r="F6" s="16"/>
    </row>
    <row r="7" spans="1:10" ht="15" customHeight="1">
      <c r="A7" s="31"/>
      <c r="B7" s="31"/>
      <c r="C7" s="16"/>
      <c r="D7" s="16"/>
      <c r="E7" s="16"/>
      <c r="F7" s="16"/>
    </row>
    <row r="8" spans="1:10" s="29" customFormat="1" ht="60" customHeight="1">
      <c r="A8" s="14" t="s">
        <v>1</v>
      </c>
      <c r="B8" s="14" t="s">
        <v>21</v>
      </c>
      <c r="C8" s="14" t="s">
        <v>67</v>
      </c>
      <c r="D8" s="14" t="s">
        <v>20</v>
      </c>
      <c r="E8" s="14" t="s">
        <v>19</v>
      </c>
      <c r="F8" s="14" t="s">
        <v>18</v>
      </c>
      <c r="G8" s="39" t="s">
        <v>109</v>
      </c>
      <c r="H8" s="39" t="s">
        <v>23</v>
      </c>
      <c r="I8" s="14" t="s">
        <v>110</v>
      </c>
      <c r="J8" s="30"/>
    </row>
    <row r="9" spans="1:10" ht="15" customHeight="1">
      <c r="A9" s="15"/>
      <c r="B9" s="15" t="s">
        <v>63</v>
      </c>
      <c r="C9" s="15" t="s">
        <v>11</v>
      </c>
      <c r="D9" s="15" t="s">
        <v>64</v>
      </c>
      <c r="E9" s="15" t="s">
        <v>65</v>
      </c>
      <c r="F9" s="28" t="s">
        <v>66</v>
      </c>
      <c r="G9" s="15" t="s">
        <v>4</v>
      </c>
      <c r="H9" s="40" t="s">
        <v>5</v>
      </c>
      <c r="I9" s="40" t="s">
        <v>17</v>
      </c>
    </row>
    <row r="10" spans="1:10" ht="15" customHeight="1">
      <c r="A10" s="27"/>
      <c r="B10" s="25" t="s">
        <v>15</v>
      </c>
      <c r="C10" s="25" t="s">
        <v>15</v>
      </c>
      <c r="D10" s="26" t="s">
        <v>15</v>
      </c>
      <c r="E10" s="24" t="s">
        <v>15</v>
      </c>
      <c r="F10" s="25" t="s">
        <v>16</v>
      </c>
      <c r="G10" s="24" t="s">
        <v>15</v>
      </c>
      <c r="H10" s="24" t="s">
        <v>15</v>
      </c>
      <c r="I10" s="24" t="s">
        <v>15</v>
      </c>
    </row>
    <row r="11" spans="1:10" ht="39.950000000000003" customHeight="1">
      <c r="A11" s="4"/>
      <c r="B11" s="5"/>
      <c r="C11" s="23">
        <f>ROUNDDOWN(B11*3/4,-3)</f>
        <v>0</v>
      </c>
      <c r="D11" s="5"/>
      <c r="E11" s="23">
        <f>MIN(C11:D11)</f>
        <v>0</v>
      </c>
      <c r="F11" s="5"/>
      <c r="G11" s="23">
        <f>F11*E11</f>
        <v>0</v>
      </c>
      <c r="H11" s="47"/>
      <c r="I11" s="50"/>
    </row>
    <row r="12" spans="1:10" ht="54.95" customHeight="1">
      <c r="A12" s="6"/>
      <c r="B12" s="7"/>
      <c r="C12" s="23">
        <f t="shared" ref="C12" si="0">ROUNDDOWN(B12*3/4,-3)</f>
        <v>0</v>
      </c>
      <c r="D12" s="71"/>
      <c r="E12" s="23">
        <f t="shared" ref="E12:E13" si="1">MIN(C12:D12)</f>
        <v>0</v>
      </c>
      <c r="F12" s="71"/>
      <c r="G12" s="23">
        <f>F12*E12</f>
        <v>0</v>
      </c>
      <c r="H12" s="48"/>
      <c r="I12" s="50"/>
    </row>
    <row r="13" spans="1:10" ht="54.95" customHeight="1" thickBot="1">
      <c r="A13" s="70"/>
      <c r="B13" s="8"/>
      <c r="C13" s="23">
        <f>ROUNDDOWN(B13*3/4,-3)</f>
        <v>0</v>
      </c>
      <c r="D13" s="8"/>
      <c r="E13" s="23">
        <f t="shared" si="1"/>
        <v>0</v>
      </c>
      <c r="F13" s="8"/>
      <c r="G13" s="23">
        <f t="shared" ref="G13" si="2">F13*E13</f>
        <v>0</v>
      </c>
      <c r="H13" s="49"/>
      <c r="I13" s="51"/>
    </row>
    <row r="14" spans="1:10" ht="54.95" customHeight="1" thickBot="1">
      <c r="A14" s="22" t="s">
        <v>0</v>
      </c>
      <c r="B14" s="21"/>
      <c r="C14" s="9">
        <f>SUM(C11:C13)</f>
        <v>0</v>
      </c>
      <c r="D14" s="9">
        <f t="shared" ref="D14:G14" si="3">SUM(D11:D13)</f>
        <v>0</v>
      </c>
      <c r="E14" s="9">
        <f t="shared" si="3"/>
        <v>0</v>
      </c>
      <c r="F14" s="9">
        <f t="shared" si="3"/>
        <v>0</v>
      </c>
      <c r="G14" s="9">
        <f t="shared" si="3"/>
        <v>0</v>
      </c>
      <c r="H14" s="72"/>
      <c r="I14" s="23">
        <f>MIN(G14:H14)</f>
        <v>0</v>
      </c>
    </row>
    <row r="15" spans="1:10" ht="11.25" customHeight="1">
      <c r="A15" s="16"/>
      <c r="B15" s="16"/>
      <c r="C15" s="16"/>
      <c r="D15" s="16"/>
      <c r="E15" s="16"/>
      <c r="F15" s="16"/>
    </row>
    <row r="16" spans="1:10" s="20" customFormat="1" ht="15" customHeight="1">
      <c r="A16" s="43" t="s">
        <v>54</v>
      </c>
      <c r="B16" s="18"/>
      <c r="C16" s="16"/>
      <c r="D16" s="16"/>
      <c r="E16" s="16"/>
      <c r="F16" s="16"/>
      <c r="G16" s="16"/>
      <c r="H16" s="16"/>
      <c r="I16" s="16"/>
      <c r="J16" s="16"/>
    </row>
    <row r="17" spans="1:11" ht="15" customHeight="1">
      <c r="A17" s="44" t="s">
        <v>55</v>
      </c>
      <c r="B17" s="18"/>
      <c r="C17" s="16"/>
      <c r="D17" s="16"/>
      <c r="E17" s="16"/>
      <c r="F17" s="16"/>
      <c r="G17" s="16"/>
      <c r="H17" s="16"/>
      <c r="I17" s="16"/>
      <c r="J17" s="16"/>
    </row>
    <row r="18" spans="1:11" s="19" customFormat="1" ht="15" customHeight="1">
      <c r="A18" s="45" t="s">
        <v>56</v>
      </c>
      <c r="B18" s="18"/>
      <c r="C18" s="16"/>
      <c r="D18" s="16"/>
      <c r="E18" s="16"/>
      <c r="F18" s="16"/>
      <c r="G18" s="16"/>
      <c r="H18" s="16"/>
      <c r="I18" s="16"/>
      <c r="J18" s="16"/>
      <c r="K18" s="17"/>
    </row>
    <row r="19" spans="1:11" s="19" customFormat="1" ht="15" customHeight="1">
      <c r="A19" s="46" t="s">
        <v>57</v>
      </c>
      <c r="B19" s="18"/>
      <c r="C19" s="16"/>
      <c r="D19" s="16"/>
      <c r="E19" s="16"/>
      <c r="F19" s="16"/>
      <c r="G19" s="16"/>
      <c r="H19" s="16"/>
      <c r="I19" s="16"/>
      <c r="J19" s="16"/>
      <c r="K19" s="17"/>
    </row>
    <row r="20" spans="1:11" ht="15" customHeight="1">
      <c r="A20" s="46" t="s">
        <v>58</v>
      </c>
      <c r="B20" s="18"/>
      <c r="C20" s="16"/>
      <c r="D20" s="16"/>
      <c r="E20" s="16"/>
      <c r="F20" s="16"/>
      <c r="G20" s="16"/>
      <c r="H20" s="16"/>
      <c r="I20" s="16"/>
      <c r="J20" s="16"/>
    </row>
    <row r="21" spans="1:11" ht="14.25">
      <c r="A21" s="46" t="s">
        <v>59</v>
      </c>
    </row>
    <row r="22" spans="1:11" ht="14.25">
      <c r="A22" s="43" t="s">
        <v>60</v>
      </c>
    </row>
    <row r="23" spans="1:11" ht="14.25">
      <c r="A23" s="43" t="s">
        <v>61</v>
      </c>
    </row>
    <row r="24" spans="1:11" ht="14.25">
      <c r="A24" s="44" t="s">
        <v>62</v>
      </c>
    </row>
  </sheetData>
  <sheetProtection algorithmName="SHA-512" hashValue="pta8aBYExljBc/AG04eWQ2bj1pC0YTkFyV0IW72agC+tSRv8YvVKfD6GX247dYExC+eYk2bAlZuLKTRKQCayeQ==" saltValue="Kmkp99/VoVK/ARwegPN6pg==" spinCount="100000" sheet="1" objects="1" scenarios="1"/>
  <mergeCells count="4">
    <mergeCell ref="A2:I2"/>
    <mergeCell ref="H3:I3"/>
    <mergeCell ref="H4:I4"/>
    <mergeCell ref="H5:I5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DBAF215-424E-4796-910E-0C7EA0E2CC54}">
          <x14:formula1>
            <xm:f>Sheet2!$A$1:$A$28</xm:f>
          </x14:formula1>
          <xm:sqref>H4:I4</xm:sqref>
        </x14:dataValidation>
        <x14:dataValidation type="list" allowBlank="1" showInputMessage="1" showErrorMessage="1" xr:uid="{2BE5D643-41A8-444D-B82E-C0853A9F2C8F}">
          <x14:formula1>
            <xm:f>Sheet2!$A$31:$A$33</xm:f>
          </x14:formula1>
          <xm:sqref>D11:D13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view="pageBreakPreview" zoomScale="70" zoomScaleNormal="100" zoomScaleSheetLayoutView="70" workbookViewId="0">
      <selection activeCell="A20" sqref="A20"/>
    </sheetView>
  </sheetViews>
  <sheetFormatPr defaultColWidth="9" defaultRowHeight="13.5"/>
  <cols>
    <col min="1" max="1" width="34" style="17" customWidth="1"/>
    <col min="2" max="8" width="22.625" style="17" customWidth="1"/>
    <col min="9" max="16384" width="9" style="17"/>
  </cols>
  <sheetData>
    <row r="1" spans="1:12" ht="18.75" customHeight="1">
      <c r="A1" s="16" t="s">
        <v>127</v>
      </c>
      <c r="B1" s="36"/>
    </row>
    <row r="2" spans="1:12" ht="30" customHeight="1">
      <c r="A2" s="148" t="s">
        <v>22</v>
      </c>
      <c r="B2" s="148"/>
      <c r="C2" s="148"/>
      <c r="D2" s="148"/>
      <c r="E2" s="148"/>
      <c r="F2" s="148"/>
      <c r="G2" s="148"/>
      <c r="H2" s="148"/>
      <c r="I2" s="32"/>
      <c r="K2" s="73" t="s">
        <v>70</v>
      </c>
      <c r="L2" s="74">
        <v>50000</v>
      </c>
    </row>
    <row r="3" spans="1:12" ht="30" customHeight="1">
      <c r="A3" s="35"/>
      <c r="B3" s="35"/>
      <c r="C3" s="35"/>
      <c r="D3" s="35"/>
      <c r="E3" s="37" t="s">
        <v>77</v>
      </c>
      <c r="F3" s="154"/>
      <c r="G3" s="154"/>
      <c r="H3" s="154"/>
      <c r="I3" s="32"/>
      <c r="K3" s="75" t="s">
        <v>71</v>
      </c>
      <c r="L3" s="17">
        <v>0</v>
      </c>
    </row>
    <row r="4" spans="1:12" ht="30" customHeight="1">
      <c r="A4" s="35"/>
      <c r="B4" s="35"/>
      <c r="C4" s="35"/>
      <c r="D4" s="35"/>
      <c r="E4" s="37" t="s">
        <v>26</v>
      </c>
      <c r="F4" s="154"/>
      <c r="G4" s="154"/>
      <c r="H4" s="154"/>
      <c r="I4" s="32"/>
    </row>
    <row r="5" spans="1:12" ht="30" customHeight="1">
      <c r="A5" s="34"/>
      <c r="B5" s="34"/>
      <c r="C5" s="34"/>
      <c r="D5" s="34"/>
      <c r="E5" s="33" t="s">
        <v>3</v>
      </c>
      <c r="F5" s="154"/>
      <c r="G5" s="154"/>
      <c r="H5" s="154"/>
      <c r="I5" s="32"/>
    </row>
    <row r="6" spans="1:12" ht="19.5" customHeight="1">
      <c r="A6" s="34"/>
      <c r="B6" s="34"/>
      <c r="C6" s="34"/>
      <c r="D6" s="34"/>
      <c r="E6" s="76"/>
      <c r="F6" s="76"/>
      <c r="G6" s="76"/>
      <c r="H6" s="34"/>
      <c r="I6" s="32"/>
    </row>
    <row r="7" spans="1:12" ht="18.75" customHeight="1">
      <c r="A7" s="38" t="s">
        <v>76</v>
      </c>
      <c r="B7" s="31"/>
      <c r="C7" s="16"/>
      <c r="D7" s="16"/>
      <c r="E7" s="16"/>
      <c r="F7" s="16"/>
      <c r="G7" s="16"/>
    </row>
    <row r="8" spans="1:12" ht="15" customHeight="1">
      <c r="A8" s="31"/>
      <c r="B8" s="31"/>
      <c r="C8" s="16"/>
      <c r="D8" s="16"/>
      <c r="E8" s="16"/>
      <c r="F8" s="16"/>
      <c r="G8" s="16"/>
    </row>
    <row r="9" spans="1:12" ht="46.5" customHeight="1">
      <c r="A9" s="77" t="s">
        <v>6</v>
      </c>
      <c r="B9" s="78" t="s">
        <v>10</v>
      </c>
      <c r="C9" s="79"/>
      <c r="D9" s="16"/>
      <c r="E9" s="16"/>
      <c r="F9" s="16"/>
      <c r="G9" s="16"/>
    </row>
    <row r="10" spans="1:12" ht="15" customHeight="1">
      <c r="A10" s="15" t="s">
        <v>2</v>
      </c>
      <c r="B10" s="15" t="s">
        <v>11</v>
      </c>
      <c r="C10" s="80"/>
      <c r="D10" s="16"/>
      <c r="E10" s="16"/>
      <c r="F10" s="16"/>
      <c r="G10" s="16"/>
    </row>
    <row r="11" spans="1:12" ht="38.25" customHeight="1">
      <c r="A11" s="3"/>
      <c r="B11" s="12" t="str">
        <f>IFERROR(INDEX(Sheet1!D6:D9,MATCH(TRUE,Sheet1!$E$6:$E$9,0)),"0")</f>
        <v>0</v>
      </c>
      <c r="C11" s="81"/>
      <c r="D11" s="81"/>
      <c r="E11" s="81"/>
      <c r="F11" s="81"/>
      <c r="G11" s="81"/>
    </row>
    <row r="12" spans="1:12" ht="15" customHeight="1">
      <c r="A12" s="80"/>
      <c r="B12" s="80"/>
      <c r="C12" s="80"/>
      <c r="D12" s="16"/>
      <c r="E12" s="16"/>
      <c r="F12" s="16"/>
      <c r="G12" s="16"/>
    </row>
    <row r="13" spans="1:12" s="85" customFormat="1" ht="57">
      <c r="A13" s="82" t="s">
        <v>68</v>
      </c>
      <c r="B13" s="83" t="s">
        <v>69</v>
      </c>
      <c r="C13" s="84"/>
      <c r="D13" s="43"/>
      <c r="E13" s="43"/>
    </row>
    <row r="14" spans="1:12" s="85" customFormat="1" ht="15" customHeight="1">
      <c r="A14" s="86" t="s">
        <v>64</v>
      </c>
      <c r="B14" s="86" t="s">
        <v>65</v>
      </c>
      <c r="C14" s="87"/>
      <c r="D14" s="43"/>
      <c r="E14" s="43"/>
      <c r="K14" s="88"/>
    </row>
    <row r="15" spans="1:12" s="85" customFormat="1" ht="38.25" customHeight="1">
      <c r="A15" s="52"/>
      <c r="B15" s="53">
        <f>IFERROR(VLOOKUP(A15,K2:L2,2,FALSE),0)</f>
        <v>0</v>
      </c>
      <c r="C15" s="89"/>
      <c r="D15" s="89"/>
      <c r="E15" s="89"/>
    </row>
    <row r="16" spans="1:12" ht="15" customHeight="1">
      <c r="A16" s="16"/>
      <c r="B16" s="16"/>
      <c r="C16" s="16"/>
      <c r="D16" s="16"/>
      <c r="E16" s="16"/>
      <c r="F16" s="16"/>
      <c r="G16" s="16"/>
    </row>
    <row r="17" spans="1:8" s="29" customFormat="1" ht="60" customHeight="1">
      <c r="A17" s="14" t="s">
        <v>1</v>
      </c>
      <c r="B17" s="14" t="s">
        <v>7</v>
      </c>
      <c r="C17" s="14" t="s">
        <v>74</v>
      </c>
      <c r="D17" s="14" t="s">
        <v>8</v>
      </c>
      <c r="E17" s="14" t="s">
        <v>75</v>
      </c>
      <c r="F17" s="39" t="s">
        <v>23</v>
      </c>
      <c r="G17" s="39" t="s">
        <v>24</v>
      </c>
      <c r="H17" s="30"/>
    </row>
    <row r="18" spans="1:8" ht="15" customHeight="1">
      <c r="A18" s="15"/>
      <c r="B18" s="15" t="s">
        <v>66</v>
      </c>
      <c r="C18" s="15" t="s">
        <v>4</v>
      </c>
      <c r="D18" s="15" t="s">
        <v>5</v>
      </c>
      <c r="E18" s="15" t="s">
        <v>17</v>
      </c>
      <c r="F18" s="40" t="s">
        <v>72</v>
      </c>
      <c r="G18" s="40" t="s">
        <v>73</v>
      </c>
    </row>
    <row r="19" spans="1:8" ht="54.95" customHeight="1">
      <c r="A19" s="4"/>
      <c r="B19" s="5"/>
      <c r="C19" s="151"/>
      <c r="D19" s="151"/>
      <c r="E19" s="151"/>
      <c r="F19" s="151"/>
      <c r="G19" s="151"/>
    </row>
    <row r="20" spans="1:8" ht="54.95" customHeight="1">
      <c r="A20" s="13"/>
      <c r="B20" s="7"/>
      <c r="C20" s="152"/>
      <c r="D20" s="152"/>
      <c r="E20" s="152"/>
      <c r="F20" s="152"/>
      <c r="G20" s="152"/>
    </row>
    <row r="21" spans="1:8" ht="54.95" customHeight="1">
      <c r="A21" s="6"/>
      <c r="B21" s="8"/>
      <c r="C21" s="152"/>
      <c r="D21" s="152"/>
      <c r="E21" s="152"/>
      <c r="F21" s="152"/>
      <c r="G21" s="152"/>
    </row>
    <row r="22" spans="1:8" ht="54.95" customHeight="1">
      <c r="A22" s="6"/>
      <c r="B22" s="8"/>
      <c r="C22" s="152"/>
      <c r="D22" s="152"/>
      <c r="E22" s="152"/>
      <c r="F22" s="152"/>
      <c r="G22" s="152"/>
    </row>
    <row r="23" spans="1:8" ht="54.95" customHeight="1">
      <c r="A23" s="6"/>
      <c r="B23" s="8"/>
      <c r="C23" s="152"/>
      <c r="D23" s="152"/>
      <c r="E23" s="152"/>
      <c r="F23" s="152"/>
      <c r="G23" s="152"/>
    </row>
    <row r="24" spans="1:8" ht="54.95" customHeight="1">
      <c r="A24" s="6"/>
      <c r="B24" s="8"/>
      <c r="C24" s="152"/>
      <c r="D24" s="152"/>
      <c r="E24" s="152"/>
      <c r="F24" s="152"/>
      <c r="G24" s="152"/>
    </row>
    <row r="25" spans="1:8" ht="54.95" customHeight="1" thickBot="1">
      <c r="A25" s="6"/>
      <c r="B25" s="8"/>
      <c r="C25" s="153"/>
      <c r="D25" s="153"/>
      <c r="E25" s="153"/>
      <c r="F25" s="153"/>
      <c r="G25" s="153"/>
    </row>
    <row r="26" spans="1:8" ht="54.95" customHeight="1" thickBot="1">
      <c r="A26" s="22" t="s">
        <v>0</v>
      </c>
      <c r="B26" s="9">
        <f>SUM(B19:B25)</f>
        <v>0</v>
      </c>
      <c r="C26" s="9">
        <f>ROUNDDOWN(B26*Sheet1!B2,-3)</f>
        <v>0</v>
      </c>
      <c r="D26" s="9">
        <f>B11+B15</f>
        <v>0</v>
      </c>
      <c r="E26" s="9">
        <f>MIN(C26:D26)</f>
        <v>0</v>
      </c>
      <c r="F26" s="41"/>
      <c r="G26" s="90">
        <f>MIN(E26:F26)</f>
        <v>0</v>
      </c>
      <c r="H26" s="91"/>
    </row>
    <row r="27" spans="1:8" ht="11.25" customHeight="1">
      <c r="A27" s="16"/>
      <c r="B27" s="16"/>
      <c r="C27" s="16"/>
      <c r="D27" s="16"/>
      <c r="E27" s="16"/>
      <c r="F27" s="16"/>
      <c r="G27" s="16"/>
    </row>
    <row r="28" spans="1:8" s="20" customFormat="1" ht="18" customHeight="1">
      <c r="A28" s="43" t="s">
        <v>54</v>
      </c>
      <c r="B28" s="18"/>
      <c r="C28" s="16"/>
      <c r="D28" s="16"/>
      <c r="E28" s="16"/>
      <c r="F28" s="16"/>
      <c r="G28" s="16"/>
    </row>
    <row r="29" spans="1:8" s="19" customFormat="1" ht="15" customHeight="1">
      <c r="A29" s="92" t="s">
        <v>55</v>
      </c>
      <c r="B29" s="18"/>
      <c r="C29" s="16"/>
      <c r="D29" s="16"/>
      <c r="E29" s="16"/>
      <c r="F29" s="16"/>
      <c r="G29" s="16"/>
      <c r="H29" s="16"/>
    </row>
    <row r="30" spans="1:8" s="19" customFormat="1" ht="15" customHeight="1">
      <c r="A30" s="93" t="s">
        <v>112</v>
      </c>
      <c r="B30" s="18"/>
      <c r="C30" s="16"/>
      <c r="D30" s="16"/>
      <c r="E30" s="16"/>
      <c r="F30" s="16"/>
      <c r="G30" s="16"/>
      <c r="H30" s="16"/>
    </row>
    <row r="31" spans="1:8" ht="14.25">
      <c r="A31" s="92" t="s">
        <v>113</v>
      </c>
    </row>
    <row r="32" spans="1:8" ht="14.25">
      <c r="A32" s="92" t="s">
        <v>114</v>
      </c>
    </row>
  </sheetData>
  <sheetProtection algorithmName="SHA-512" hashValue="jcI6YSyA4EwBdx9diy27Veps77lftOiMxPFBWfBR4CpgI1T5HQf25l8NCHSzQo5awdpcSpkV4x4Dcrj4H9/ZhQ==" saltValue="7QS3UbpQsoih9OYSPjilEw==" spinCount="100000" sheet="1" selectLockedCells="1"/>
  <mergeCells count="9">
    <mergeCell ref="D19:D25"/>
    <mergeCell ref="C19:C25"/>
    <mergeCell ref="E19:E25"/>
    <mergeCell ref="G19:G25"/>
    <mergeCell ref="A2:H2"/>
    <mergeCell ref="F19:F25"/>
    <mergeCell ref="F3:H3"/>
    <mergeCell ref="F4:H4"/>
    <mergeCell ref="F5:H5"/>
  </mergeCells>
  <phoneticPr fontId="4"/>
  <dataValidations count="1">
    <dataValidation type="list" allowBlank="1" showInputMessage="1" showErrorMessage="1" sqref="A15" xr:uid="{3EC02ABF-28CD-4658-B57E-7168D6495E0A}">
      <formula1>$K$1:$K$3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48904F-DB98-4669-915F-37D34AEBEE2E}">
          <x14:formula1>
            <xm:f>Sheet2!$A$1:$A$28</xm:f>
          </x14:formula1>
          <xm:sqref>F4:H4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B1A25-610F-4987-BB3C-16B9846EDD83}">
  <dimension ref="A1:L28"/>
  <sheetViews>
    <sheetView view="pageBreakPreview" zoomScale="70" zoomScaleNormal="70" zoomScaleSheetLayoutView="70" workbookViewId="0">
      <selection activeCell="H13" sqref="H13"/>
    </sheetView>
  </sheetViews>
  <sheetFormatPr defaultColWidth="9" defaultRowHeight="13.5"/>
  <cols>
    <col min="1" max="1" width="31.375" style="95" customWidth="1"/>
    <col min="2" max="10" width="22.625" style="95" customWidth="1"/>
    <col min="11" max="16384" width="9" style="95"/>
  </cols>
  <sheetData>
    <row r="1" spans="1:11" ht="18.75" customHeight="1">
      <c r="A1" s="16" t="s">
        <v>128</v>
      </c>
      <c r="B1" s="94"/>
      <c r="C1" s="94"/>
    </row>
    <row r="2" spans="1:11" ht="30" customHeight="1">
      <c r="A2" s="155" t="s">
        <v>22</v>
      </c>
      <c r="B2" s="155"/>
      <c r="C2" s="155"/>
      <c r="D2" s="155"/>
      <c r="E2" s="155"/>
      <c r="F2" s="155"/>
      <c r="G2" s="155"/>
      <c r="H2" s="97"/>
      <c r="I2" s="97"/>
      <c r="J2" s="97"/>
      <c r="K2" s="98"/>
    </row>
    <row r="3" spans="1:11" ht="30" customHeight="1">
      <c r="A3" s="96"/>
      <c r="B3" s="96"/>
      <c r="C3" s="99"/>
      <c r="E3" s="37" t="s">
        <v>77</v>
      </c>
      <c r="F3" s="156"/>
      <c r="G3" s="156"/>
      <c r="J3" s="96"/>
      <c r="K3" s="98"/>
    </row>
    <row r="4" spans="1:11" ht="30" customHeight="1">
      <c r="A4" s="96"/>
      <c r="B4" s="96"/>
      <c r="C4" s="99"/>
      <c r="E4" s="100" t="s">
        <v>78</v>
      </c>
      <c r="F4" s="157"/>
      <c r="G4" s="157"/>
      <c r="J4" s="96"/>
      <c r="K4" s="98"/>
    </row>
    <row r="5" spans="1:11" ht="30" customHeight="1">
      <c r="A5" s="101"/>
      <c r="B5" s="101"/>
      <c r="C5" s="102"/>
      <c r="E5" s="103" t="s">
        <v>3</v>
      </c>
      <c r="F5" s="158"/>
      <c r="G5" s="158"/>
      <c r="K5" s="98"/>
    </row>
    <row r="6" spans="1:11" ht="19.5" customHeight="1">
      <c r="A6" s="101"/>
      <c r="B6" s="101"/>
      <c r="C6" s="102"/>
      <c r="D6" s="102"/>
      <c r="E6" s="101"/>
      <c r="K6" s="98"/>
    </row>
    <row r="7" spans="1:11" ht="18.75" customHeight="1">
      <c r="A7" s="104" t="s">
        <v>79</v>
      </c>
      <c r="B7" s="105"/>
      <c r="C7" s="105"/>
      <c r="D7" s="106"/>
      <c r="E7" s="106"/>
      <c r="F7" s="106"/>
      <c r="G7" s="106"/>
      <c r="H7" s="106"/>
      <c r="I7" s="106"/>
    </row>
    <row r="8" spans="1:11" ht="18.75" customHeight="1">
      <c r="A8" s="104"/>
      <c r="B8" s="105"/>
      <c r="C8" s="105"/>
      <c r="D8" s="106"/>
      <c r="E8" s="106"/>
      <c r="F8" s="106"/>
      <c r="G8" s="106"/>
      <c r="H8" s="106"/>
      <c r="I8" s="106"/>
    </row>
    <row r="9" spans="1:11" ht="15" customHeight="1">
      <c r="A9" s="106"/>
      <c r="B9" s="106"/>
      <c r="C9" s="106"/>
      <c r="D9" s="106"/>
      <c r="E9" s="106"/>
      <c r="F9" s="106"/>
      <c r="G9" s="106"/>
      <c r="H9" s="106"/>
      <c r="I9" s="106"/>
    </row>
    <row r="10" spans="1:11" s="112" customFormat="1" ht="60" customHeight="1">
      <c r="A10" s="107" t="s">
        <v>80</v>
      </c>
      <c r="B10" s="108" t="s">
        <v>81</v>
      </c>
      <c r="C10" s="108" t="s">
        <v>82</v>
      </c>
      <c r="D10" s="109" t="s">
        <v>83</v>
      </c>
      <c r="E10" s="109" t="s">
        <v>85</v>
      </c>
      <c r="F10" s="110" t="s">
        <v>23</v>
      </c>
      <c r="G10" s="111" t="s">
        <v>86</v>
      </c>
    </row>
    <row r="11" spans="1:11" ht="15" customHeight="1">
      <c r="A11" s="113"/>
      <c r="B11" s="114" t="s">
        <v>63</v>
      </c>
      <c r="C11" s="115" t="s">
        <v>11</v>
      </c>
      <c r="D11" s="116" t="s">
        <v>64</v>
      </c>
      <c r="E11" s="116" t="s">
        <v>65</v>
      </c>
      <c r="F11" s="116" t="s">
        <v>66</v>
      </c>
      <c r="G11" s="115" t="s">
        <v>4</v>
      </c>
    </row>
    <row r="12" spans="1:11" ht="15" customHeight="1">
      <c r="A12" s="117"/>
      <c r="B12" s="118" t="s">
        <v>15</v>
      </c>
      <c r="C12" s="118"/>
      <c r="D12" s="119" t="s">
        <v>15</v>
      </c>
      <c r="E12" s="119"/>
      <c r="F12" s="119"/>
      <c r="G12" s="120"/>
    </row>
    <row r="13" spans="1:11" ht="54.95" customHeight="1">
      <c r="A13" s="54"/>
      <c r="B13" s="55"/>
      <c r="C13" s="121"/>
      <c r="D13" s="122"/>
      <c r="E13" s="122"/>
      <c r="F13" s="122"/>
      <c r="G13" s="123"/>
    </row>
    <row r="14" spans="1:11" ht="54.95" customHeight="1">
      <c r="A14" s="54"/>
      <c r="B14" s="55"/>
      <c r="C14" s="121"/>
      <c r="D14" s="122"/>
      <c r="E14" s="122"/>
      <c r="F14" s="122"/>
      <c r="G14" s="123"/>
    </row>
    <row r="15" spans="1:11" ht="54.95" customHeight="1">
      <c r="A15" s="54"/>
      <c r="B15" s="55"/>
      <c r="C15" s="121"/>
      <c r="D15" s="122"/>
      <c r="E15" s="122"/>
      <c r="F15" s="122"/>
      <c r="G15" s="123"/>
    </row>
    <row r="16" spans="1:11" ht="54.95" customHeight="1">
      <c r="A16" s="54"/>
      <c r="B16" s="55"/>
      <c r="C16" s="121"/>
      <c r="D16" s="122"/>
      <c r="E16" s="122"/>
      <c r="F16" s="122"/>
      <c r="G16" s="123"/>
    </row>
    <row r="17" spans="1:12" ht="54.95" customHeight="1">
      <c r="A17" s="54"/>
      <c r="B17" s="55"/>
      <c r="C17" s="121"/>
      <c r="D17" s="122"/>
      <c r="E17" s="122"/>
      <c r="F17" s="122"/>
      <c r="G17" s="123"/>
    </row>
    <row r="18" spans="1:12" ht="54.95" customHeight="1">
      <c r="A18" s="54"/>
      <c r="B18" s="55"/>
      <c r="C18" s="121"/>
      <c r="D18" s="122"/>
      <c r="E18" s="122"/>
      <c r="F18" s="122"/>
      <c r="G18" s="123"/>
    </row>
    <row r="19" spans="1:12" ht="54.95" customHeight="1">
      <c r="A19" s="56"/>
      <c r="B19" s="57"/>
      <c r="C19" s="124"/>
      <c r="D19" s="125"/>
      <c r="E19" s="125"/>
      <c r="F19" s="125"/>
      <c r="G19" s="126"/>
    </row>
    <row r="20" spans="1:12" ht="54.95" customHeight="1" thickBot="1">
      <c r="A20" s="58"/>
      <c r="B20" s="59"/>
      <c r="C20" s="127"/>
      <c r="D20" s="128"/>
      <c r="E20" s="129"/>
      <c r="F20" s="129"/>
      <c r="G20" s="130"/>
    </row>
    <row r="21" spans="1:12" ht="54.95" customHeight="1" thickBot="1">
      <c r="A21" s="131" t="s">
        <v>0</v>
      </c>
      <c r="B21" s="132">
        <f>SUM(B13:B20)</f>
        <v>0</v>
      </c>
      <c r="C21" s="132">
        <f>ROUNDDOWN(B21*3/4,-3)</f>
        <v>0</v>
      </c>
      <c r="D21" s="133">
        <v>7500000</v>
      </c>
      <c r="E21" s="133">
        <f>MIN(C21:D21)</f>
        <v>0</v>
      </c>
      <c r="F21" s="143"/>
      <c r="G21" s="134">
        <f>MIN(E21:F21)</f>
        <v>0</v>
      </c>
    </row>
    <row r="22" spans="1:12" ht="11.25" customHeight="1">
      <c r="A22" s="106"/>
      <c r="B22" s="106"/>
      <c r="C22" s="106"/>
      <c r="D22" s="106"/>
      <c r="E22" s="106"/>
      <c r="F22" s="106"/>
      <c r="G22" s="106"/>
      <c r="H22" s="106"/>
      <c r="I22" s="106"/>
    </row>
    <row r="23" spans="1:12" ht="15" customHeight="1">
      <c r="A23" s="135" t="s">
        <v>54</v>
      </c>
      <c r="B23" s="106"/>
      <c r="C23" s="106"/>
      <c r="D23" s="106"/>
      <c r="E23" s="106"/>
      <c r="F23" s="106"/>
      <c r="G23" s="106"/>
      <c r="H23" s="106"/>
      <c r="I23" s="106"/>
    </row>
    <row r="24" spans="1:12" ht="15" customHeight="1">
      <c r="A24" s="136" t="s">
        <v>84</v>
      </c>
      <c r="B24" s="106"/>
      <c r="C24" s="106"/>
      <c r="D24" s="106"/>
      <c r="E24" s="106"/>
      <c r="F24" s="106"/>
      <c r="G24" s="106"/>
      <c r="H24" s="106"/>
      <c r="I24" s="106"/>
    </row>
    <row r="25" spans="1:12" s="139" customFormat="1" ht="15" customHeight="1">
      <c r="A25" s="137" t="s">
        <v>111</v>
      </c>
      <c r="B25" s="138"/>
      <c r="C25" s="138"/>
      <c r="D25" s="106"/>
      <c r="E25" s="106"/>
      <c r="F25" s="106"/>
      <c r="G25" s="106"/>
      <c r="H25" s="106"/>
      <c r="I25" s="106"/>
      <c r="J25" s="106"/>
      <c r="K25" s="106"/>
    </row>
    <row r="26" spans="1:12" s="141" customFormat="1" ht="15" customHeight="1">
      <c r="A26" s="140" t="s">
        <v>115</v>
      </c>
      <c r="B26" s="138"/>
      <c r="C26" s="138"/>
      <c r="D26" s="106"/>
      <c r="E26" s="106"/>
      <c r="F26" s="106"/>
      <c r="G26" s="106"/>
      <c r="H26" s="106"/>
      <c r="I26" s="106"/>
      <c r="J26" s="106"/>
      <c r="K26" s="106"/>
      <c r="L26" s="95"/>
    </row>
    <row r="27" spans="1:12" ht="15" customHeight="1">
      <c r="A27" s="136" t="s">
        <v>116</v>
      </c>
      <c r="B27" s="138"/>
      <c r="C27" s="138"/>
      <c r="D27" s="106"/>
      <c r="E27" s="106"/>
      <c r="F27" s="106"/>
      <c r="G27" s="106"/>
      <c r="H27" s="106"/>
      <c r="I27" s="106"/>
      <c r="J27" s="106"/>
      <c r="K27" s="106"/>
    </row>
    <row r="28" spans="1:12" ht="14.25">
      <c r="A28" s="142"/>
    </row>
  </sheetData>
  <sheetProtection algorithmName="SHA-512" hashValue="7CkCwovseoT/sx2NgHWdmzEc5Cz3eFNiLqeChqUThaWAEUJK0fZ6fq54xn8rfxrLqKVJxhRvaTRCBxX0zVXdFg==" saltValue="M8zWuBlRhrBvi5RMvRB4qA==" spinCount="100000" sheet="1" objects="1" scenarios="1"/>
  <mergeCells count="4">
    <mergeCell ref="A2:G2"/>
    <mergeCell ref="F3:G3"/>
    <mergeCell ref="F4:G4"/>
    <mergeCell ref="F5:G5"/>
  </mergeCells>
  <phoneticPr fontId="4"/>
  <dataValidations count="2">
    <dataValidation type="whole" imeMode="halfAlpha" allowBlank="1" showInputMessage="1" showErrorMessage="1" sqref="B13:B20" xr:uid="{255A047C-9EA7-4004-A2DC-B6F6378297A6}">
      <formula1>0</formula1>
      <formula2>1E+24</formula2>
    </dataValidation>
    <dataValidation imeMode="halfAlpha" allowBlank="1" showInputMessage="1" showErrorMessage="1" sqref="F3" xr:uid="{0BD75B71-B2CA-4B89-B6EA-B132D97CFFCD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AFC700-6DF6-4E88-B014-4550FA8A95E4}">
          <x14:formula1>
            <xm:f>Sheet2!$A$1:$A$28</xm:f>
          </x14:formula1>
          <xm:sqref>F4:G4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C69F5-424D-44CB-86EB-E4C45D40A5A6}">
  <dimension ref="A2:E9"/>
  <sheetViews>
    <sheetView workbookViewId="0">
      <selection activeCell="E35" sqref="E35"/>
    </sheetView>
  </sheetViews>
  <sheetFormatPr defaultRowHeight="13.5"/>
  <cols>
    <col min="4" max="4" width="21.375" customWidth="1"/>
    <col min="5" max="5" width="25.75" customWidth="1"/>
  </cols>
  <sheetData>
    <row r="2" spans="1:5">
      <c r="A2" t="s">
        <v>9</v>
      </c>
      <c r="B2">
        <v>0.75</v>
      </c>
    </row>
    <row r="5" spans="1:5" ht="14.25">
      <c r="A5" s="159" t="s">
        <v>12</v>
      </c>
      <c r="B5" s="159"/>
      <c r="C5" s="159"/>
      <c r="D5" s="1" t="s">
        <v>13</v>
      </c>
      <c r="E5" s="1">
        <f>'精算書（介護ソフト）'!A11</f>
        <v>0</v>
      </c>
    </row>
    <row r="6" spans="1:5" ht="14.25">
      <c r="A6" s="2">
        <v>1</v>
      </c>
      <c r="B6" s="2" t="s">
        <v>14</v>
      </c>
      <c r="C6" s="2">
        <v>10</v>
      </c>
      <c r="D6" s="10">
        <v>1000000</v>
      </c>
      <c r="E6" s="1" t="b">
        <f>AND(A6&lt;=$E$5,$E$5&lt;=C6)</f>
        <v>0</v>
      </c>
    </row>
    <row r="7" spans="1:5" ht="14.25">
      <c r="A7" s="2">
        <v>11</v>
      </c>
      <c r="B7" s="2" t="s">
        <v>14</v>
      </c>
      <c r="C7" s="2">
        <v>20</v>
      </c>
      <c r="D7" s="10">
        <v>1500000</v>
      </c>
      <c r="E7" s="1" t="b">
        <f>AND(A7&lt;=$E$5,$E$5&lt;=C7)</f>
        <v>0</v>
      </c>
    </row>
    <row r="8" spans="1:5" ht="14.25">
      <c r="A8" s="2">
        <v>21</v>
      </c>
      <c r="B8" s="2" t="s">
        <v>14</v>
      </c>
      <c r="C8" s="2">
        <v>30</v>
      </c>
      <c r="D8" s="11">
        <v>2000000</v>
      </c>
      <c r="E8" s="1" t="b">
        <f t="shared" ref="E8:E9" si="0">AND(A8&lt;=$E$5,$E$5&lt;=C8)</f>
        <v>0</v>
      </c>
    </row>
    <row r="9" spans="1:5" ht="14.25">
      <c r="A9" s="2">
        <v>31</v>
      </c>
      <c r="B9" s="2" t="s">
        <v>14</v>
      </c>
      <c r="C9" s="2">
        <v>10000</v>
      </c>
      <c r="D9" s="10">
        <v>2500000</v>
      </c>
      <c r="E9" s="1" t="b">
        <f t="shared" si="0"/>
        <v>0</v>
      </c>
    </row>
  </sheetData>
  <sheetProtection algorithmName="SHA-512" hashValue="IR3o7FW21tSmtH3NSW7FlWXwg/9+nnVadDwTljVeTUFTbKw7K/j30yc3SD0MupD+nU3Rs+5B7w8k9OXXsxbJ8w==" saltValue="/K8gSsh4V537VLqQMEgvsA==" spinCount="100000" sheet="1" objects="1" scenarios="1"/>
  <mergeCells count="1">
    <mergeCell ref="A5:C5"/>
  </mergeCells>
  <phoneticPr fontId="4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F3CD-D3C9-42FD-B2E5-27E64A7C52C4}">
  <dimension ref="A2:A33"/>
  <sheetViews>
    <sheetView workbookViewId="0">
      <selection activeCell="E35" sqref="E35"/>
    </sheetView>
  </sheetViews>
  <sheetFormatPr defaultRowHeight="13.5"/>
  <cols>
    <col min="1" max="1" width="9.25" bestFit="1" customWidth="1"/>
  </cols>
  <sheetData>
    <row r="2" spans="1:1">
      <c r="A2" s="42" t="s">
        <v>27</v>
      </c>
    </row>
    <row r="3" spans="1:1">
      <c r="A3" s="42" t="s">
        <v>28</v>
      </c>
    </row>
    <row r="4" spans="1:1">
      <c r="A4" s="42" t="s">
        <v>29</v>
      </c>
    </row>
    <row r="5" spans="1:1">
      <c r="A5" s="42" t="s">
        <v>30</v>
      </c>
    </row>
    <row r="6" spans="1:1">
      <c r="A6" s="42" t="s">
        <v>31</v>
      </c>
    </row>
    <row r="7" spans="1:1">
      <c r="A7" s="42" t="s">
        <v>32</v>
      </c>
    </row>
    <row r="8" spans="1:1">
      <c r="A8" s="42" t="s">
        <v>33</v>
      </c>
    </row>
    <row r="9" spans="1:1">
      <c r="A9" s="42" t="s">
        <v>34</v>
      </c>
    </row>
    <row r="10" spans="1:1">
      <c r="A10" s="42" t="s">
        <v>35</v>
      </c>
    </row>
    <row r="11" spans="1:1">
      <c r="A11" s="42" t="s">
        <v>36</v>
      </c>
    </row>
    <row r="12" spans="1:1">
      <c r="A12" s="42" t="s">
        <v>37</v>
      </c>
    </row>
    <row r="13" spans="1:1">
      <c r="A13" s="42" t="s">
        <v>38</v>
      </c>
    </row>
    <row r="14" spans="1:1">
      <c r="A14" s="42" t="s">
        <v>39</v>
      </c>
    </row>
    <row r="15" spans="1:1">
      <c r="A15" s="42" t="s">
        <v>40</v>
      </c>
    </row>
    <row r="16" spans="1:1">
      <c r="A16" s="42" t="s">
        <v>41</v>
      </c>
    </row>
    <row r="17" spans="1:1">
      <c r="A17" s="42" t="s">
        <v>42</v>
      </c>
    </row>
    <row r="18" spans="1:1">
      <c r="A18" s="42" t="s">
        <v>43</v>
      </c>
    </row>
    <row r="19" spans="1:1">
      <c r="A19" s="42" t="s">
        <v>44</v>
      </c>
    </row>
    <row r="20" spans="1:1">
      <c r="A20" s="42" t="s">
        <v>45</v>
      </c>
    </row>
    <row r="21" spans="1:1">
      <c r="A21" s="42" t="s">
        <v>46</v>
      </c>
    </row>
    <row r="22" spans="1:1">
      <c r="A22" s="42" t="s">
        <v>47</v>
      </c>
    </row>
    <row r="23" spans="1:1">
      <c r="A23" s="42" t="s">
        <v>48</v>
      </c>
    </row>
    <row r="24" spans="1:1">
      <c r="A24" s="42" t="s">
        <v>49</v>
      </c>
    </row>
    <row r="25" spans="1:1">
      <c r="A25" s="42" t="s">
        <v>50</v>
      </c>
    </row>
    <row r="26" spans="1:1">
      <c r="A26" s="42" t="s">
        <v>51</v>
      </c>
    </row>
    <row r="27" spans="1:1">
      <c r="A27" s="42" t="s">
        <v>52</v>
      </c>
    </row>
    <row r="28" spans="1:1">
      <c r="A28" s="42" t="s">
        <v>53</v>
      </c>
    </row>
    <row r="32" spans="1:1">
      <c r="A32" s="69">
        <v>300000</v>
      </c>
    </row>
    <row r="33" spans="1:1">
      <c r="A33" s="69">
        <v>1000000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実績報告書</vt:lpstr>
      <vt:lpstr>精算書（介護ロボット）</vt:lpstr>
      <vt:lpstr>精算書（介護ソフト）</vt:lpstr>
      <vt:lpstr>精算書（パッケージ）</vt:lpstr>
      <vt:lpstr>Sheet1</vt:lpstr>
      <vt:lpstr>Sheet2</vt:lpstr>
      <vt:lpstr>実績報告書!Print_Area</vt:lpstr>
      <vt:lpstr>'精算書（パッケージ）'!Print_Area</vt:lpstr>
      <vt:lpstr>'精算書（介護ソフト）'!Print_Area</vt:lpstr>
      <vt:lpstr>'精算書（介護ロボット）'!Print_Area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養田 諒平（高齢者福祉課）</cp:lastModifiedBy>
  <cp:lastPrinted>2024-06-10T07:29:20Z</cp:lastPrinted>
  <dcterms:created xsi:type="dcterms:W3CDTF">2015-08-10T05:04:44Z</dcterms:created>
  <dcterms:modified xsi:type="dcterms:W3CDTF">2025-12-19T06:21:38Z</dcterms:modified>
</cp:coreProperties>
</file>