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711\Box\【02_課所共有】01_07_市町村課\R07年度\07　財政担当\40_地方債（財政）\40_01_地方債制度・計画\40_01_040_起債協議申請関係\211（2次・補正）同意【県→団体】\06HP公表（01の加工分）\"/>
    </mc:Choice>
  </mc:AlternateContent>
  <xr:revisionPtr revIDLastSave="0" documentId="13_ncr:1_{FF999E87-19C7-4C69-9011-B9D950A20B85}" xr6:coauthVersionLast="47" xr6:coauthVersionMax="47" xr10:uidLastSave="{00000000-0000-0000-0000-000000000000}"/>
  <bookViews>
    <workbookView xWindow="-26130" yWindow="165" windowWidth="25290" windowHeight="15405" tabRatio="599" activeTab="2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Fill" hidden="1">#REF!</definedName>
    <definedName name="_xlnm._FilterDatabase" localSheetId="1" hidden="1">一般会計債の内訳!$A$3:$AB$123</definedName>
    <definedName name="_xlnm._FilterDatabase" localSheetId="0" hidden="1">一覧表!$A$3:$I$123</definedName>
    <definedName name="_xlnm._FilterDatabase" localSheetId="2" hidden="1">公営企業債の内訳!$A$4:$AD$73</definedName>
    <definedName name="_Order1" hidden="1">255</definedName>
    <definedName name="_Order2" hidden="1">0</definedName>
    <definedName name="_xlnm.Print_Area" localSheetId="1">一般会計債の内訳!$A$1:$AA$122</definedName>
    <definedName name="_xlnm.Print_Area" localSheetId="0">一覧表!$A$1:$H$123</definedName>
    <definedName name="_xlnm.Print_Titles" localSheetId="1">一般会計債の内訳!$1:$3</definedName>
    <definedName name="_xlnm.Print_Titles" localSheetId="0">一覧表!$1:$3</definedName>
    <definedName name="XL__015_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2" l="1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66" i="2"/>
  <c r="C67" i="2"/>
  <c r="C68" i="2"/>
  <c r="C69" i="2"/>
  <c r="C121" i="2" s="1"/>
  <c r="C70" i="2"/>
  <c r="C71" i="2"/>
  <c r="C72" i="2"/>
  <c r="C73" i="2"/>
  <c r="C120" i="2"/>
  <c r="C116" i="1" l="1"/>
  <c r="H5" i="5"/>
  <c r="B117" i="1" l="1"/>
  <c r="B116" i="1"/>
  <c r="H116" i="1" s="1"/>
  <c r="R121" i="2"/>
  <c r="AA121" i="2"/>
  <c r="AA120" i="2"/>
  <c r="AA119" i="2"/>
  <c r="X121" i="2"/>
  <c r="X120" i="2"/>
  <c r="X119" i="2"/>
  <c r="X122" i="2" l="1"/>
  <c r="AA122" i="2"/>
  <c r="AB123" i="2"/>
  <c r="AB117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S121" i="2"/>
  <c r="T121" i="2"/>
  <c r="U121" i="2"/>
  <c r="V121" i="2"/>
  <c r="W121" i="2"/>
  <c r="Y121" i="2"/>
  <c r="Z121" i="2"/>
  <c r="D121" i="1"/>
  <c r="E121" i="1"/>
  <c r="F121" i="1"/>
  <c r="G121" i="1"/>
  <c r="C117" i="1"/>
  <c r="C4" i="2"/>
  <c r="AB4" i="2" s="1"/>
  <c r="H117" i="1" l="1"/>
  <c r="B4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A75" i="5"/>
  <c r="Z75" i="5"/>
  <c r="Y75" i="5"/>
  <c r="X75" i="5"/>
  <c r="W75" i="5"/>
  <c r="V75" i="5"/>
  <c r="U75" i="5"/>
  <c r="T75" i="5"/>
  <c r="S75" i="5"/>
  <c r="R75" i="5"/>
  <c r="R78" i="5" s="1"/>
  <c r="Q75" i="5"/>
  <c r="P75" i="5"/>
  <c r="O75" i="5"/>
  <c r="N75" i="5"/>
  <c r="M75" i="5"/>
  <c r="L75" i="5"/>
  <c r="K75" i="5"/>
  <c r="J75" i="5"/>
  <c r="I75" i="5"/>
  <c r="G75" i="5"/>
  <c r="F75" i="5"/>
  <c r="E75" i="5"/>
  <c r="E78" i="5" s="1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 s="1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H49" i="5"/>
  <c r="C49" i="5" s="1"/>
  <c r="AD49" i="5" s="1"/>
  <c r="H48" i="5"/>
  <c r="C48" i="5" s="1"/>
  <c r="AD48" i="5" s="1"/>
  <c r="H47" i="5"/>
  <c r="C47" i="5" s="1"/>
  <c r="AD47" i="5" s="1"/>
  <c r="H46" i="5"/>
  <c r="C46" i="5" s="1"/>
  <c r="AD46" i="5" s="1"/>
  <c r="H45" i="5"/>
  <c r="C45" i="5" s="1"/>
  <c r="AD45" i="5" s="1"/>
  <c r="H44" i="5"/>
  <c r="C44" i="5" s="1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 s="1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 s="1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 s="1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 s="1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 s="1"/>
  <c r="AD6" i="5" s="1"/>
  <c r="C5" i="5"/>
  <c r="Z78" i="5" l="1"/>
  <c r="G78" i="5"/>
  <c r="X78" i="5"/>
  <c r="Y78" i="5"/>
  <c r="AA78" i="5"/>
  <c r="AB78" i="5"/>
  <c r="W78" i="5"/>
  <c r="S78" i="5"/>
  <c r="N78" i="5"/>
  <c r="O78" i="5"/>
  <c r="C4" i="1"/>
  <c r="AD5" i="5"/>
  <c r="Q78" i="5"/>
  <c r="P78" i="5"/>
  <c r="J78" i="5"/>
  <c r="T78" i="5"/>
  <c r="V78" i="5"/>
  <c r="F78" i="5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C75" i="5"/>
  <c r="H75" i="5"/>
  <c r="AD44" i="5"/>
  <c r="C67" i="5"/>
  <c r="C108" i="1" s="1"/>
  <c r="W120" i="2"/>
  <c r="V120" i="2"/>
  <c r="W119" i="2"/>
  <c r="V119" i="2"/>
  <c r="AB115" i="2" l="1"/>
  <c r="B115" i="1"/>
  <c r="AB114" i="2"/>
  <c r="B114" i="1"/>
  <c r="C121" i="1"/>
  <c r="V122" i="2"/>
  <c r="W122" i="2"/>
  <c r="H78" i="5"/>
  <c r="C77" i="5"/>
  <c r="C78" i="5" s="1"/>
  <c r="AD67" i="5"/>
  <c r="H114" i="1" l="1"/>
  <c r="Z120" i="2" l="1"/>
  <c r="Y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Z119" i="2"/>
  <c r="Y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AB116" i="2"/>
  <c r="AB69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119" i="2" s="1"/>
  <c r="C122" i="2" s="1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G120" i="1"/>
  <c r="F120" i="1"/>
  <c r="E120" i="1"/>
  <c r="D120" i="1"/>
  <c r="G119" i="1"/>
  <c r="F119" i="1"/>
  <c r="E119" i="1"/>
  <c r="D119" i="1"/>
  <c r="AB5" i="2" l="1"/>
  <c r="B5" i="1"/>
  <c r="H5" i="1" s="1"/>
  <c r="I5" i="1" s="1"/>
  <c r="AB7" i="2"/>
  <c r="B7" i="1"/>
  <c r="AB9" i="2"/>
  <c r="B9" i="1"/>
  <c r="H9" i="1" s="1"/>
  <c r="I9" i="1" s="1"/>
  <c r="AB11" i="2"/>
  <c r="B11" i="1"/>
  <c r="H11" i="1" s="1"/>
  <c r="I11" i="1" s="1"/>
  <c r="AB13" i="2"/>
  <c r="B13" i="1"/>
  <c r="H13" i="1" s="1"/>
  <c r="I13" i="1" s="1"/>
  <c r="AB15" i="2"/>
  <c r="B15" i="1"/>
  <c r="H15" i="1" s="1"/>
  <c r="I15" i="1" s="1"/>
  <c r="AB17" i="2"/>
  <c r="B17" i="1"/>
  <c r="H17" i="1" s="1"/>
  <c r="I17" i="1" s="1"/>
  <c r="AB19" i="2"/>
  <c r="B19" i="1"/>
  <c r="H19" i="1" s="1"/>
  <c r="I19" i="1" s="1"/>
  <c r="AB21" i="2"/>
  <c r="B21" i="1"/>
  <c r="H21" i="1" s="1"/>
  <c r="I21" i="1" s="1"/>
  <c r="AB23" i="2"/>
  <c r="B23" i="1"/>
  <c r="H23" i="1" s="1"/>
  <c r="I23" i="1" s="1"/>
  <c r="AB25" i="2"/>
  <c r="B25" i="1"/>
  <c r="H25" i="1" s="1"/>
  <c r="I25" i="1" s="1"/>
  <c r="AB27" i="2"/>
  <c r="B27" i="1"/>
  <c r="H27" i="1" s="1"/>
  <c r="I27" i="1" s="1"/>
  <c r="AB29" i="2"/>
  <c r="B29" i="1"/>
  <c r="H29" i="1" s="1"/>
  <c r="I29" i="1" s="1"/>
  <c r="AB31" i="2"/>
  <c r="B31" i="1"/>
  <c r="H31" i="1" s="1"/>
  <c r="I31" i="1" s="1"/>
  <c r="AB33" i="2"/>
  <c r="B33" i="1"/>
  <c r="H33" i="1" s="1"/>
  <c r="I33" i="1" s="1"/>
  <c r="AB35" i="2"/>
  <c r="B35" i="1"/>
  <c r="H35" i="1" s="1"/>
  <c r="I35" i="1" s="1"/>
  <c r="AB37" i="2"/>
  <c r="B37" i="1"/>
  <c r="H37" i="1" s="1"/>
  <c r="I37" i="1" s="1"/>
  <c r="AB39" i="2"/>
  <c r="B39" i="1"/>
  <c r="H39" i="1" s="1"/>
  <c r="I39" i="1" s="1"/>
  <c r="AB41" i="2"/>
  <c r="B41" i="1"/>
  <c r="H41" i="1" s="1"/>
  <c r="I41" i="1" s="1"/>
  <c r="AB43" i="2"/>
  <c r="B43" i="1"/>
  <c r="H43" i="1" s="1"/>
  <c r="I43" i="1" s="1"/>
  <c r="AB45" i="2"/>
  <c r="B45" i="1"/>
  <c r="H45" i="1" s="1"/>
  <c r="I45" i="1" s="1"/>
  <c r="AB47" i="2"/>
  <c r="B47" i="1"/>
  <c r="H47" i="1" s="1"/>
  <c r="I47" i="1" s="1"/>
  <c r="AB49" i="2"/>
  <c r="B49" i="1"/>
  <c r="H49" i="1" s="1"/>
  <c r="I49" i="1" s="1"/>
  <c r="AB51" i="2"/>
  <c r="B51" i="1"/>
  <c r="H51" i="1" s="1"/>
  <c r="I51" i="1" s="1"/>
  <c r="AB53" i="2"/>
  <c r="B53" i="1"/>
  <c r="H53" i="1" s="1"/>
  <c r="I53" i="1" s="1"/>
  <c r="AB55" i="2"/>
  <c r="B55" i="1"/>
  <c r="H55" i="1" s="1"/>
  <c r="I55" i="1" s="1"/>
  <c r="AB57" i="2"/>
  <c r="B57" i="1"/>
  <c r="H57" i="1" s="1"/>
  <c r="I57" i="1" s="1"/>
  <c r="AB59" i="2"/>
  <c r="B59" i="1"/>
  <c r="H59" i="1" s="1"/>
  <c r="I59" i="1" s="1"/>
  <c r="AB61" i="2"/>
  <c r="B61" i="1"/>
  <c r="H61" i="1" s="1"/>
  <c r="I61" i="1" s="1"/>
  <c r="AB63" i="2"/>
  <c r="B63" i="1"/>
  <c r="H63" i="1" s="1"/>
  <c r="I63" i="1" s="1"/>
  <c r="AB65" i="2"/>
  <c r="B65" i="1"/>
  <c r="H65" i="1" s="1"/>
  <c r="I65" i="1" s="1"/>
  <c r="AB67" i="2"/>
  <c r="B67" i="1"/>
  <c r="H67" i="1" s="1"/>
  <c r="I67" i="1" s="1"/>
  <c r="AB71" i="2"/>
  <c r="B71" i="1"/>
  <c r="H71" i="1" s="1"/>
  <c r="I71" i="1" s="1"/>
  <c r="AB73" i="2"/>
  <c r="B73" i="1"/>
  <c r="H73" i="1" s="1"/>
  <c r="I73" i="1" s="1"/>
  <c r="AB75" i="2"/>
  <c r="B75" i="1"/>
  <c r="H75" i="1" s="1"/>
  <c r="I75" i="1" s="1"/>
  <c r="AB77" i="2"/>
  <c r="B77" i="1"/>
  <c r="H77" i="1" s="1"/>
  <c r="I77" i="1" s="1"/>
  <c r="AB79" i="2"/>
  <c r="B79" i="1"/>
  <c r="H79" i="1" s="1"/>
  <c r="I79" i="1" s="1"/>
  <c r="AB81" i="2"/>
  <c r="B81" i="1"/>
  <c r="H81" i="1" s="1"/>
  <c r="I81" i="1" s="1"/>
  <c r="AB83" i="2"/>
  <c r="B83" i="1"/>
  <c r="H83" i="1" s="1"/>
  <c r="I83" i="1" s="1"/>
  <c r="AB85" i="2"/>
  <c r="B85" i="1"/>
  <c r="H85" i="1" s="1"/>
  <c r="I85" i="1" s="1"/>
  <c r="AB87" i="2"/>
  <c r="B87" i="1"/>
  <c r="H87" i="1" s="1"/>
  <c r="I87" i="1" s="1"/>
  <c r="AB89" i="2"/>
  <c r="B89" i="1"/>
  <c r="H89" i="1" s="1"/>
  <c r="I89" i="1" s="1"/>
  <c r="AB91" i="2"/>
  <c r="B91" i="1"/>
  <c r="H91" i="1" s="1"/>
  <c r="I91" i="1" s="1"/>
  <c r="AB93" i="2"/>
  <c r="B93" i="1"/>
  <c r="H93" i="1" s="1"/>
  <c r="I93" i="1" s="1"/>
  <c r="AB95" i="2"/>
  <c r="B95" i="1"/>
  <c r="H95" i="1" s="1"/>
  <c r="I95" i="1" s="1"/>
  <c r="AB97" i="2"/>
  <c r="B97" i="1"/>
  <c r="H97" i="1" s="1"/>
  <c r="I97" i="1" s="1"/>
  <c r="AB99" i="2"/>
  <c r="B99" i="1"/>
  <c r="H99" i="1" s="1"/>
  <c r="I99" i="1" s="1"/>
  <c r="AB101" i="2"/>
  <c r="B101" i="1"/>
  <c r="H101" i="1" s="1"/>
  <c r="I101" i="1" s="1"/>
  <c r="AB103" i="2"/>
  <c r="B103" i="1"/>
  <c r="H103" i="1" s="1"/>
  <c r="AB105" i="2"/>
  <c r="B105" i="1"/>
  <c r="H105" i="1" s="1"/>
  <c r="I105" i="1" s="1"/>
  <c r="AB107" i="2"/>
  <c r="B107" i="1"/>
  <c r="H107" i="1" s="1"/>
  <c r="I107" i="1" s="1"/>
  <c r="AB109" i="2"/>
  <c r="B109" i="1"/>
  <c r="H109" i="1" s="1"/>
  <c r="I109" i="1" s="1"/>
  <c r="AB111" i="2"/>
  <c r="B111" i="1"/>
  <c r="H111" i="1" s="1"/>
  <c r="I111" i="1" s="1"/>
  <c r="AB113" i="2"/>
  <c r="B113" i="1"/>
  <c r="H113" i="1" s="1"/>
  <c r="I113" i="1" s="1"/>
  <c r="AB6" i="2"/>
  <c r="B6" i="1"/>
  <c r="AB8" i="2"/>
  <c r="B8" i="1"/>
  <c r="H8" i="1" s="1"/>
  <c r="I8" i="1" s="1"/>
  <c r="AB10" i="2"/>
  <c r="B10" i="1"/>
  <c r="H10" i="1" s="1"/>
  <c r="I10" i="1" s="1"/>
  <c r="AB12" i="2"/>
  <c r="B12" i="1"/>
  <c r="H12" i="1" s="1"/>
  <c r="I12" i="1" s="1"/>
  <c r="AB14" i="2"/>
  <c r="B14" i="1"/>
  <c r="H14" i="1" s="1"/>
  <c r="I14" i="1" s="1"/>
  <c r="AB16" i="2"/>
  <c r="B16" i="1"/>
  <c r="H16" i="1" s="1"/>
  <c r="I16" i="1" s="1"/>
  <c r="AB18" i="2"/>
  <c r="B18" i="1"/>
  <c r="H18" i="1" s="1"/>
  <c r="I18" i="1" s="1"/>
  <c r="AB20" i="2"/>
  <c r="B20" i="1"/>
  <c r="H20" i="1" s="1"/>
  <c r="I20" i="1" s="1"/>
  <c r="AB22" i="2"/>
  <c r="B22" i="1"/>
  <c r="H22" i="1" s="1"/>
  <c r="I22" i="1" s="1"/>
  <c r="AB24" i="2"/>
  <c r="B24" i="1"/>
  <c r="H24" i="1" s="1"/>
  <c r="I24" i="1" s="1"/>
  <c r="AB26" i="2"/>
  <c r="B26" i="1"/>
  <c r="H26" i="1" s="1"/>
  <c r="I26" i="1" s="1"/>
  <c r="AB28" i="2"/>
  <c r="B28" i="1"/>
  <c r="H28" i="1" s="1"/>
  <c r="I28" i="1" s="1"/>
  <c r="AB30" i="2"/>
  <c r="B30" i="1"/>
  <c r="H30" i="1" s="1"/>
  <c r="I30" i="1" s="1"/>
  <c r="AB32" i="2"/>
  <c r="B32" i="1"/>
  <c r="H32" i="1" s="1"/>
  <c r="I32" i="1" s="1"/>
  <c r="AB34" i="2"/>
  <c r="B34" i="1"/>
  <c r="H34" i="1" s="1"/>
  <c r="I34" i="1" s="1"/>
  <c r="AB36" i="2"/>
  <c r="B36" i="1"/>
  <c r="H36" i="1" s="1"/>
  <c r="I36" i="1" s="1"/>
  <c r="AB38" i="2"/>
  <c r="B38" i="1"/>
  <c r="H38" i="1" s="1"/>
  <c r="I38" i="1" s="1"/>
  <c r="AB40" i="2"/>
  <c r="B40" i="1"/>
  <c r="H40" i="1" s="1"/>
  <c r="I40" i="1" s="1"/>
  <c r="AB42" i="2"/>
  <c r="B42" i="1"/>
  <c r="H42" i="1" s="1"/>
  <c r="I42" i="1" s="1"/>
  <c r="AB44" i="2"/>
  <c r="B44" i="1"/>
  <c r="AB46" i="2"/>
  <c r="B46" i="1"/>
  <c r="H46" i="1" s="1"/>
  <c r="I46" i="1" s="1"/>
  <c r="AB48" i="2"/>
  <c r="B48" i="1"/>
  <c r="H48" i="1" s="1"/>
  <c r="I48" i="1" s="1"/>
  <c r="AB50" i="2"/>
  <c r="B50" i="1"/>
  <c r="H50" i="1" s="1"/>
  <c r="I50" i="1" s="1"/>
  <c r="AB52" i="2"/>
  <c r="B52" i="1"/>
  <c r="H52" i="1" s="1"/>
  <c r="I52" i="1" s="1"/>
  <c r="AB54" i="2"/>
  <c r="B54" i="1"/>
  <c r="H54" i="1" s="1"/>
  <c r="I54" i="1" s="1"/>
  <c r="AB56" i="2"/>
  <c r="B56" i="1"/>
  <c r="H56" i="1" s="1"/>
  <c r="I56" i="1" s="1"/>
  <c r="AB58" i="2"/>
  <c r="B58" i="1"/>
  <c r="H58" i="1" s="1"/>
  <c r="I58" i="1" s="1"/>
  <c r="AB60" i="2"/>
  <c r="B60" i="1"/>
  <c r="H60" i="1" s="1"/>
  <c r="I60" i="1" s="1"/>
  <c r="AB62" i="2"/>
  <c r="B62" i="1"/>
  <c r="H62" i="1" s="1"/>
  <c r="I62" i="1" s="1"/>
  <c r="AB64" i="2"/>
  <c r="B64" i="1"/>
  <c r="H64" i="1" s="1"/>
  <c r="I64" i="1" s="1"/>
  <c r="AB66" i="2"/>
  <c r="B66" i="1"/>
  <c r="AB68" i="2"/>
  <c r="B68" i="1"/>
  <c r="H68" i="1" s="1"/>
  <c r="I68" i="1" s="1"/>
  <c r="AB70" i="2"/>
  <c r="B70" i="1"/>
  <c r="H70" i="1" s="1"/>
  <c r="I70" i="1" s="1"/>
  <c r="AB72" i="2"/>
  <c r="B72" i="1"/>
  <c r="H72" i="1" s="1"/>
  <c r="I72" i="1" s="1"/>
  <c r="AB74" i="2"/>
  <c r="B74" i="1"/>
  <c r="H74" i="1" s="1"/>
  <c r="I74" i="1" s="1"/>
  <c r="AB76" i="2"/>
  <c r="B76" i="1"/>
  <c r="H76" i="1" s="1"/>
  <c r="I76" i="1" s="1"/>
  <c r="AB78" i="2"/>
  <c r="B78" i="1"/>
  <c r="H78" i="1" s="1"/>
  <c r="I78" i="1" s="1"/>
  <c r="AB80" i="2"/>
  <c r="B80" i="1"/>
  <c r="H80" i="1" s="1"/>
  <c r="I80" i="1" s="1"/>
  <c r="AB82" i="2"/>
  <c r="B82" i="1"/>
  <c r="H82" i="1" s="1"/>
  <c r="I82" i="1" s="1"/>
  <c r="AB84" i="2"/>
  <c r="B84" i="1"/>
  <c r="H84" i="1" s="1"/>
  <c r="I84" i="1" s="1"/>
  <c r="AB86" i="2"/>
  <c r="B86" i="1"/>
  <c r="H86" i="1" s="1"/>
  <c r="I86" i="1" s="1"/>
  <c r="AB88" i="2"/>
  <c r="B88" i="1"/>
  <c r="H88" i="1" s="1"/>
  <c r="I88" i="1" s="1"/>
  <c r="AB90" i="2"/>
  <c r="B90" i="1"/>
  <c r="H90" i="1" s="1"/>
  <c r="I90" i="1" s="1"/>
  <c r="AB92" i="2"/>
  <c r="B92" i="1"/>
  <c r="H92" i="1" s="1"/>
  <c r="I92" i="1" s="1"/>
  <c r="AB94" i="2"/>
  <c r="B94" i="1"/>
  <c r="H94" i="1" s="1"/>
  <c r="I94" i="1" s="1"/>
  <c r="AB96" i="2"/>
  <c r="B96" i="1"/>
  <c r="H96" i="1" s="1"/>
  <c r="I96" i="1" s="1"/>
  <c r="AB98" i="2"/>
  <c r="B98" i="1"/>
  <c r="H98" i="1" s="1"/>
  <c r="I98" i="1" s="1"/>
  <c r="AB100" i="2"/>
  <c r="B100" i="1"/>
  <c r="H100" i="1" s="1"/>
  <c r="I100" i="1" s="1"/>
  <c r="AB102" i="2"/>
  <c r="B102" i="1"/>
  <c r="H102" i="1" s="1"/>
  <c r="I102" i="1" s="1"/>
  <c r="AB104" i="2"/>
  <c r="B104" i="1"/>
  <c r="H104" i="1" s="1"/>
  <c r="I104" i="1" s="1"/>
  <c r="AB106" i="2"/>
  <c r="B106" i="1"/>
  <c r="H106" i="1" s="1"/>
  <c r="I106" i="1" s="1"/>
  <c r="AB108" i="2"/>
  <c r="B108" i="1"/>
  <c r="H108" i="1" s="1"/>
  <c r="I108" i="1" s="1"/>
  <c r="AB110" i="2"/>
  <c r="B110" i="1"/>
  <c r="H110" i="1" s="1"/>
  <c r="I110" i="1" s="1"/>
  <c r="AB112" i="2"/>
  <c r="B112" i="1"/>
  <c r="H112" i="1" s="1"/>
  <c r="I112" i="1" s="1"/>
  <c r="B69" i="1"/>
  <c r="H69" i="1" s="1"/>
  <c r="I69" i="1" s="1"/>
  <c r="G122" i="1"/>
  <c r="D122" i="1"/>
  <c r="F122" i="1"/>
  <c r="E122" i="1"/>
  <c r="U122" i="2"/>
  <c r="G122" i="2"/>
  <c r="Y122" i="2"/>
  <c r="F122" i="2"/>
  <c r="M122" i="2"/>
  <c r="N122" i="2"/>
  <c r="P122" i="2"/>
  <c r="J122" i="2"/>
  <c r="R122" i="2"/>
  <c r="K122" i="2"/>
  <c r="L122" i="2"/>
  <c r="S122" i="2"/>
  <c r="H122" i="2"/>
  <c r="D122" i="2"/>
  <c r="C119" i="1"/>
  <c r="H115" i="1"/>
  <c r="H4" i="1"/>
  <c r="I4" i="1" s="1"/>
  <c r="C120" i="1"/>
  <c r="E122" i="2"/>
  <c r="T122" i="2"/>
  <c r="O122" i="2"/>
  <c r="Z122" i="2"/>
  <c r="I122" i="2"/>
  <c r="Q122" i="2"/>
  <c r="H7" i="1"/>
  <c r="I7" i="1" s="1"/>
  <c r="H66" i="1" l="1"/>
  <c r="H121" i="1" s="1"/>
  <c r="B121" i="1"/>
  <c r="B119" i="1"/>
  <c r="B120" i="1"/>
  <c r="H6" i="1"/>
  <c r="I6" i="1" s="1"/>
  <c r="H44" i="1"/>
  <c r="I44" i="1" s="1"/>
  <c r="C122" i="1"/>
  <c r="I66" i="1" l="1"/>
  <c r="B122" i="1"/>
  <c r="H119" i="1"/>
  <c r="H120" i="1"/>
  <c r="H122" i="1" l="1"/>
</calcChain>
</file>

<file path=xl/sharedStrings.xml><?xml version="1.0" encoding="utf-8"?>
<sst xmlns="http://schemas.openxmlformats.org/spreadsheetml/2006/main" count="397" uniqueCount="189">
  <si>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</si>
  <si>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</si>
  <si>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</si>
  <si>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</si>
  <si>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</si>
  <si>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</si>
  <si>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</si>
  <si>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</si>
  <si>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</si>
  <si>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</si>
  <si>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</si>
  <si>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</si>
  <si>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</si>
  <si>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</si>
  <si>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</si>
  <si>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</si>
  <si>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</si>
  <si>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</si>
  <si>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</si>
  <si>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</si>
  <si>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</si>
  <si>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</si>
  <si>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</si>
  <si>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</si>
  <si>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</si>
  <si>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</si>
  <si>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</si>
  <si>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</si>
  <si>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</si>
  <si>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</si>
  <si>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</si>
  <si>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</si>
  <si>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</si>
  <si>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</si>
  <si>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</si>
  <si>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</si>
  <si>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</si>
  <si>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</si>
  <si>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</si>
  <si>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</si>
  <si>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</si>
  <si>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</si>
  <si>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</si>
  <si>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</si>
  <si>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</si>
  <si>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</si>
  <si>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</si>
  <si>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</si>
  <si>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</si>
  <si>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</si>
  <si>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</si>
  <si>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</si>
  <si>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</si>
  <si>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</si>
  <si>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</si>
  <si>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</si>
  <si>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</si>
  <si>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</si>
  <si>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</si>
  <si>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</si>
  <si>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</si>
  <si>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</si>
  <si>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</si>
  <si>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</si>
  <si>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</si>
  <si>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</si>
  <si>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</si>
  <si>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</si>
  <si>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</si>
  <si>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</si>
  <si>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</si>
  <si>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</si>
  <si>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</si>
  <si>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</si>
  <si>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</si>
  <si>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</si>
  <si>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</si>
  <si>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</si>
  <si>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</si>
  <si>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</si>
  <si>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</si>
  <si>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</si>
  <si>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</si>
  <si>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</si>
  <si>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</si>
  <si>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</si>
  <si>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</si>
  <si>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</si>
  <si>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</si>
  <si>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</si>
  <si>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</si>
  <si>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</si>
  <si>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</si>
  <si>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埼玉県市町村総合事務組合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</si>
  <si>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</si>
  <si>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</si>
  <si>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</si>
  <si>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</si>
  <si>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</si>
  <si>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</si>
  <si>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</si>
  <si>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</si>
  <si>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</si>
  <si>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</si>
  <si>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</si>
  <si>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</si>
  <si>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</si>
  <si>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</si>
  <si>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</si>
  <si>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</si>
  <si>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</si>
  <si>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</si>
  <si>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</si>
  <si>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</si>
  <si>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</si>
  <si>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</si>
  <si>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</si>
  <si>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</si>
  <si>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</si>
  <si>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</si>
  <si>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</si>
  <si>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</si>
  <si>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</si>
  <si>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</si>
  <si>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</si>
  <si>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</si>
  <si>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</si>
  <si>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</si>
  <si>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</si>
  <si>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</si>
  <si>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</si>
  <si>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</si>
  <si>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</si>
  <si>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</si>
  <si>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</si>
  <si>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</si>
  <si>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</si>
  <si>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</si>
  <si>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</si>
  <si>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</si>
  <si>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</si>
  <si>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</si>
  <si>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</si>
  <si>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</si>
  <si>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</si>
  <si>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</si>
  <si>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</si>
  <si>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</si>
  <si>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</si>
  <si>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</si>
  <si>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19"/>
  </si>
  <si>
    <t>流域下水道</t>
    <rPh sb="0" eb="2">
      <t>リュウイキ</t>
    </rPh>
    <rPh sb="2" eb="5">
      <t>ゲスイドウ</t>
    </rPh>
    <phoneticPr fontId="19"/>
  </si>
  <si>
    <t>特定環境保全公共下水道</t>
    <phoneticPr fontId="19"/>
  </si>
  <si>
    <t>農業集落排水施設</t>
    <phoneticPr fontId="19"/>
  </si>
  <si>
    <t>特定地域生活排水処理施設</t>
    <phoneticPr fontId="19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</si>
  <si>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</si>
  <si>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19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</si>
  <si>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</si>
  <si>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</si>
  <si>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</si>
  <si>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</si>
  <si>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19"/>
  </si>
  <si>
    <t>小計
特環</t>
    <rPh sb="3" eb="5">
      <t>トッカン</t>
    </rPh>
    <phoneticPr fontId="19"/>
  </si>
  <si>
    <t>小計
農集</t>
    <rPh sb="3" eb="5">
      <t>ノウシュウ</t>
    </rPh>
    <phoneticPr fontId="19"/>
  </si>
  <si>
    <t>小計
特排</t>
    <rPh sb="3" eb="4">
      <t>トク</t>
    </rPh>
    <rPh sb="4" eb="5">
      <t>ハイ</t>
    </rPh>
    <phoneticPr fontId="19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</si>
  <si>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</si>
  <si>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</si>
  <si>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</si>
  <si>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</si>
  <si>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</si>
  <si>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</si>
  <si>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</si>
  <si>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</si>
  <si>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</si>
  <si>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</si>
  <si>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</si>
  <si>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〇</t>
  </si>
  <si>
    <t>上尾伊奈資源循環組合</t>
  </si>
  <si>
    <t>公営住宅建設事業</t>
    <rPh sb="0" eb="2">
      <t>コウエイ</t>
    </rPh>
    <rPh sb="2" eb="4">
      <t>ジュウタク</t>
    </rPh>
    <rPh sb="4" eb="6">
      <t>ケンセツ</t>
    </rPh>
    <rPh sb="6" eb="8">
      <t>ジギョウ</t>
    </rPh>
    <phoneticPr fontId="6"/>
  </si>
  <si>
    <t>災害復旧事業</t>
    <rPh sb="0" eb="2">
      <t>サイガイ</t>
    </rPh>
    <rPh sb="2" eb="4">
      <t>フッキュウ</t>
    </rPh>
    <rPh sb="4" eb="6">
      <t>ジギョウ</t>
    </rPh>
    <phoneticPr fontId="6"/>
  </si>
  <si>
    <t>社会福祉施設整備事業</t>
    <rPh sb="0" eb="2">
      <t>シャカイ</t>
    </rPh>
    <rPh sb="2" eb="4">
      <t>フクシ</t>
    </rPh>
    <rPh sb="4" eb="6">
      <t>シセツ</t>
    </rPh>
    <rPh sb="6" eb="8">
      <t>セイビ</t>
    </rPh>
    <rPh sb="8" eb="10">
      <t>ジギョウ</t>
    </rPh>
    <phoneticPr fontId="6"/>
  </si>
  <si>
    <t>施設整備事業（一般財源化分）</t>
    <rPh sb="0" eb="2">
      <t>シセツ</t>
    </rPh>
    <rPh sb="2" eb="4">
      <t>セイビ</t>
    </rPh>
    <rPh sb="4" eb="6">
      <t>ジギョウ</t>
    </rPh>
    <rPh sb="7" eb="9">
      <t>イッパン</t>
    </rPh>
    <rPh sb="9" eb="12">
      <t>ザイゲンカ</t>
    </rPh>
    <rPh sb="12" eb="13">
      <t>ブン</t>
    </rPh>
    <phoneticPr fontId="6"/>
  </si>
  <si>
    <t>辺地対策事業</t>
    <rPh sb="0" eb="2">
      <t>ヘンチ</t>
    </rPh>
    <rPh sb="2" eb="4">
      <t>タイサク</t>
    </rPh>
    <rPh sb="4" eb="6">
      <t>ジギョウ</t>
    </rPh>
    <phoneticPr fontId="6"/>
  </si>
  <si>
    <t>過疎対策事業</t>
    <rPh sb="0" eb="2">
      <t>カソ</t>
    </rPh>
    <rPh sb="2" eb="4">
      <t>タイサク</t>
    </rPh>
    <rPh sb="4" eb="6">
      <t>ジギョウ</t>
    </rPh>
    <phoneticPr fontId="6"/>
  </si>
  <si>
    <t>公共用地先行取得等事業</t>
    <rPh sb="0" eb="2">
      <t>コウキョウ</t>
    </rPh>
    <rPh sb="2" eb="4">
      <t>ヨウチ</t>
    </rPh>
    <rPh sb="4" eb="6">
      <t>センコウ</t>
    </rPh>
    <rPh sb="6" eb="8">
      <t>シュトク</t>
    </rPh>
    <rPh sb="8" eb="9">
      <t>トウ</t>
    </rPh>
    <rPh sb="9" eb="11">
      <t>ジギョウ</t>
    </rPh>
    <phoneticPr fontId="6"/>
  </si>
  <si>
    <t>一般補助施設整備等事業</t>
    <phoneticPr fontId="6"/>
  </si>
  <si>
    <t>戸田ボートレース企業団</t>
    <phoneticPr fontId="5"/>
  </si>
  <si>
    <t>埼玉県都市ボートレース企業団</t>
    <phoneticPr fontId="5"/>
  </si>
  <si>
    <t>令和７年度　二次協議同意等額</t>
    <rPh sb="0" eb="1">
      <t>レイ</t>
    </rPh>
    <rPh sb="1" eb="2">
      <t>ワ</t>
    </rPh>
    <rPh sb="3" eb="5">
      <t>ネンド</t>
    </rPh>
    <rPh sb="6" eb="8">
      <t>ニジ</t>
    </rPh>
    <rPh sb="8" eb="10">
      <t>キョウギ</t>
    </rPh>
    <rPh sb="10" eb="12">
      <t>ドウイ</t>
    </rPh>
    <rPh sb="12" eb="13">
      <t>トウ</t>
    </rPh>
    <rPh sb="13" eb="14">
      <t>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</si>
</sst>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2"/>
      <charset val="128"/>
    </font>
    <font>
      <sz val="14"/>
      <name val="Terminal"/>
      <family val="3"/>
      <charset val="255"/>
    </font>
    <font>
      <sz val="10"/>
      <name val="MS UI Gothic"/>
      <family val="3"/>
      <charset val="128"/>
    </font>
    <font>
      <b/>
      <sz val="18"/>
      <name val="MS UI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0" fillId="0" borderId="0"/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5" xfId="0" applyFont="1" applyBorder="1" applyAlignment="1">
      <alignment horizontal="center" vertical="center" shrinkToFit="1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4" fillId="0" borderId="20" xfId="0" applyNumberFormat="1" applyFont="1" applyBorder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176" fontId="14" fillId="3" borderId="22" xfId="0" applyNumberFormat="1" applyFont="1" applyFill="1" applyBorder="1">
      <alignment vertical="center"/>
    </xf>
    <xf numFmtId="176" fontId="14" fillId="3" borderId="23" xfId="0" applyNumberFormat="1" applyFont="1" applyFill="1" applyBorder="1">
      <alignment vertical="center"/>
    </xf>
    <xf numFmtId="176" fontId="10" fillId="3" borderId="23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1" xfId="1" applyFill="1" applyBorder="1" applyAlignment="1">
      <alignment horizontal="center" vertical="center"/>
    </xf>
    <xf numFmtId="0" fontId="13" fillId="2" borderId="11" xfId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3" fillId="0" borderId="11" xfId="1" applyBorder="1" applyAlignment="1">
      <alignment shrinkToFit="1"/>
    </xf>
    <xf numFmtId="176" fontId="13" fillId="0" borderId="11" xfId="1" applyNumberFormat="1" applyBorder="1" applyAlignment="1"/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6" fontId="13" fillId="7" borderId="11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4" xfId="0" applyFont="1" applyBorder="1" applyAlignment="1">
      <alignment horizontal="center" vertical="center" shrinkToFit="1"/>
    </xf>
    <xf numFmtId="176" fontId="11" fillId="0" borderId="33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0" fontId="21" fillId="2" borderId="11" xfId="1" applyFont="1" applyFill="1" applyBorder="1" applyAlignment="1">
      <alignment horizontal="center" vertical="center" wrapText="1"/>
    </xf>
    <xf numFmtId="177" fontId="13" fillId="0" borderId="0" xfId="1" applyNumberFormat="1" applyAlignment="1">
      <alignment horizontal="right" vertical="center"/>
    </xf>
    <xf numFmtId="177" fontId="13" fillId="5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6" borderId="35" xfId="1" applyNumberFormat="1" applyFill="1" applyBorder="1" applyAlignment="1">
      <alignment horizontal="center" vertical="center" wrapText="1"/>
    </xf>
    <xf numFmtId="177" fontId="13" fillId="6" borderId="36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1" xfId="1" applyNumberFormat="1" applyBorder="1" applyAlignment="1">
      <alignment shrinkToFit="1"/>
    </xf>
    <xf numFmtId="177" fontId="13" fillId="0" borderId="11" xfId="1" applyNumberFormat="1" applyBorder="1" applyAlignment="1"/>
    <xf numFmtId="177" fontId="13" fillId="0" borderId="11" xfId="2" applyNumberFormat="1" applyFont="1" applyBorder="1"/>
    <xf numFmtId="177" fontId="13" fillId="0" borderId="37" xfId="1" applyNumberFormat="1" applyBorder="1" applyAlignment="1"/>
    <xf numFmtId="0" fontId="10" fillId="0" borderId="3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13" fillId="5" borderId="26" xfId="1" applyNumberFormat="1" applyFill="1" applyBorder="1" applyAlignment="1">
      <alignment horizontal="center" vertical="center"/>
    </xf>
    <xf numFmtId="177" fontId="13" fillId="5" borderId="27" xfId="1" applyNumberFormat="1" applyFill="1" applyBorder="1" applyAlignment="1">
      <alignment horizontal="center" vertical="center"/>
    </xf>
    <xf numFmtId="177" fontId="13" fillId="5" borderId="28" xfId="1" applyNumberFormat="1" applyFill="1" applyBorder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 wrapText="1"/>
    </xf>
    <xf numFmtId="177" fontId="13" fillId="2" borderId="11" xfId="1" applyNumberFormat="1" applyFill="1" applyBorder="1" applyAlignment="1">
      <alignment horizontal="center" vertical="center"/>
    </xf>
    <xf numFmtId="177" fontId="13" fillId="2" borderId="25" xfId="1" applyNumberFormat="1" applyFill="1" applyBorder="1" applyAlignment="1">
      <alignment horizontal="center" vertical="center" wrapText="1"/>
    </xf>
    <xf numFmtId="177" fontId="13" fillId="2" borderId="29" xfId="1" applyNumberFormat="1" applyFill="1" applyBorder="1" applyAlignment="1">
      <alignment horizontal="center" vertical="center" wrapText="1"/>
    </xf>
    <xf numFmtId="177" fontId="22" fillId="0" borderId="0" xfId="1" applyNumberFormat="1" applyFont="1" applyAlignment="1">
      <alignment horizontal="center" vertical="center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3"/>
  <sheetViews>
    <sheetView view="pageBreakPreview" zoomScale="70" zoomScaleNormal="75" zoomScaleSheetLayoutView="7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defaultRowHeight="18" x14ac:dyDescent="0.55000000000000004"/>
  <cols>
    <col min="1" max="1" width="23.5" style="2" customWidth="1"/>
    <col min="2" max="3" width="15.1640625" style="3" customWidth="1"/>
    <col min="4" max="8" width="15.1640625" customWidth="1"/>
    <col min="9" max="9" width="15.1640625" style="1" customWidth="1"/>
    <col min="257" max="257" width="23.5" customWidth="1"/>
    <col min="258" max="265" width="15.1640625" customWidth="1"/>
    <col min="513" max="513" width="23.5" customWidth="1"/>
    <col min="514" max="521" width="15.1640625" customWidth="1"/>
    <col min="769" max="769" width="23.5" customWidth="1"/>
    <col min="770" max="777" width="15.1640625" customWidth="1"/>
    <col min="1025" max="1025" width="23.5" customWidth="1"/>
    <col min="1026" max="1033" width="15.1640625" customWidth="1"/>
    <col min="1281" max="1281" width="23.5" customWidth="1"/>
    <col min="1282" max="1289" width="15.1640625" customWidth="1"/>
    <col min="1537" max="1537" width="23.5" customWidth="1"/>
    <col min="1538" max="1545" width="15.1640625" customWidth="1"/>
    <col min="1793" max="1793" width="23.5" customWidth="1"/>
    <col min="1794" max="1801" width="15.1640625" customWidth="1"/>
    <col min="2049" max="2049" width="23.5" customWidth="1"/>
    <col min="2050" max="2057" width="15.1640625" customWidth="1"/>
    <col min="2305" max="2305" width="23.5" customWidth="1"/>
    <col min="2306" max="2313" width="15.1640625" customWidth="1"/>
    <col min="2561" max="2561" width="23.5" customWidth="1"/>
    <col min="2562" max="2569" width="15.1640625" customWidth="1"/>
    <col min="2817" max="2817" width="23.5" customWidth="1"/>
    <col min="2818" max="2825" width="15.1640625" customWidth="1"/>
    <col min="3073" max="3073" width="23.5" customWidth="1"/>
    <col min="3074" max="3081" width="15.1640625" customWidth="1"/>
    <col min="3329" max="3329" width="23.5" customWidth="1"/>
    <col min="3330" max="3337" width="15.1640625" customWidth="1"/>
    <col min="3585" max="3585" width="23.5" customWidth="1"/>
    <col min="3586" max="3593" width="15.1640625" customWidth="1"/>
    <col min="3841" max="3841" width="23.5" customWidth="1"/>
    <col min="3842" max="3849" width="15.1640625" customWidth="1"/>
    <col min="4097" max="4097" width="23.5" customWidth="1"/>
    <col min="4098" max="4105" width="15.1640625" customWidth="1"/>
    <col min="4353" max="4353" width="23.5" customWidth="1"/>
    <col min="4354" max="4361" width="15.1640625" customWidth="1"/>
    <col min="4609" max="4609" width="23.5" customWidth="1"/>
    <col min="4610" max="4617" width="15.1640625" customWidth="1"/>
    <col min="4865" max="4865" width="23.5" customWidth="1"/>
    <col min="4866" max="4873" width="15.1640625" customWidth="1"/>
    <col min="5121" max="5121" width="23.5" customWidth="1"/>
    <col min="5122" max="5129" width="15.1640625" customWidth="1"/>
    <col min="5377" max="5377" width="23.5" customWidth="1"/>
    <col min="5378" max="5385" width="15.1640625" customWidth="1"/>
    <col min="5633" max="5633" width="23.5" customWidth="1"/>
    <col min="5634" max="5641" width="15.1640625" customWidth="1"/>
    <col min="5889" max="5889" width="23.5" customWidth="1"/>
    <col min="5890" max="5897" width="15.1640625" customWidth="1"/>
    <col min="6145" max="6145" width="23.5" customWidth="1"/>
    <col min="6146" max="6153" width="15.1640625" customWidth="1"/>
    <col min="6401" max="6401" width="23.5" customWidth="1"/>
    <col min="6402" max="6409" width="15.1640625" customWidth="1"/>
    <col min="6657" max="6657" width="23.5" customWidth="1"/>
    <col min="6658" max="6665" width="15.1640625" customWidth="1"/>
    <col min="6913" max="6913" width="23.5" customWidth="1"/>
    <col min="6914" max="6921" width="15.1640625" customWidth="1"/>
    <col min="7169" max="7169" width="23.5" customWidth="1"/>
    <col min="7170" max="7177" width="15.1640625" customWidth="1"/>
    <col min="7425" max="7425" width="23.5" customWidth="1"/>
    <col min="7426" max="7433" width="15.1640625" customWidth="1"/>
    <col min="7681" max="7681" width="23.5" customWidth="1"/>
    <col min="7682" max="7689" width="15.1640625" customWidth="1"/>
    <col min="7937" max="7937" width="23.5" customWidth="1"/>
    <col min="7938" max="7945" width="15.1640625" customWidth="1"/>
    <col min="8193" max="8193" width="23.5" customWidth="1"/>
    <col min="8194" max="8201" width="15.1640625" customWidth="1"/>
    <col min="8449" max="8449" width="23.5" customWidth="1"/>
    <col min="8450" max="8457" width="15.1640625" customWidth="1"/>
    <col min="8705" max="8705" width="23.5" customWidth="1"/>
    <col min="8706" max="8713" width="15.1640625" customWidth="1"/>
    <col min="8961" max="8961" width="23.5" customWidth="1"/>
    <col min="8962" max="8969" width="15.1640625" customWidth="1"/>
    <col min="9217" max="9217" width="23.5" customWidth="1"/>
    <col min="9218" max="9225" width="15.1640625" customWidth="1"/>
    <col min="9473" max="9473" width="23.5" customWidth="1"/>
    <col min="9474" max="9481" width="15.1640625" customWidth="1"/>
    <col min="9729" max="9729" width="23.5" customWidth="1"/>
    <col min="9730" max="9737" width="15.1640625" customWidth="1"/>
    <col min="9985" max="9985" width="23.5" customWidth="1"/>
    <col min="9986" max="9993" width="15.1640625" customWidth="1"/>
    <col min="10241" max="10241" width="23.5" customWidth="1"/>
    <col min="10242" max="10249" width="15.1640625" customWidth="1"/>
    <col min="10497" max="10497" width="23.5" customWidth="1"/>
    <col min="10498" max="10505" width="15.1640625" customWidth="1"/>
    <col min="10753" max="10753" width="23.5" customWidth="1"/>
    <col min="10754" max="10761" width="15.1640625" customWidth="1"/>
    <col min="11009" max="11009" width="23.5" customWidth="1"/>
    <col min="11010" max="11017" width="15.1640625" customWidth="1"/>
    <col min="11265" max="11265" width="23.5" customWidth="1"/>
    <col min="11266" max="11273" width="15.1640625" customWidth="1"/>
    <col min="11521" max="11521" width="23.5" customWidth="1"/>
    <col min="11522" max="11529" width="15.1640625" customWidth="1"/>
    <col min="11777" max="11777" width="23.5" customWidth="1"/>
    <col min="11778" max="11785" width="15.1640625" customWidth="1"/>
    <col min="12033" max="12033" width="23.5" customWidth="1"/>
    <col min="12034" max="12041" width="15.1640625" customWidth="1"/>
    <col min="12289" max="12289" width="23.5" customWidth="1"/>
    <col min="12290" max="12297" width="15.1640625" customWidth="1"/>
    <col min="12545" max="12545" width="23.5" customWidth="1"/>
    <col min="12546" max="12553" width="15.1640625" customWidth="1"/>
    <col min="12801" max="12801" width="23.5" customWidth="1"/>
    <col min="12802" max="12809" width="15.1640625" customWidth="1"/>
    <col min="13057" max="13057" width="23.5" customWidth="1"/>
    <col min="13058" max="13065" width="15.1640625" customWidth="1"/>
    <col min="13313" max="13313" width="23.5" customWidth="1"/>
    <col min="13314" max="13321" width="15.1640625" customWidth="1"/>
    <col min="13569" max="13569" width="23.5" customWidth="1"/>
    <col min="13570" max="13577" width="15.1640625" customWidth="1"/>
    <col min="13825" max="13825" width="23.5" customWidth="1"/>
    <col min="13826" max="13833" width="15.1640625" customWidth="1"/>
    <col min="14081" max="14081" width="23.5" customWidth="1"/>
    <col min="14082" max="14089" width="15.1640625" customWidth="1"/>
    <col min="14337" max="14337" width="23.5" customWidth="1"/>
    <col min="14338" max="14345" width="15.1640625" customWidth="1"/>
    <col min="14593" max="14593" width="23.5" customWidth="1"/>
    <col min="14594" max="14601" width="15.1640625" customWidth="1"/>
    <col min="14849" max="14849" width="23.5" customWidth="1"/>
    <col min="14850" max="14857" width="15.1640625" customWidth="1"/>
    <col min="15105" max="15105" width="23.5" customWidth="1"/>
    <col min="15106" max="15113" width="15.1640625" customWidth="1"/>
    <col min="15361" max="15361" width="23.5" customWidth="1"/>
    <col min="15362" max="15369" width="15.1640625" customWidth="1"/>
    <col min="15617" max="15617" width="23.5" customWidth="1"/>
    <col min="15618" max="15625" width="15.1640625" customWidth="1"/>
    <col min="15873" max="15873" width="23.5" customWidth="1"/>
    <col min="15874" max="15881" width="15.1640625" customWidth="1"/>
    <col min="16129" max="16129" width="23.5" customWidth="1"/>
    <col min="16130" max="16137" width="15.1640625" customWidth="1"/>
  </cols>
  <sheetData>
    <row r="1" spans="1:10" ht="31.5" customHeight="1" x14ac:dyDescent="0.55000000000000004">
      <c r="A1" s="79" t="s">
        <v>188</v>
      </c>
      <c r="B1" s="79"/>
      <c r="C1" s="79"/>
      <c r="D1" s="79"/>
      <c r="E1" s="79"/>
      <c r="F1" s="79"/>
      <c r="G1" s="79"/>
      <c r="H1" s="79"/>
    </row>
    <row r="2" spans="1:10" ht="18.5" thickBot="1" x14ac:dyDescent="0.6">
      <c r="H2" s="4" t="s">
        <v>0</v>
      </c>
    </row>
    <row r="3" spans="1:10" ht="45.75" customHeight="1" thickTop="1" thickBot="1" x14ac:dyDescent="0.6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10" t="s">
        <v>8</v>
      </c>
      <c r="I3" s="11" t="s">
        <v>9</v>
      </c>
      <c r="J3" t="s">
        <v>10</v>
      </c>
    </row>
    <row r="4" spans="1:10" ht="35.15" customHeight="1" x14ac:dyDescent="0.55000000000000004">
      <c r="A4" s="12" t="s">
        <v>11</v>
      </c>
      <c r="B4" s="13">
        <f>VLOOKUP(A4,一般会計債の内訳!$B$4:$C$117,2,FALSE)</f>
        <v>2400000</v>
      </c>
      <c r="C4" s="14">
        <f>VLOOKUP(A4,公営企業債の内訳!$B$5:$C$114,2,FALSE)</f>
        <v>0</v>
      </c>
      <c r="D4" s="15">
        <v>0</v>
      </c>
      <c r="E4" s="15">
        <v>0</v>
      </c>
      <c r="F4" s="15">
        <v>0</v>
      </c>
      <c r="G4" s="15">
        <v>0</v>
      </c>
      <c r="H4" s="16">
        <f t="shared" ref="H4:H9" si="0">SUM(B4:G4)</f>
        <v>2400000</v>
      </c>
      <c r="I4" s="1" t="str">
        <f t="shared" ref="I4:I65" si="1">IF(H4&gt;0,"○","")</f>
        <v>○</v>
      </c>
    </row>
    <row r="5" spans="1:10" ht="35.15" customHeight="1" x14ac:dyDescent="0.55000000000000004">
      <c r="A5" s="17" t="s">
        <v>12</v>
      </c>
      <c r="B5" s="18">
        <f>VLOOKUP(A5,一般会計債の内訳!$B$4:$C$117,2,FALSE)</f>
        <v>0</v>
      </c>
      <c r="C5" s="19">
        <f>VLOOKUP(A5,公営企業債の内訳!$B$5:$C$114,2,FALSE)</f>
        <v>49400</v>
      </c>
      <c r="D5" s="20">
        <v>0</v>
      </c>
      <c r="E5" s="20">
        <v>0</v>
      </c>
      <c r="F5" s="20">
        <v>0</v>
      </c>
      <c r="G5" s="20">
        <v>0</v>
      </c>
      <c r="H5" s="21">
        <f t="shared" si="0"/>
        <v>49400</v>
      </c>
      <c r="I5" s="1" t="str">
        <f t="shared" si="1"/>
        <v>○</v>
      </c>
    </row>
    <row r="6" spans="1:10" ht="35.15" customHeight="1" x14ac:dyDescent="0.55000000000000004">
      <c r="A6" s="17" t="s">
        <v>14</v>
      </c>
      <c r="B6" s="18">
        <f>VLOOKUP(A6,一般会計債の内訳!$B$4:$C$117,2,FALSE)</f>
        <v>0</v>
      </c>
      <c r="C6" s="19">
        <f>VLOOKUP(A6,公営企業債の内訳!$B$5:$C$114,2,FALSE)</f>
        <v>0</v>
      </c>
      <c r="D6" s="20">
        <v>0</v>
      </c>
      <c r="E6" s="20">
        <v>0</v>
      </c>
      <c r="F6" s="20">
        <v>0</v>
      </c>
      <c r="G6" s="20">
        <v>0</v>
      </c>
      <c r="H6" s="21">
        <f t="shared" si="0"/>
        <v>0</v>
      </c>
      <c r="I6" s="1" t="str">
        <f t="shared" si="1"/>
        <v/>
      </c>
    </row>
    <row r="7" spans="1:10" ht="35.15" customHeight="1" x14ac:dyDescent="0.55000000000000004">
      <c r="A7" s="17" t="s">
        <v>15</v>
      </c>
      <c r="B7" s="18">
        <f>VLOOKUP(A7,一般会計債の内訳!$B$4:$C$117,2,FALSE)</f>
        <v>0</v>
      </c>
      <c r="C7" s="19">
        <f>VLOOKUP(A7,公営企業債の内訳!$B$5:$C$114,2,FALSE)</f>
        <v>26000</v>
      </c>
      <c r="D7" s="20">
        <v>0</v>
      </c>
      <c r="E7" s="20">
        <v>0</v>
      </c>
      <c r="F7" s="20">
        <v>0</v>
      </c>
      <c r="G7" s="20">
        <v>0</v>
      </c>
      <c r="H7" s="21">
        <f t="shared" si="0"/>
        <v>26000</v>
      </c>
      <c r="I7" s="1" t="str">
        <f t="shared" si="1"/>
        <v>○</v>
      </c>
    </row>
    <row r="8" spans="1:10" ht="35.15" customHeight="1" x14ac:dyDescent="0.55000000000000004">
      <c r="A8" s="17" t="s">
        <v>16</v>
      </c>
      <c r="B8" s="18">
        <f>VLOOKUP(A8,一般会計債の内訳!$B$4:$C$117,2,FALSE)</f>
        <v>41100</v>
      </c>
      <c r="C8" s="19">
        <f>VLOOKUP(A8,公営企業債の内訳!$B$5:$C$114,2,FALSE)</f>
        <v>0</v>
      </c>
      <c r="D8" s="20">
        <v>0</v>
      </c>
      <c r="E8" s="20">
        <v>0</v>
      </c>
      <c r="F8" s="20">
        <v>0</v>
      </c>
      <c r="G8" s="20">
        <v>0</v>
      </c>
      <c r="H8" s="21">
        <f t="shared" si="0"/>
        <v>41100</v>
      </c>
      <c r="I8" s="1" t="str">
        <f t="shared" si="1"/>
        <v>○</v>
      </c>
    </row>
    <row r="9" spans="1:10" ht="35.15" customHeight="1" x14ac:dyDescent="0.55000000000000004">
      <c r="A9" s="17" t="s">
        <v>17</v>
      </c>
      <c r="B9" s="18">
        <f>VLOOKUP(A9,一般会計債の内訳!$B$4:$C$117,2,FALSE)</f>
        <v>3242700</v>
      </c>
      <c r="C9" s="19">
        <f>VLOOKUP(A9,公営企業債の内訳!$B$5:$C$114,2,FALSE)</f>
        <v>36900</v>
      </c>
      <c r="D9" s="20">
        <v>0</v>
      </c>
      <c r="E9" s="20">
        <v>0</v>
      </c>
      <c r="F9" s="20">
        <v>0</v>
      </c>
      <c r="G9" s="20">
        <v>0</v>
      </c>
      <c r="H9" s="21">
        <f t="shared" si="0"/>
        <v>3279600</v>
      </c>
      <c r="I9" s="1" t="str">
        <f t="shared" si="1"/>
        <v>○</v>
      </c>
    </row>
    <row r="10" spans="1:10" ht="35.15" customHeight="1" x14ac:dyDescent="0.55000000000000004">
      <c r="A10" s="17" t="s">
        <v>18</v>
      </c>
      <c r="B10" s="18">
        <f>VLOOKUP(A10,一般会計債の内訳!$B$4:$C$117,2,FALSE)</f>
        <v>0</v>
      </c>
      <c r="C10" s="19">
        <f>VLOOKUP(A10,公営企業債の内訳!$B$5:$C$114,2,FALSE)</f>
        <v>0</v>
      </c>
      <c r="D10" s="20">
        <v>0</v>
      </c>
      <c r="E10" s="20">
        <v>0</v>
      </c>
      <c r="F10" s="20">
        <v>0</v>
      </c>
      <c r="G10" s="20">
        <v>0</v>
      </c>
      <c r="H10" s="21">
        <f t="shared" ref="H10:H73" si="2">SUM(B10:G10)</f>
        <v>0</v>
      </c>
      <c r="I10" s="1" t="str">
        <f t="shared" si="1"/>
        <v/>
      </c>
    </row>
    <row r="11" spans="1:10" ht="35.15" customHeight="1" x14ac:dyDescent="0.55000000000000004">
      <c r="A11" s="17" t="s">
        <v>19</v>
      </c>
      <c r="B11" s="18">
        <f>VLOOKUP(A11,一般会計債の内訳!$B$4:$C$117,2,FALSE)</f>
        <v>1682100</v>
      </c>
      <c r="C11" s="19">
        <f>VLOOKUP(A11,公営企業債の内訳!$B$5:$C$114,2,FALSE)</f>
        <v>0</v>
      </c>
      <c r="D11" s="20">
        <v>0</v>
      </c>
      <c r="E11" s="20">
        <v>0</v>
      </c>
      <c r="F11" s="20">
        <v>0</v>
      </c>
      <c r="G11" s="20">
        <v>0</v>
      </c>
      <c r="H11" s="21">
        <f t="shared" si="2"/>
        <v>1682100</v>
      </c>
      <c r="I11" s="1" t="str">
        <f t="shared" si="1"/>
        <v>○</v>
      </c>
    </row>
    <row r="12" spans="1:10" ht="35.15" customHeight="1" x14ac:dyDescent="0.55000000000000004">
      <c r="A12" s="17" t="s">
        <v>20</v>
      </c>
      <c r="B12" s="18">
        <f>VLOOKUP(A12,一般会計債の内訳!$B$4:$C$117,2,FALSE)</f>
        <v>176900</v>
      </c>
      <c r="C12" s="19">
        <f>VLOOKUP(A12,公営企業債の内訳!$B$5:$C$114,2,FALSE)</f>
        <v>0</v>
      </c>
      <c r="D12" s="20">
        <v>0</v>
      </c>
      <c r="E12" s="20">
        <v>0</v>
      </c>
      <c r="F12" s="20">
        <v>0</v>
      </c>
      <c r="G12" s="20">
        <v>0</v>
      </c>
      <c r="H12" s="21">
        <f t="shared" si="2"/>
        <v>176900</v>
      </c>
      <c r="I12" s="1" t="str">
        <f t="shared" si="1"/>
        <v>○</v>
      </c>
    </row>
    <row r="13" spans="1:10" ht="35.15" customHeight="1" x14ac:dyDescent="0.55000000000000004">
      <c r="A13" s="17" t="s">
        <v>21</v>
      </c>
      <c r="B13" s="18">
        <f>VLOOKUP(A13,一般会計債の内訳!$B$4:$C$117,2,FALSE)</f>
        <v>0</v>
      </c>
      <c r="C13" s="19">
        <f>VLOOKUP(A13,公営企業債の内訳!$B$5:$C$114,2,FALSE)</f>
        <v>79900</v>
      </c>
      <c r="D13" s="20">
        <v>0</v>
      </c>
      <c r="E13" s="20">
        <v>0</v>
      </c>
      <c r="F13" s="20">
        <v>0</v>
      </c>
      <c r="G13" s="20">
        <v>0</v>
      </c>
      <c r="H13" s="21">
        <f t="shared" si="2"/>
        <v>79900</v>
      </c>
      <c r="I13" s="1" t="str">
        <f t="shared" si="1"/>
        <v>○</v>
      </c>
    </row>
    <row r="14" spans="1:10" ht="35.15" customHeight="1" x14ac:dyDescent="0.55000000000000004">
      <c r="A14" s="17" t="s">
        <v>22</v>
      </c>
      <c r="B14" s="18">
        <f>VLOOKUP(A14,一般会計債の内訳!$B$4:$C$117,2,FALSE)</f>
        <v>1799100</v>
      </c>
      <c r="C14" s="19">
        <f>VLOOKUP(A14,公営企業債の内訳!$B$5:$C$114,2,FALSE)</f>
        <v>81900</v>
      </c>
      <c r="D14" s="20">
        <v>0</v>
      </c>
      <c r="E14" s="20">
        <v>0</v>
      </c>
      <c r="F14" s="20">
        <v>0</v>
      </c>
      <c r="G14" s="20">
        <v>0</v>
      </c>
      <c r="H14" s="21">
        <f t="shared" si="2"/>
        <v>1881000</v>
      </c>
      <c r="I14" s="1" t="str">
        <f t="shared" si="1"/>
        <v>○</v>
      </c>
    </row>
    <row r="15" spans="1:10" ht="35.15" customHeight="1" x14ac:dyDescent="0.55000000000000004">
      <c r="A15" s="17" t="s">
        <v>23</v>
      </c>
      <c r="B15" s="18">
        <f>VLOOKUP(A15,一般会計債の内訳!$B$4:$C$117,2,FALSE)</f>
        <v>0</v>
      </c>
      <c r="C15" s="19">
        <f>VLOOKUP(A15,公営企業債の内訳!$B$5:$C$114,2,FALSE)</f>
        <v>0</v>
      </c>
      <c r="D15" s="20">
        <v>0</v>
      </c>
      <c r="E15" s="20">
        <v>0</v>
      </c>
      <c r="F15" s="20">
        <v>0</v>
      </c>
      <c r="G15" s="20">
        <v>0</v>
      </c>
      <c r="H15" s="21">
        <f t="shared" si="2"/>
        <v>0</v>
      </c>
      <c r="I15" s="1" t="str">
        <f t="shared" si="1"/>
        <v/>
      </c>
    </row>
    <row r="16" spans="1:10" ht="35.15" customHeight="1" x14ac:dyDescent="0.55000000000000004">
      <c r="A16" s="17" t="s">
        <v>24</v>
      </c>
      <c r="B16" s="18">
        <f>VLOOKUP(A16,一般会計債の内訳!$B$4:$C$117,2,FALSE)</f>
        <v>0</v>
      </c>
      <c r="C16" s="19">
        <f>VLOOKUP(A16,公営企業債の内訳!$B$5:$C$114,2,FALSE)</f>
        <v>0</v>
      </c>
      <c r="D16" s="20">
        <v>0</v>
      </c>
      <c r="E16" s="20">
        <v>0</v>
      </c>
      <c r="F16" s="20">
        <v>0</v>
      </c>
      <c r="G16" s="20">
        <v>0</v>
      </c>
      <c r="H16" s="21">
        <f t="shared" si="2"/>
        <v>0</v>
      </c>
      <c r="I16" s="1" t="str">
        <f t="shared" si="1"/>
        <v/>
      </c>
    </row>
    <row r="17" spans="1:9" ht="35.15" customHeight="1" x14ac:dyDescent="0.55000000000000004">
      <c r="A17" s="17" t="s">
        <v>25</v>
      </c>
      <c r="B17" s="18">
        <f>VLOOKUP(A17,一般会計債の内訳!$B$4:$C$117,2,FALSE)</f>
        <v>254800</v>
      </c>
      <c r="C17" s="19">
        <f>VLOOKUP(A17,公営企業債の内訳!$B$5:$C$114,2,FALSE)</f>
        <v>28500</v>
      </c>
      <c r="D17" s="20">
        <v>0</v>
      </c>
      <c r="E17" s="20">
        <v>0</v>
      </c>
      <c r="F17" s="20">
        <v>0</v>
      </c>
      <c r="G17" s="20">
        <v>0</v>
      </c>
      <c r="H17" s="21">
        <f t="shared" si="2"/>
        <v>283300</v>
      </c>
      <c r="I17" s="1" t="str">
        <f t="shared" si="1"/>
        <v>○</v>
      </c>
    </row>
    <row r="18" spans="1:9" ht="35.15" customHeight="1" x14ac:dyDescent="0.55000000000000004">
      <c r="A18" s="17" t="s">
        <v>26</v>
      </c>
      <c r="B18" s="18">
        <f>VLOOKUP(A18,一般会計債の内訳!$B$4:$C$117,2,FALSE)</f>
        <v>226600</v>
      </c>
      <c r="C18" s="19">
        <f>VLOOKUP(A18,公営企業債の内訳!$B$5:$C$114,2,FALSE)</f>
        <v>0</v>
      </c>
      <c r="D18" s="20">
        <v>0</v>
      </c>
      <c r="E18" s="20">
        <v>0</v>
      </c>
      <c r="F18" s="20">
        <v>0</v>
      </c>
      <c r="G18" s="20">
        <v>0</v>
      </c>
      <c r="H18" s="21">
        <f t="shared" si="2"/>
        <v>226600</v>
      </c>
      <c r="I18" s="1" t="str">
        <f t="shared" si="1"/>
        <v>○</v>
      </c>
    </row>
    <row r="19" spans="1:9" ht="35.15" customHeight="1" x14ac:dyDescent="0.55000000000000004">
      <c r="A19" s="17" t="s">
        <v>27</v>
      </c>
      <c r="B19" s="18">
        <f>VLOOKUP(A19,一般会計債の内訳!$B$4:$C$117,2,FALSE)</f>
        <v>0</v>
      </c>
      <c r="C19" s="19">
        <f>VLOOKUP(A19,公営企業債の内訳!$B$5:$C$114,2,FALSE)</f>
        <v>0</v>
      </c>
      <c r="D19" s="20">
        <v>0</v>
      </c>
      <c r="E19" s="20">
        <v>0</v>
      </c>
      <c r="F19" s="20">
        <v>0</v>
      </c>
      <c r="G19" s="20">
        <v>0</v>
      </c>
      <c r="H19" s="21">
        <f t="shared" si="2"/>
        <v>0</v>
      </c>
      <c r="I19" s="1" t="str">
        <f t="shared" si="1"/>
        <v/>
      </c>
    </row>
    <row r="20" spans="1:9" ht="35.15" customHeight="1" x14ac:dyDescent="0.55000000000000004">
      <c r="A20" s="17" t="s">
        <v>28</v>
      </c>
      <c r="B20" s="18">
        <f>VLOOKUP(A20,一般会計債の内訳!$B$4:$C$117,2,FALSE)</f>
        <v>390600</v>
      </c>
      <c r="C20" s="19">
        <f>VLOOKUP(A20,公営企業債の内訳!$B$5:$C$114,2,FALSE)</f>
        <v>61000</v>
      </c>
      <c r="D20" s="20">
        <v>0</v>
      </c>
      <c r="E20" s="20">
        <v>0</v>
      </c>
      <c r="F20" s="20">
        <v>0</v>
      </c>
      <c r="G20" s="20">
        <v>0</v>
      </c>
      <c r="H20" s="21">
        <f t="shared" si="2"/>
        <v>451600</v>
      </c>
      <c r="I20" s="1" t="str">
        <f t="shared" si="1"/>
        <v>○</v>
      </c>
    </row>
    <row r="21" spans="1:9" ht="35.15" customHeight="1" x14ac:dyDescent="0.55000000000000004">
      <c r="A21" s="17" t="s">
        <v>29</v>
      </c>
      <c r="B21" s="18">
        <f>VLOOKUP(A21,一般会計債の内訳!$B$4:$C$117,2,FALSE)</f>
        <v>2710900</v>
      </c>
      <c r="C21" s="19">
        <f>VLOOKUP(A21,公営企業債の内訳!$B$5:$C$114,2,FALSE)</f>
        <v>2607700</v>
      </c>
      <c r="D21" s="20">
        <v>0</v>
      </c>
      <c r="E21" s="20">
        <v>0</v>
      </c>
      <c r="F21" s="20">
        <v>0</v>
      </c>
      <c r="G21" s="20">
        <v>0</v>
      </c>
      <c r="H21" s="21">
        <f t="shared" si="2"/>
        <v>5318600</v>
      </c>
      <c r="I21" s="1" t="str">
        <f t="shared" si="1"/>
        <v>○</v>
      </c>
    </row>
    <row r="22" spans="1:9" ht="35.15" customHeight="1" x14ac:dyDescent="0.55000000000000004">
      <c r="A22" s="17" t="s">
        <v>30</v>
      </c>
      <c r="B22" s="18">
        <f>VLOOKUP(A22,一般会計債の内訳!$B$4:$C$117,2,FALSE)</f>
        <v>1476300</v>
      </c>
      <c r="C22" s="19">
        <f>VLOOKUP(A22,公営企業債の内訳!$B$5:$C$114,2,FALSE)</f>
        <v>0</v>
      </c>
      <c r="D22" s="20">
        <v>0</v>
      </c>
      <c r="E22" s="20">
        <v>0</v>
      </c>
      <c r="F22" s="20">
        <v>0</v>
      </c>
      <c r="G22" s="20">
        <v>0</v>
      </c>
      <c r="H22" s="21">
        <f t="shared" si="2"/>
        <v>1476300</v>
      </c>
      <c r="I22" s="1" t="str">
        <f t="shared" si="1"/>
        <v>○</v>
      </c>
    </row>
    <row r="23" spans="1:9" ht="35.15" customHeight="1" x14ac:dyDescent="0.55000000000000004">
      <c r="A23" s="17" t="s">
        <v>31</v>
      </c>
      <c r="B23" s="18">
        <f>VLOOKUP(A23,一般会計債の内訳!$B$4:$C$117,2,FALSE)</f>
        <v>0</v>
      </c>
      <c r="C23" s="19">
        <f>VLOOKUP(A23,公営企業債の内訳!$B$5:$C$114,2,FALSE)</f>
        <v>0</v>
      </c>
      <c r="D23" s="20">
        <v>0</v>
      </c>
      <c r="E23" s="20">
        <v>0</v>
      </c>
      <c r="F23" s="20">
        <v>0</v>
      </c>
      <c r="G23" s="20">
        <v>0</v>
      </c>
      <c r="H23" s="21">
        <f t="shared" si="2"/>
        <v>0</v>
      </c>
      <c r="I23" s="1" t="str">
        <f t="shared" si="1"/>
        <v/>
      </c>
    </row>
    <row r="24" spans="1:9" ht="35.15" customHeight="1" x14ac:dyDescent="0.55000000000000004">
      <c r="A24" s="17" t="s">
        <v>32</v>
      </c>
      <c r="B24" s="18">
        <f>VLOOKUP(A24,一般会計債の内訳!$B$4:$C$117,2,FALSE)</f>
        <v>1661900</v>
      </c>
      <c r="C24" s="19">
        <f>VLOOKUP(A24,公営企業債の内訳!$B$5:$C$114,2,FALSE)</f>
        <v>0</v>
      </c>
      <c r="D24" s="20">
        <v>0</v>
      </c>
      <c r="E24" s="20">
        <v>0</v>
      </c>
      <c r="F24" s="20">
        <v>0</v>
      </c>
      <c r="G24" s="20">
        <v>0</v>
      </c>
      <c r="H24" s="21">
        <f t="shared" si="2"/>
        <v>1661900</v>
      </c>
      <c r="I24" s="1" t="str">
        <f t="shared" si="1"/>
        <v>○</v>
      </c>
    </row>
    <row r="25" spans="1:9" ht="35.15" customHeight="1" x14ac:dyDescent="0.55000000000000004">
      <c r="A25" s="17" t="s">
        <v>33</v>
      </c>
      <c r="B25" s="18">
        <f>VLOOKUP(A25,一般会計債の内訳!$B$4:$C$117,2,FALSE)</f>
        <v>178400</v>
      </c>
      <c r="C25" s="19">
        <f>VLOOKUP(A25,公営企業債の内訳!$B$5:$C$114,2,FALSE)</f>
        <v>0</v>
      </c>
      <c r="D25" s="20">
        <v>0</v>
      </c>
      <c r="E25" s="20">
        <v>0</v>
      </c>
      <c r="F25" s="20">
        <v>0</v>
      </c>
      <c r="G25" s="20">
        <v>0</v>
      </c>
      <c r="H25" s="21">
        <f t="shared" si="2"/>
        <v>178400</v>
      </c>
      <c r="I25" s="1" t="str">
        <f t="shared" si="1"/>
        <v>○</v>
      </c>
    </row>
    <row r="26" spans="1:9" ht="35.15" customHeight="1" x14ac:dyDescent="0.55000000000000004">
      <c r="A26" s="17" t="s">
        <v>34</v>
      </c>
      <c r="B26" s="18">
        <f>VLOOKUP(A26,一般会計債の内訳!$B$4:$C$117,2,FALSE)</f>
        <v>1573100</v>
      </c>
      <c r="C26" s="19">
        <f>VLOOKUP(A26,公営企業債の内訳!$B$5:$C$114,2,FALSE)</f>
        <v>582700</v>
      </c>
      <c r="D26" s="20">
        <v>0</v>
      </c>
      <c r="E26" s="20">
        <v>0</v>
      </c>
      <c r="F26" s="20">
        <v>0</v>
      </c>
      <c r="G26" s="20">
        <v>0</v>
      </c>
      <c r="H26" s="21">
        <f t="shared" si="2"/>
        <v>2155800</v>
      </c>
      <c r="I26" s="1" t="str">
        <f t="shared" si="1"/>
        <v>○</v>
      </c>
    </row>
    <row r="27" spans="1:9" ht="35.15" customHeight="1" x14ac:dyDescent="0.55000000000000004">
      <c r="A27" s="17" t="s">
        <v>35</v>
      </c>
      <c r="B27" s="18">
        <f>VLOOKUP(A27,一般会計債の内訳!$B$4:$C$117,2,FALSE)</f>
        <v>1469900</v>
      </c>
      <c r="C27" s="19">
        <f>VLOOKUP(A27,公営企業債の内訳!$B$5:$C$114,2,FALSE)</f>
        <v>18700</v>
      </c>
      <c r="D27" s="20">
        <v>0</v>
      </c>
      <c r="E27" s="20">
        <v>0</v>
      </c>
      <c r="F27" s="20">
        <v>0</v>
      </c>
      <c r="G27" s="20">
        <v>0</v>
      </c>
      <c r="H27" s="21">
        <f t="shared" si="2"/>
        <v>1488600</v>
      </c>
      <c r="I27" s="1" t="str">
        <f t="shared" si="1"/>
        <v>○</v>
      </c>
    </row>
    <row r="28" spans="1:9" ht="35.15" customHeight="1" x14ac:dyDescent="0.55000000000000004">
      <c r="A28" s="17" t="s">
        <v>36</v>
      </c>
      <c r="B28" s="18">
        <f>VLOOKUP(A28,一般会計債の内訳!$B$4:$C$117,2,FALSE)</f>
        <v>1803700</v>
      </c>
      <c r="C28" s="19">
        <f>VLOOKUP(A28,公営企業債の内訳!$B$5:$C$114,2,FALSE)</f>
        <v>0</v>
      </c>
      <c r="D28" s="20">
        <v>0</v>
      </c>
      <c r="E28" s="20">
        <v>0</v>
      </c>
      <c r="F28" s="20">
        <v>0</v>
      </c>
      <c r="G28" s="20">
        <v>0</v>
      </c>
      <c r="H28" s="21">
        <f t="shared" si="2"/>
        <v>1803700</v>
      </c>
      <c r="I28" s="1" t="str">
        <f t="shared" si="1"/>
        <v>○</v>
      </c>
    </row>
    <row r="29" spans="1:9" ht="35.15" customHeight="1" x14ac:dyDescent="0.55000000000000004">
      <c r="A29" s="17" t="s">
        <v>37</v>
      </c>
      <c r="B29" s="18">
        <f>VLOOKUP(A29,一般会計債の内訳!$B$4:$C$117,2,FALSE)</f>
        <v>92300</v>
      </c>
      <c r="C29" s="19">
        <f>VLOOKUP(A29,公営企業債の内訳!$B$5:$C$114,2,FALSE)</f>
        <v>166600</v>
      </c>
      <c r="D29" s="20">
        <v>0</v>
      </c>
      <c r="E29" s="20">
        <v>0</v>
      </c>
      <c r="F29" s="20">
        <v>0</v>
      </c>
      <c r="G29" s="20">
        <v>0</v>
      </c>
      <c r="H29" s="21">
        <f t="shared" si="2"/>
        <v>258900</v>
      </c>
      <c r="I29" s="1" t="str">
        <f t="shared" si="1"/>
        <v>○</v>
      </c>
    </row>
    <row r="30" spans="1:9" ht="35.15" customHeight="1" x14ac:dyDescent="0.55000000000000004">
      <c r="A30" s="17" t="s">
        <v>38</v>
      </c>
      <c r="B30" s="18">
        <f>VLOOKUP(A30,一般会計債の内訳!$B$4:$C$117,2,FALSE)</f>
        <v>8178000</v>
      </c>
      <c r="C30" s="19">
        <f>VLOOKUP(A30,公営企業債の内訳!$B$5:$C$114,2,FALSE)</f>
        <v>0</v>
      </c>
      <c r="D30" s="20">
        <v>0</v>
      </c>
      <c r="E30" s="20">
        <v>0</v>
      </c>
      <c r="F30" s="20">
        <v>0</v>
      </c>
      <c r="G30" s="20">
        <v>0</v>
      </c>
      <c r="H30" s="21">
        <f t="shared" si="2"/>
        <v>8178000</v>
      </c>
      <c r="I30" s="1" t="str">
        <f t="shared" si="1"/>
        <v>○</v>
      </c>
    </row>
    <row r="31" spans="1:9" ht="35.15" customHeight="1" x14ac:dyDescent="0.55000000000000004">
      <c r="A31" s="17" t="s">
        <v>39</v>
      </c>
      <c r="B31" s="18">
        <f>VLOOKUP(A31,一般会計債の内訳!$B$4:$C$117,2,FALSE)</f>
        <v>138500</v>
      </c>
      <c r="C31" s="19">
        <f>VLOOKUP(A31,公営企業債の内訳!$B$5:$C$114,2,FALSE)</f>
        <v>23700</v>
      </c>
      <c r="D31" s="20">
        <v>0</v>
      </c>
      <c r="E31" s="20">
        <v>0</v>
      </c>
      <c r="F31" s="20">
        <v>0</v>
      </c>
      <c r="G31" s="20">
        <v>0</v>
      </c>
      <c r="H31" s="21">
        <f t="shared" si="2"/>
        <v>162200</v>
      </c>
      <c r="I31" s="1" t="str">
        <f t="shared" si="1"/>
        <v>○</v>
      </c>
    </row>
    <row r="32" spans="1:9" ht="35.15" customHeight="1" x14ac:dyDescent="0.55000000000000004">
      <c r="A32" s="17" t="s">
        <v>40</v>
      </c>
      <c r="B32" s="18">
        <f>VLOOKUP(A32,一般会計債の内訳!$B$4:$C$117,2,FALSE)</f>
        <v>1887500</v>
      </c>
      <c r="C32" s="19">
        <f>VLOOKUP(A32,公営企業債の内訳!$B$5:$C$114,2,FALSE)</f>
        <v>0</v>
      </c>
      <c r="D32" s="20">
        <v>0</v>
      </c>
      <c r="E32" s="20">
        <v>0</v>
      </c>
      <c r="F32" s="20">
        <v>0</v>
      </c>
      <c r="G32" s="20">
        <v>0</v>
      </c>
      <c r="H32" s="21">
        <f t="shared" si="2"/>
        <v>1887500</v>
      </c>
      <c r="I32" s="1" t="str">
        <f t="shared" si="1"/>
        <v>○</v>
      </c>
    </row>
    <row r="33" spans="1:9" ht="35.15" customHeight="1" x14ac:dyDescent="0.55000000000000004">
      <c r="A33" s="17" t="s">
        <v>41</v>
      </c>
      <c r="B33" s="18">
        <f>VLOOKUP(A33,一般会計債の内訳!$B$4:$C$117,2,FALSE)</f>
        <v>0</v>
      </c>
      <c r="C33" s="19">
        <f>VLOOKUP(A33,公営企業債の内訳!$B$5:$C$114,2,FALSE)</f>
        <v>0</v>
      </c>
      <c r="D33" s="20">
        <v>0</v>
      </c>
      <c r="E33" s="20">
        <v>0</v>
      </c>
      <c r="F33" s="20">
        <v>0</v>
      </c>
      <c r="G33" s="20">
        <v>0</v>
      </c>
      <c r="H33" s="21">
        <f>SUM(B33:G33)</f>
        <v>0</v>
      </c>
      <c r="I33" s="1" t="str">
        <f t="shared" si="1"/>
        <v/>
      </c>
    </row>
    <row r="34" spans="1:9" ht="35.15" customHeight="1" x14ac:dyDescent="0.55000000000000004">
      <c r="A34" s="17" t="s">
        <v>42</v>
      </c>
      <c r="B34" s="18">
        <f>VLOOKUP(A34,一般会計債の内訳!$B$4:$C$117,2,FALSE)</f>
        <v>2093600</v>
      </c>
      <c r="C34" s="19">
        <f>VLOOKUP(A34,公営企業債の内訳!$B$5:$C$114,2,FALSE)</f>
        <v>0</v>
      </c>
      <c r="D34" s="20">
        <v>0</v>
      </c>
      <c r="E34" s="20">
        <v>0</v>
      </c>
      <c r="F34" s="20">
        <v>0</v>
      </c>
      <c r="G34" s="20">
        <v>0</v>
      </c>
      <c r="H34" s="21">
        <f t="shared" si="2"/>
        <v>2093600</v>
      </c>
      <c r="I34" s="1" t="str">
        <f t="shared" si="1"/>
        <v>○</v>
      </c>
    </row>
    <row r="35" spans="1:9" ht="35.15" customHeight="1" x14ac:dyDescent="0.55000000000000004">
      <c r="A35" s="17" t="s">
        <v>43</v>
      </c>
      <c r="B35" s="18">
        <f>VLOOKUP(A35,一般会計債の内訳!$B$4:$C$117,2,FALSE)</f>
        <v>0</v>
      </c>
      <c r="C35" s="19">
        <f>VLOOKUP(A35,公営企業債の内訳!$B$5:$C$114,2,FALSE)</f>
        <v>0</v>
      </c>
      <c r="D35" s="20">
        <v>0</v>
      </c>
      <c r="E35" s="20">
        <v>0</v>
      </c>
      <c r="F35" s="20">
        <v>0</v>
      </c>
      <c r="G35" s="20">
        <v>0</v>
      </c>
      <c r="H35" s="21">
        <f t="shared" si="2"/>
        <v>0</v>
      </c>
      <c r="I35" s="1" t="str">
        <f t="shared" si="1"/>
        <v/>
      </c>
    </row>
    <row r="36" spans="1:9" ht="35.15" customHeight="1" x14ac:dyDescent="0.55000000000000004">
      <c r="A36" s="17" t="s">
        <v>44</v>
      </c>
      <c r="B36" s="18">
        <f>VLOOKUP(A36,一般会計債の内訳!$B$4:$C$117,2,FALSE)</f>
        <v>0</v>
      </c>
      <c r="C36" s="19">
        <f>VLOOKUP(A36,公営企業債の内訳!$B$5:$C$114,2,FALSE)</f>
        <v>0</v>
      </c>
      <c r="D36" s="20">
        <v>0</v>
      </c>
      <c r="E36" s="20">
        <v>0</v>
      </c>
      <c r="F36" s="20">
        <v>0</v>
      </c>
      <c r="G36" s="20">
        <v>0</v>
      </c>
      <c r="H36" s="21">
        <f t="shared" si="2"/>
        <v>0</v>
      </c>
      <c r="I36" s="1" t="str">
        <f t="shared" si="1"/>
        <v/>
      </c>
    </row>
    <row r="37" spans="1:9" ht="35.15" customHeight="1" x14ac:dyDescent="0.55000000000000004">
      <c r="A37" s="17" t="s">
        <v>45</v>
      </c>
      <c r="B37" s="18">
        <f>VLOOKUP(A37,一般会計債の内訳!$B$4:$C$117,2,FALSE)</f>
        <v>1100500</v>
      </c>
      <c r="C37" s="19">
        <f>VLOOKUP(A37,公営企業債の内訳!$B$5:$C$114,2,FALSE)</f>
        <v>0</v>
      </c>
      <c r="D37" s="20">
        <v>0</v>
      </c>
      <c r="E37" s="20">
        <v>0</v>
      </c>
      <c r="F37" s="20">
        <v>0</v>
      </c>
      <c r="G37" s="20">
        <v>0</v>
      </c>
      <c r="H37" s="21">
        <f t="shared" si="2"/>
        <v>1100500</v>
      </c>
      <c r="I37" s="1" t="str">
        <f t="shared" si="1"/>
        <v>○</v>
      </c>
    </row>
    <row r="38" spans="1:9" ht="35.15" customHeight="1" x14ac:dyDescent="0.55000000000000004">
      <c r="A38" s="17" t="s">
        <v>46</v>
      </c>
      <c r="B38" s="18">
        <f>VLOOKUP(A38,一般会計債の内訳!$B$4:$C$117,2,FALSE)</f>
        <v>46500</v>
      </c>
      <c r="C38" s="19">
        <f>VLOOKUP(A38,公営企業債の内訳!$B$5:$C$114,2,FALSE)</f>
        <v>0</v>
      </c>
      <c r="D38" s="20">
        <v>0</v>
      </c>
      <c r="E38" s="20">
        <v>0</v>
      </c>
      <c r="F38" s="20">
        <v>0</v>
      </c>
      <c r="G38" s="20">
        <v>0</v>
      </c>
      <c r="H38" s="21">
        <f t="shared" si="2"/>
        <v>46500</v>
      </c>
      <c r="I38" s="1" t="str">
        <f t="shared" si="1"/>
        <v>○</v>
      </c>
    </row>
    <row r="39" spans="1:9" ht="35.15" customHeight="1" x14ac:dyDescent="0.55000000000000004">
      <c r="A39" s="17" t="s">
        <v>47</v>
      </c>
      <c r="B39" s="18">
        <f>VLOOKUP(A39,一般会計債の内訳!$B$4:$C$117,2,FALSE)</f>
        <v>329400</v>
      </c>
      <c r="C39" s="19">
        <f>VLOOKUP(A39,公営企業債の内訳!$B$5:$C$114,2,FALSE)</f>
        <v>0</v>
      </c>
      <c r="D39" s="20">
        <v>0</v>
      </c>
      <c r="E39" s="20">
        <v>0</v>
      </c>
      <c r="F39" s="20">
        <v>0</v>
      </c>
      <c r="G39" s="20">
        <v>0</v>
      </c>
      <c r="H39" s="21">
        <f t="shared" si="2"/>
        <v>329400</v>
      </c>
      <c r="I39" s="1" t="str">
        <f t="shared" si="1"/>
        <v>○</v>
      </c>
    </row>
    <row r="40" spans="1:9" ht="35.15" customHeight="1" x14ac:dyDescent="0.55000000000000004">
      <c r="A40" s="17" t="s">
        <v>48</v>
      </c>
      <c r="B40" s="18">
        <f>VLOOKUP(A40,一般会計債の内訳!$B$4:$C$117,2,FALSE)</f>
        <v>578900</v>
      </c>
      <c r="C40" s="19">
        <f>VLOOKUP(A40,公営企業債の内訳!$B$5:$C$114,2,FALSE)</f>
        <v>11100</v>
      </c>
      <c r="D40" s="20">
        <v>0</v>
      </c>
      <c r="E40" s="20">
        <v>0</v>
      </c>
      <c r="F40" s="20">
        <v>0</v>
      </c>
      <c r="G40" s="20">
        <v>0</v>
      </c>
      <c r="H40" s="21">
        <f t="shared" si="2"/>
        <v>590000</v>
      </c>
      <c r="I40" s="1" t="str">
        <f t="shared" si="1"/>
        <v>○</v>
      </c>
    </row>
    <row r="41" spans="1:9" ht="35.15" customHeight="1" x14ac:dyDescent="0.55000000000000004">
      <c r="A41" s="17" t="s">
        <v>49</v>
      </c>
      <c r="B41" s="18">
        <f>VLOOKUP(A41,一般会計債の内訳!$B$4:$C$117,2,FALSE)</f>
        <v>218200</v>
      </c>
      <c r="C41" s="19">
        <f>VLOOKUP(A41,公営企業債の内訳!$B$5:$C$114,2,FALSE)</f>
        <v>2100</v>
      </c>
      <c r="D41" s="20">
        <v>0</v>
      </c>
      <c r="E41" s="20">
        <v>0</v>
      </c>
      <c r="F41" s="20">
        <v>0</v>
      </c>
      <c r="G41" s="20">
        <v>0</v>
      </c>
      <c r="H41" s="21">
        <f t="shared" si="2"/>
        <v>220300</v>
      </c>
      <c r="I41" s="1" t="str">
        <f t="shared" si="1"/>
        <v>○</v>
      </c>
    </row>
    <row r="42" spans="1:9" ht="35.15" customHeight="1" x14ac:dyDescent="0.55000000000000004">
      <c r="A42" s="17" t="s">
        <v>50</v>
      </c>
      <c r="B42" s="18">
        <f>VLOOKUP(A42,一般会計債の内訳!$B$4:$C$117,2,FALSE)</f>
        <v>1921600</v>
      </c>
      <c r="C42" s="19">
        <f>VLOOKUP(A42,公営企業債の内訳!$B$5:$C$114,2,FALSE)</f>
        <v>0</v>
      </c>
      <c r="D42" s="20">
        <v>0</v>
      </c>
      <c r="E42" s="20">
        <v>0</v>
      </c>
      <c r="F42" s="20">
        <v>0</v>
      </c>
      <c r="G42" s="20">
        <v>0</v>
      </c>
      <c r="H42" s="21">
        <f>SUM(B42:G42)</f>
        <v>1921600</v>
      </c>
      <c r="I42" s="1" t="str">
        <f t="shared" si="1"/>
        <v>○</v>
      </c>
    </row>
    <row r="43" spans="1:9" ht="35.15" customHeight="1" x14ac:dyDescent="0.55000000000000004">
      <c r="A43" s="17" t="s">
        <v>51</v>
      </c>
      <c r="B43" s="18">
        <f>VLOOKUP(A43,一般会計債の内訳!$B$4:$C$117,2,FALSE)</f>
        <v>0</v>
      </c>
      <c r="C43" s="19">
        <f>VLOOKUP(A43,公営企業債の内訳!$B$5:$C$114,2,FALSE)</f>
        <v>0</v>
      </c>
      <c r="D43" s="20">
        <v>0</v>
      </c>
      <c r="E43" s="20">
        <v>0</v>
      </c>
      <c r="F43" s="20">
        <v>0</v>
      </c>
      <c r="G43" s="20">
        <v>0</v>
      </c>
      <c r="H43" s="21">
        <f t="shared" si="2"/>
        <v>0</v>
      </c>
      <c r="I43" s="1" t="str">
        <f t="shared" si="1"/>
        <v/>
      </c>
    </row>
    <row r="44" spans="1:9" ht="35.15" customHeight="1" x14ac:dyDescent="0.55000000000000004">
      <c r="A44" s="17" t="s">
        <v>52</v>
      </c>
      <c r="B44" s="18">
        <f>VLOOKUP(A44,一般会計債の内訳!$B$4:$C$117,2,FALSE)</f>
        <v>3138900</v>
      </c>
      <c r="C44" s="19">
        <f>VLOOKUP(A44,公営企業債の内訳!$B$5:$C$114,2,FALSE)</f>
        <v>0</v>
      </c>
      <c r="D44" s="20">
        <v>0</v>
      </c>
      <c r="E44" s="20">
        <v>0</v>
      </c>
      <c r="F44" s="20">
        <v>0</v>
      </c>
      <c r="G44" s="20">
        <v>0</v>
      </c>
      <c r="H44" s="21">
        <f t="shared" si="2"/>
        <v>3138900</v>
      </c>
      <c r="I44" s="1" t="str">
        <f t="shared" si="1"/>
        <v>○</v>
      </c>
    </row>
    <row r="45" spans="1:9" ht="35.15" customHeight="1" x14ac:dyDescent="0.55000000000000004">
      <c r="A45" s="17" t="s">
        <v>53</v>
      </c>
      <c r="B45" s="18">
        <f>VLOOKUP(A45,一般会計債の内訳!$B$4:$C$117,2,FALSE)</f>
        <v>4500</v>
      </c>
      <c r="C45" s="19">
        <f>VLOOKUP(A45,公営企業債の内訳!$B$5:$C$114,2,FALSE)</f>
        <v>0</v>
      </c>
      <c r="D45" s="20">
        <v>0</v>
      </c>
      <c r="E45" s="20">
        <v>0</v>
      </c>
      <c r="F45" s="20">
        <v>0</v>
      </c>
      <c r="G45" s="20">
        <v>0</v>
      </c>
      <c r="H45" s="21">
        <f t="shared" si="2"/>
        <v>4500</v>
      </c>
      <c r="I45" s="1" t="str">
        <f t="shared" si="1"/>
        <v>○</v>
      </c>
    </row>
    <row r="46" spans="1:9" ht="35.15" customHeight="1" x14ac:dyDescent="0.55000000000000004">
      <c r="A46" s="17" t="s">
        <v>54</v>
      </c>
      <c r="B46" s="18">
        <f>VLOOKUP(A46,一般会計債の内訳!$B$4:$C$117,2,FALSE)</f>
        <v>17300</v>
      </c>
      <c r="C46" s="19">
        <f>VLOOKUP(A46,公営企業債の内訳!$B$5:$C$114,2,FALSE)</f>
        <v>0</v>
      </c>
      <c r="D46" s="20">
        <v>0</v>
      </c>
      <c r="E46" s="20">
        <v>0</v>
      </c>
      <c r="F46" s="20">
        <v>0</v>
      </c>
      <c r="G46" s="20">
        <v>0</v>
      </c>
      <c r="H46" s="21">
        <f t="shared" si="2"/>
        <v>17300</v>
      </c>
      <c r="I46" s="1" t="str">
        <f t="shared" si="1"/>
        <v>○</v>
      </c>
    </row>
    <row r="47" spans="1:9" ht="35.15" customHeight="1" x14ac:dyDescent="0.55000000000000004">
      <c r="A47" s="17" t="s">
        <v>55</v>
      </c>
      <c r="B47" s="18">
        <f>VLOOKUP(A47,一般会計債の内訳!$B$4:$C$117,2,FALSE)</f>
        <v>244300</v>
      </c>
      <c r="C47" s="19">
        <f>VLOOKUP(A47,公営企業債の内訳!$B$5:$C$114,2,FALSE)</f>
        <v>0</v>
      </c>
      <c r="D47" s="20">
        <v>0</v>
      </c>
      <c r="E47" s="20">
        <v>0</v>
      </c>
      <c r="F47" s="20">
        <v>0</v>
      </c>
      <c r="G47" s="20">
        <v>0</v>
      </c>
      <c r="H47" s="21">
        <f t="shared" si="2"/>
        <v>244300</v>
      </c>
      <c r="I47" s="1" t="str">
        <f t="shared" si="1"/>
        <v>○</v>
      </c>
    </row>
    <row r="48" spans="1:9" ht="35.15" customHeight="1" x14ac:dyDescent="0.55000000000000004">
      <c r="A48" s="17" t="s">
        <v>56</v>
      </c>
      <c r="B48" s="18">
        <f>VLOOKUP(A48,一般会計債の内訳!$B$4:$C$117,2,FALSE)</f>
        <v>0</v>
      </c>
      <c r="C48" s="19">
        <f>VLOOKUP(A48,公営企業債の内訳!$B$5:$C$114,2,FALSE)</f>
        <v>0</v>
      </c>
      <c r="D48" s="20">
        <v>0</v>
      </c>
      <c r="E48" s="20">
        <v>0</v>
      </c>
      <c r="F48" s="20">
        <v>0</v>
      </c>
      <c r="G48" s="20">
        <v>0</v>
      </c>
      <c r="H48" s="21">
        <f t="shared" si="2"/>
        <v>0</v>
      </c>
      <c r="I48" s="1" t="str">
        <f t="shared" si="1"/>
        <v/>
      </c>
    </row>
    <row r="49" spans="1:9" ht="35.15" customHeight="1" x14ac:dyDescent="0.55000000000000004">
      <c r="A49" s="17" t="s">
        <v>57</v>
      </c>
      <c r="B49" s="18">
        <f>VLOOKUP(A49,一般会計債の内訳!$B$4:$C$117,2,FALSE)</f>
        <v>0</v>
      </c>
      <c r="C49" s="19">
        <f>VLOOKUP(A49,公営企業債の内訳!$B$5:$C$114,2,FALSE)</f>
        <v>0</v>
      </c>
      <c r="D49" s="20">
        <v>0</v>
      </c>
      <c r="E49" s="20">
        <v>0</v>
      </c>
      <c r="F49" s="20">
        <v>0</v>
      </c>
      <c r="G49" s="20">
        <v>0</v>
      </c>
      <c r="H49" s="21">
        <f>SUM(B49:G49)</f>
        <v>0</v>
      </c>
      <c r="I49" s="1" t="str">
        <f t="shared" si="1"/>
        <v/>
      </c>
    </row>
    <row r="50" spans="1:9" ht="35.15" customHeight="1" x14ac:dyDescent="0.55000000000000004">
      <c r="A50" s="17" t="s">
        <v>58</v>
      </c>
      <c r="B50" s="18">
        <f>VLOOKUP(A50,一般会計債の内訳!$B$4:$C$117,2,FALSE)</f>
        <v>121300</v>
      </c>
      <c r="C50" s="19">
        <f>VLOOKUP(A50,公営企業債の内訳!$B$5:$C$114,2,FALSE)</f>
        <v>0</v>
      </c>
      <c r="D50" s="20">
        <v>0</v>
      </c>
      <c r="E50" s="20">
        <v>0</v>
      </c>
      <c r="F50" s="20">
        <v>0</v>
      </c>
      <c r="G50" s="20">
        <v>0</v>
      </c>
      <c r="H50" s="21">
        <f t="shared" si="2"/>
        <v>121300</v>
      </c>
      <c r="I50" s="1" t="str">
        <f t="shared" si="1"/>
        <v>○</v>
      </c>
    </row>
    <row r="51" spans="1:9" ht="35.15" customHeight="1" x14ac:dyDescent="0.55000000000000004">
      <c r="A51" s="17" t="s">
        <v>59</v>
      </c>
      <c r="B51" s="18">
        <f>VLOOKUP(A51,一般会計債の内訳!$B$4:$C$117,2,FALSE)</f>
        <v>36900</v>
      </c>
      <c r="C51" s="19">
        <f>VLOOKUP(A51,公営企業債の内訳!$B$5:$C$114,2,FALSE)</f>
        <v>0</v>
      </c>
      <c r="D51" s="20">
        <v>0</v>
      </c>
      <c r="E51" s="20">
        <v>0</v>
      </c>
      <c r="F51" s="20">
        <v>0</v>
      </c>
      <c r="G51" s="20">
        <v>0</v>
      </c>
      <c r="H51" s="21">
        <f t="shared" si="2"/>
        <v>36900</v>
      </c>
      <c r="I51" s="1" t="str">
        <f t="shared" si="1"/>
        <v>○</v>
      </c>
    </row>
    <row r="52" spans="1:9" ht="35.15" customHeight="1" x14ac:dyDescent="0.55000000000000004">
      <c r="A52" s="17" t="s">
        <v>60</v>
      </c>
      <c r="B52" s="18">
        <f>VLOOKUP(A52,一般会計債の内訳!$B$4:$C$117,2,FALSE)</f>
        <v>0</v>
      </c>
      <c r="C52" s="19">
        <f>VLOOKUP(A52,公営企業債の内訳!$B$5:$C$114,2,FALSE)</f>
        <v>30000</v>
      </c>
      <c r="D52" s="20">
        <v>0</v>
      </c>
      <c r="E52" s="20">
        <v>0</v>
      </c>
      <c r="F52" s="20">
        <v>0</v>
      </c>
      <c r="G52" s="20">
        <v>0</v>
      </c>
      <c r="H52" s="21">
        <f t="shared" si="2"/>
        <v>30000</v>
      </c>
      <c r="I52" s="1" t="str">
        <f t="shared" si="1"/>
        <v>○</v>
      </c>
    </row>
    <row r="53" spans="1:9" ht="35.15" customHeight="1" x14ac:dyDescent="0.55000000000000004">
      <c r="A53" s="17" t="s">
        <v>61</v>
      </c>
      <c r="B53" s="18">
        <f>VLOOKUP(A53,一般会計債の内訳!$B$4:$C$117,2,FALSE)</f>
        <v>327200</v>
      </c>
      <c r="C53" s="19">
        <f>VLOOKUP(A53,公営企業債の内訳!$B$5:$C$114,2,FALSE)</f>
        <v>0</v>
      </c>
      <c r="D53" s="20">
        <v>0</v>
      </c>
      <c r="E53" s="20">
        <v>0</v>
      </c>
      <c r="F53" s="20">
        <v>0</v>
      </c>
      <c r="G53" s="20">
        <v>0</v>
      </c>
      <c r="H53" s="21">
        <f t="shared" si="2"/>
        <v>327200</v>
      </c>
      <c r="I53" s="1" t="str">
        <f t="shared" si="1"/>
        <v>○</v>
      </c>
    </row>
    <row r="54" spans="1:9" ht="35.15" customHeight="1" x14ac:dyDescent="0.55000000000000004">
      <c r="A54" s="17" t="s">
        <v>62</v>
      </c>
      <c r="B54" s="18">
        <f>VLOOKUP(A54,一般会計債の内訳!$B$4:$C$117,2,FALSE)</f>
        <v>52500</v>
      </c>
      <c r="C54" s="19">
        <f>VLOOKUP(A54,公営企業債の内訳!$B$5:$C$114,2,FALSE)</f>
        <v>0</v>
      </c>
      <c r="D54" s="20">
        <v>0</v>
      </c>
      <c r="E54" s="20">
        <v>0</v>
      </c>
      <c r="F54" s="20">
        <v>0</v>
      </c>
      <c r="G54" s="20">
        <v>0</v>
      </c>
      <c r="H54" s="21">
        <f t="shared" si="2"/>
        <v>52500</v>
      </c>
      <c r="I54" s="1" t="str">
        <f t="shared" si="1"/>
        <v>○</v>
      </c>
    </row>
    <row r="55" spans="1:9" ht="35.15" customHeight="1" x14ac:dyDescent="0.55000000000000004">
      <c r="A55" s="17" t="s">
        <v>63</v>
      </c>
      <c r="B55" s="18">
        <f>VLOOKUP(A55,一般会計債の内訳!$B$4:$C$117,2,FALSE)</f>
        <v>280000</v>
      </c>
      <c r="C55" s="19">
        <f>VLOOKUP(A55,公営企業債の内訳!$B$5:$C$114,2,FALSE)</f>
        <v>0</v>
      </c>
      <c r="D55" s="20">
        <v>0</v>
      </c>
      <c r="E55" s="20">
        <v>0</v>
      </c>
      <c r="F55" s="20">
        <v>0</v>
      </c>
      <c r="G55" s="20">
        <v>0</v>
      </c>
      <c r="H55" s="21">
        <f t="shared" si="2"/>
        <v>280000</v>
      </c>
      <c r="I55" s="1" t="str">
        <f t="shared" si="1"/>
        <v>○</v>
      </c>
    </row>
    <row r="56" spans="1:9" ht="35.15" customHeight="1" x14ac:dyDescent="0.55000000000000004">
      <c r="A56" s="17" t="s">
        <v>64</v>
      </c>
      <c r="B56" s="18">
        <f>VLOOKUP(A56,一般会計債の内訳!$B$4:$C$117,2,FALSE)</f>
        <v>34100</v>
      </c>
      <c r="C56" s="19">
        <f>VLOOKUP(A56,公営企業債の内訳!$B$5:$C$114,2,FALSE)</f>
        <v>0</v>
      </c>
      <c r="D56" s="20">
        <v>0</v>
      </c>
      <c r="E56" s="20">
        <v>0</v>
      </c>
      <c r="F56" s="20">
        <v>0</v>
      </c>
      <c r="G56" s="20">
        <v>0</v>
      </c>
      <c r="H56" s="21">
        <f t="shared" si="2"/>
        <v>34100</v>
      </c>
      <c r="I56" s="1" t="str">
        <f t="shared" si="1"/>
        <v>○</v>
      </c>
    </row>
    <row r="57" spans="1:9" ht="35.15" customHeight="1" x14ac:dyDescent="0.55000000000000004">
      <c r="A57" s="17" t="s">
        <v>65</v>
      </c>
      <c r="B57" s="18">
        <f>VLOOKUP(A57,一般会計債の内訳!$B$4:$C$117,2,FALSE)</f>
        <v>82100</v>
      </c>
      <c r="C57" s="19">
        <f>VLOOKUP(A57,公営企業債の内訳!$B$5:$C$114,2,FALSE)</f>
        <v>0</v>
      </c>
      <c r="D57" s="20">
        <v>0</v>
      </c>
      <c r="E57" s="20">
        <v>0</v>
      </c>
      <c r="F57" s="20">
        <v>0</v>
      </c>
      <c r="G57" s="20">
        <v>0</v>
      </c>
      <c r="H57" s="21">
        <f t="shared" si="2"/>
        <v>82100</v>
      </c>
      <c r="I57" s="1" t="str">
        <f t="shared" si="1"/>
        <v>○</v>
      </c>
    </row>
    <row r="58" spans="1:9" ht="35.15" customHeight="1" x14ac:dyDescent="0.55000000000000004">
      <c r="A58" s="17" t="s">
        <v>66</v>
      </c>
      <c r="B58" s="18">
        <f>VLOOKUP(A58,一般会計債の内訳!$B$4:$C$117,2,FALSE)</f>
        <v>0</v>
      </c>
      <c r="C58" s="19">
        <f>VLOOKUP(A58,公営企業債の内訳!$B$5:$C$114,2,FALSE)</f>
        <v>0</v>
      </c>
      <c r="D58" s="20">
        <v>0</v>
      </c>
      <c r="E58" s="20">
        <v>0</v>
      </c>
      <c r="F58" s="20">
        <v>0</v>
      </c>
      <c r="G58" s="20">
        <v>0</v>
      </c>
      <c r="H58" s="21">
        <f t="shared" si="2"/>
        <v>0</v>
      </c>
      <c r="I58" s="1" t="str">
        <f t="shared" si="1"/>
        <v/>
      </c>
    </row>
    <row r="59" spans="1:9" ht="35.15" customHeight="1" x14ac:dyDescent="0.55000000000000004">
      <c r="A59" s="17" t="s">
        <v>67</v>
      </c>
      <c r="B59" s="18">
        <f>VLOOKUP(A59,一般会計債の内訳!$B$4:$C$117,2,FALSE)</f>
        <v>30800</v>
      </c>
      <c r="C59" s="19">
        <f>VLOOKUP(A59,公営企業債の内訳!$B$5:$C$114,2,FALSE)</f>
        <v>0</v>
      </c>
      <c r="D59" s="20">
        <v>0</v>
      </c>
      <c r="E59" s="20">
        <v>0</v>
      </c>
      <c r="F59" s="20">
        <v>0</v>
      </c>
      <c r="G59" s="20">
        <v>0</v>
      </c>
      <c r="H59" s="21">
        <f t="shared" si="2"/>
        <v>30800</v>
      </c>
      <c r="I59" s="1" t="str">
        <f t="shared" si="1"/>
        <v>○</v>
      </c>
    </row>
    <row r="60" spans="1:9" ht="35.15" customHeight="1" x14ac:dyDescent="0.55000000000000004">
      <c r="A60" s="17" t="s">
        <v>68</v>
      </c>
      <c r="B60" s="18">
        <f>VLOOKUP(A60,一般会計債の内訳!$B$4:$C$117,2,FALSE)</f>
        <v>608000</v>
      </c>
      <c r="C60" s="19">
        <f>VLOOKUP(A60,公営企業債の内訳!$B$5:$C$114,2,FALSE)</f>
        <v>0</v>
      </c>
      <c r="D60" s="20">
        <v>0</v>
      </c>
      <c r="E60" s="20">
        <v>0</v>
      </c>
      <c r="F60" s="20">
        <v>0</v>
      </c>
      <c r="G60" s="20">
        <v>0</v>
      </c>
      <c r="H60" s="21">
        <f t="shared" si="2"/>
        <v>608000</v>
      </c>
      <c r="I60" s="1" t="str">
        <f t="shared" si="1"/>
        <v>○</v>
      </c>
    </row>
    <row r="61" spans="1:9" ht="35.15" customHeight="1" x14ac:dyDescent="0.55000000000000004">
      <c r="A61" s="17" t="s">
        <v>69</v>
      </c>
      <c r="B61" s="18">
        <f>VLOOKUP(A61,一般会計債の内訳!$B$4:$C$117,2,FALSE)</f>
        <v>1341600</v>
      </c>
      <c r="C61" s="19">
        <f>VLOOKUP(A61,公営企業債の内訳!$B$5:$C$114,2,FALSE)</f>
        <v>0</v>
      </c>
      <c r="D61" s="20">
        <v>0</v>
      </c>
      <c r="E61" s="20">
        <v>0</v>
      </c>
      <c r="F61" s="20">
        <v>0</v>
      </c>
      <c r="G61" s="20">
        <v>0</v>
      </c>
      <c r="H61" s="21">
        <f t="shared" si="2"/>
        <v>1341600</v>
      </c>
      <c r="I61" s="1" t="str">
        <f t="shared" si="1"/>
        <v>○</v>
      </c>
    </row>
    <row r="62" spans="1:9" ht="35.15" customHeight="1" x14ac:dyDescent="0.55000000000000004">
      <c r="A62" s="17" t="s">
        <v>70</v>
      </c>
      <c r="B62" s="18">
        <f>VLOOKUP(A62,一般会計債の内訳!$B$4:$C$117,2,FALSE)</f>
        <v>238400</v>
      </c>
      <c r="C62" s="19">
        <f>VLOOKUP(A62,公営企業債の内訳!$B$5:$C$114,2,FALSE)</f>
        <v>200</v>
      </c>
      <c r="D62" s="20">
        <v>0</v>
      </c>
      <c r="E62" s="20">
        <v>0</v>
      </c>
      <c r="F62" s="20">
        <v>0</v>
      </c>
      <c r="G62" s="20">
        <v>0</v>
      </c>
      <c r="H62" s="21">
        <f t="shared" si="2"/>
        <v>238600</v>
      </c>
      <c r="I62" s="1" t="str">
        <f t="shared" si="1"/>
        <v>○</v>
      </c>
    </row>
    <row r="63" spans="1:9" ht="35.15" customHeight="1" x14ac:dyDescent="0.55000000000000004">
      <c r="A63" s="17" t="s">
        <v>71</v>
      </c>
      <c r="B63" s="18">
        <f>VLOOKUP(A63,一般会計債の内訳!$B$4:$C$117,2,FALSE)</f>
        <v>373100</v>
      </c>
      <c r="C63" s="19">
        <f>VLOOKUP(A63,公営企業債の内訳!$B$5:$C$114,2,FALSE)</f>
        <v>0</v>
      </c>
      <c r="D63" s="20">
        <v>0</v>
      </c>
      <c r="E63" s="20">
        <v>0</v>
      </c>
      <c r="F63" s="20">
        <v>0</v>
      </c>
      <c r="G63" s="20">
        <v>0</v>
      </c>
      <c r="H63" s="21">
        <f t="shared" si="2"/>
        <v>373100</v>
      </c>
      <c r="I63" s="1" t="str">
        <f t="shared" si="1"/>
        <v>○</v>
      </c>
    </row>
    <row r="64" spans="1:9" ht="35.15" customHeight="1" x14ac:dyDescent="0.55000000000000004">
      <c r="A64" s="17" t="s">
        <v>72</v>
      </c>
      <c r="B64" s="18">
        <f>VLOOKUP(A64,一般会計債の内訳!$B$4:$C$117,2,FALSE)</f>
        <v>110300</v>
      </c>
      <c r="C64" s="19">
        <f>VLOOKUP(A64,公営企業債の内訳!$B$5:$C$114,2,FALSE)</f>
        <v>0</v>
      </c>
      <c r="D64" s="20">
        <v>0</v>
      </c>
      <c r="E64" s="20">
        <v>0</v>
      </c>
      <c r="F64" s="20">
        <v>0</v>
      </c>
      <c r="G64" s="20">
        <v>0</v>
      </c>
      <c r="H64" s="21">
        <f t="shared" si="2"/>
        <v>110300</v>
      </c>
      <c r="I64" s="1" t="str">
        <f t="shared" si="1"/>
        <v>○</v>
      </c>
    </row>
    <row r="65" spans="1:9" ht="35.15" customHeight="1" x14ac:dyDescent="0.55000000000000004">
      <c r="A65" s="17" t="s">
        <v>73</v>
      </c>
      <c r="B65" s="18">
        <f>VLOOKUP(A65,一般会計債の内訳!$B$4:$C$117,2,FALSE)</f>
        <v>425900</v>
      </c>
      <c r="C65" s="19">
        <f>VLOOKUP(A65,公営企業債の内訳!$B$5:$C$114,2,FALSE)</f>
        <v>0</v>
      </c>
      <c r="D65" s="20">
        <v>0</v>
      </c>
      <c r="E65" s="20">
        <v>0</v>
      </c>
      <c r="F65" s="20">
        <v>0</v>
      </c>
      <c r="G65" s="20">
        <v>0</v>
      </c>
      <c r="H65" s="21">
        <f t="shared" si="2"/>
        <v>425900</v>
      </c>
      <c r="I65" s="1" t="str">
        <f t="shared" si="1"/>
        <v>○</v>
      </c>
    </row>
    <row r="66" spans="1:9" ht="35.15" customHeight="1" x14ac:dyDescent="0.55000000000000004">
      <c r="A66" s="17" t="s">
        <v>74</v>
      </c>
      <c r="B66" s="18">
        <f>VLOOKUP(A66,一般会計債の内訳!$B$4:$C$117,2,FALSE)</f>
        <v>0</v>
      </c>
      <c r="C66" s="19">
        <f>IFERROR(VLOOKUP(A66,公営企業債の内訳!$B$5:$C$114,2,FALSE),0)</f>
        <v>0</v>
      </c>
      <c r="D66" s="20">
        <v>0</v>
      </c>
      <c r="E66" s="20">
        <v>0</v>
      </c>
      <c r="F66" s="20">
        <v>0</v>
      </c>
      <c r="G66" s="20">
        <v>0</v>
      </c>
      <c r="H66" s="21">
        <f t="shared" si="2"/>
        <v>0</v>
      </c>
      <c r="I66" s="1" t="str">
        <f t="shared" ref="I66:I91" si="3">IF(H66&gt;0,"○","")</f>
        <v/>
      </c>
    </row>
    <row r="67" spans="1:9" ht="35.15" customHeight="1" x14ac:dyDescent="0.55000000000000004">
      <c r="A67" s="17" t="s">
        <v>75</v>
      </c>
      <c r="B67" s="18">
        <f>VLOOKUP(A67,一般会計債の内訳!$B$4:$C$117,2,FALSE)</f>
        <v>75900</v>
      </c>
      <c r="C67" s="19">
        <f>IFERROR(VLOOKUP(A67,公営企業債の内訳!$B$5:$C$114,2,FALSE),0)</f>
        <v>0</v>
      </c>
      <c r="D67" s="20">
        <v>0</v>
      </c>
      <c r="E67" s="20">
        <v>0</v>
      </c>
      <c r="F67" s="20">
        <v>0</v>
      </c>
      <c r="G67" s="20">
        <v>0</v>
      </c>
      <c r="H67" s="21">
        <f t="shared" si="2"/>
        <v>75900</v>
      </c>
      <c r="I67" s="1" t="str">
        <f t="shared" si="3"/>
        <v>○</v>
      </c>
    </row>
    <row r="68" spans="1:9" ht="35.15" customHeight="1" x14ac:dyDescent="0.55000000000000004">
      <c r="A68" s="17" t="s">
        <v>76</v>
      </c>
      <c r="B68" s="18">
        <f>VLOOKUP(A68,一般会計債の内訳!$B$4:$C$117,2,FALSE)</f>
        <v>0</v>
      </c>
      <c r="C68" s="19">
        <f>IFERROR(VLOOKUP(A68,公営企業債の内訳!$B$5:$C$114,2,FALSE),0)</f>
        <v>0</v>
      </c>
      <c r="D68" s="20">
        <v>0</v>
      </c>
      <c r="E68" s="20">
        <v>0</v>
      </c>
      <c r="F68" s="20">
        <v>0</v>
      </c>
      <c r="G68" s="20">
        <v>0</v>
      </c>
      <c r="H68" s="21">
        <f t="shared" si="2"/>
        <v>0</v>
      </c>
      <c r="I68" s="1" t="str">
        <f t="shared" si="3"/>
        <v/>
      </c>
    </row>
    <row r="69" spans="1:9" ht="35.15" customHeight="1" x14ac:dyDescent="0.55000000000000004">
      <c r="A69" s="17" t="s">
        <v>77</v>
      </c>
      <c r="B69" s="18">
        <f>VLOOKUP(A69,一般会計債の内訳!$B$4:$C$117,2,FALSE)</f>
        <v>0</v>
      </c>
      <c r="C69" s="19">
        <f>IFERROR(VLOOKUP(A69,公営企業債の内訳!$B$5:$C$114,2,FALSE),0)</f>
        <v>0</v>
      </c>
      <c r="D69" s="20">
        <v>0</v>
      </c>
      <c r="E69" s="20">
        <v>0</v>
      </c>
      <c r="F69" s="20">
        <v>0</v>
      </c>
      <c r="G69" s="20">
        <v>0</v>
      </c>
      <c r="H69" s="21">
        <f>SUM(B69:G69)</f>
        <v>0</v>
      </c>
      <c r="I69" s="1" t="str">
        <f t="shared" si="3"/>
        <v/>
      </c>
    </row>
    <row r="70" spans="1:9" ht="35.15" customHeight="1" x14ac:dyDescent="0.55000000000000004">
      <c r="A70" s="17" t="s">
        <v>78</v>
      </c>
      <c r="B70" s="18">
        <f>VLOOKUP(A70,一般会計債の内訳!$B$4:$C$117,2,FALSE)</f>
        <v>0</v>
      </c>
      <c r="C70" s="19">
        <f>IFERROR(VLOOKUP(A70,公営企業債の内訳!$B$5:$C$114,2,FALSE),0)</f>
        <v>0</v>
      </c>
      <c r="D70" s="20">
        <v>0</v>
      </c>
      <c r="E70" s="20">
        <v>0</v>
      </c>
      <c r="F70" s="20">
        <v>0</v>
      </c>
      <c r="G70" s="20">
        <v>0</v>
      </c>
      <c r="H70" s="21">
        <f t="shared" si="2"/>
        <v>0</v>
      </c>
      <c r="I70" s="1" t="str">
        <f t="shared" si="3"/>
        <v/>
      </c>
    </row>
    <row r="71" spans="1:9" ht="35.15" customHeight="1" x14ac:dyDescent="0.55000000000000004">
      <c r="A71" s="17" t="s">
        <v>79</v>
      </c>
      <c r="B71" s="18">
        <f>VLOOKUP(A71,一般会計債の内訳!$B$4:$C$117,2,FALSE)</f>
        <v>0</v>
      </c>
      <c r="C71" s="19">
        <f>IFERROR(VLOOKUP(A71,公営企業債の内訳!$B$5:$C$114,2,FALSE),0)</f>
        <v>0</v>
      </c>
      <c r="D71" s="20">
        <v>0</v>
      </c>
      <c r="E71" s="20">
        <v>0</v>
      </c>
      <c r="F71" s="20">
        <v>0</v>
      </c>
      <c r="G71" s="20">
        <v>0</v>
      </c>
      <c r="H71" s="21">
        <f t="shared" si="2"/>
        <v>0</v>
      </c>
      <c r="I71" s="1" t="str">
        <f t="shared" si="3"/>
        <v/>
      </c>
    </row>
    <row r="72" spans="1:9" ht="35.15" customHeight="1" x14ac:dyDescent="0.55000000000000004">
      <c r="A72" s="17" t="s">
        <v>80</v>
      </c>
      <c r="B72" s="18">
        <f>VLOOKUP(A72,一般会計債の内訳!$B$4:$C$117,2,FALSE)</f>
        <v>0</v>
      </c>
      <c r="C72" s="19">
        <f>IFERROR(VLOOKUP(A72,公営企業債の内訳!$B$5:$C$114,2,FALSE),0)</f>
        <v>0</v>
      </c>
      <c r="D72" s="20">
        <v>0</v>
      </c>
      <c r="E72" s="20">
        <v>0</v>
      </c>
      <c r="F72" s="20">
        <v>0</v>
      </c>
      <c r="G72" s="20">
        <v>0</v>
      </c>
      <c r="H72" s="21">
        <f t="shared" si="2"/>
        <v>0</v>
      </c>
      <c r="I72" s="1" t="str">
        <f t="shared" si="3"/>
        <v/>
      </c>
    </row>
    <row r="73" spans="1:9" ht="35.15" customHeight="1" x14ac:dyDescent="0.55000000000000004">
      <c r="A73" s="17" t="s">
        <v>81</v>
      </c>
      <c r="B73" s="18">
        <f>VLOOKUP(A73,一般会計債の内訳!$B$4:$C$117,2,FALSE)</f>
        <v>0</v>
      </c>
      <c r="C73" s="19">
        <f>IFERROR(VLOOKUP(A73,公営企業債の内訳!$B$5:$C$114,2,FALSE),0)</f>
        <v>0</v>
      </c>
      <c r="D73" s="20">
        <v>0</v>
      </c>
      <c r="E73" s="20">
        <v>0</v>
      </c>
      <c r="F73" s="20">
        <v>0</v>
      </c>
      <c r="G73" s="20">
        <v>0</v>
      </c>
      <c r="H73" s="21">
        <f t="shared" si="2"/>
        <v>0</v>
      </c>
      <c r="I73" s="1" t="str">
        <f t="shared" si="3"/>
        <v/>
      </c>
    </row>
    <row r="74" spans="1:9" ht="35.15" customHeight="1" x14ac:dyDescent="0.55000000000000004">
      <c r="A74" s="17" t="s">
        <v>82</v>
      </c>
      <c r="B74" s="18">
        <f>VLOOKUP(A74,一般会計債の内訳!$B$4:$C$117,2,FALSE)</f>
        <v>0</v>
      </c>
      <c r="C74" s="19">
        <f>IFERROR(VLOOKUP(A74,公営企業債の内訳!$B$5:$C$114,2,FALSE),0)</f>
        <v>0</v>
      </c>
      <c r="D74" s="20">
        <v>0</v>
      </c>
      <c r="E74" s="20">
        <v>0</v>
      </c>
      <c r="F74" s="20">
        <v>0</v>
      </c>
      <c r="G74" s="20">
        <v>0</v>
      </c>
      <c r="H74" s="21">
        <f t="shared" ref="H74:H112" si="4">SUM(B74:G74)</f>
        <v>0</v>
      </c>
      <c r="I74" s="1" t="str">
        <f t="shared" si="3"/>
        <v/>
      </c>
    </row>
    <row r="75" spans="1:9" ht="35.15" customHeight="1" x14ac:dyDescent="0.55000000000000004">
      <c r="A75" s="17" t="s">
        <v>83</v>
      </c>
      <c r="B75" s="18">
        <f>VLOOKUP(A75,一般会計債の内訳!$B$4:$C$117,2,FALSE)</f>
        <v>0</v>
      </c>
      <c r="C75" s="19">
        <f>IFERROR(VLOOKUP(A75,公営企業債の内訳!$B$5:$C$114,2,FALSE),0)</f>
        <v>0</v>
      </c>
      <c r="D75" s="20">
        <v>0</v>
      </c>
      <c r="E75" s="20">
        <v>0</v>
      </c>
      <c r="F75" s="20">
        <v>0</v>
      </c>
      <c r="G75" s="20">
        <v>0</v>
      </c>
      <c r="H75" s="21">
        <f t="shared" si="4"/>
        <v>0</v>
      </c>
      <c r="I75" s="1" t="str">
        <f t="shared" si="3"/>
        <v/>
      </c>
    </row>
    <row r="76" spans="1:9" ht="35.15" customHeight="1" x14ac:dyDescent="0.55000000000000004">
      <c r="A76" s="17" t="s">
        <v>84</v>
      </c>
      <c r="B76" s="18">
        <f>VLOOKUP(A76,一般会計債の内訳!$B$4:$C$117,2,FALSE)</f>
        <v>28000</v>
      </c>
      <c r="C76" s="19">
        <f>IFERROR(VLOOKUP(A76,公営企業債の内訳!$B$5:$C$114,2,FALSE),0)</f>
        <v>0</v>
      </c>
      <c r="D76" s="20">
        <v>0</v>
      </c>
      <c r="E76" s="20">
        <v>0</v>
      </c>
      <c r="F76" s="20">
        <v>0</v>
      </c>
      <c r="G76" s="20">
        <v>0</v>
      </c>
      <c r="H76" s="21">
        <f t="shared" si="4"/>
        <v>28000</v>
      </c>
      <c r="I76" s="1" t="str">
        <f t="shared" si="3"/>
        <v>○</v>
      </c>
    </row>
    <row r="77" spans="1:9" ht="35.15" customHeight="1" x14ac:dyDescent="0.55000000000000004">
      <c r="A77" s="17" t="s">
        <v>85</v>
      </c>
      <c r="B77" s="18">
        <f>VLOOKUP(A77,一般会計債の内訳!$B$4:$C$117,2,FALSE)</f>
        <v>2112000</v>
      </c>
      <c r="C77" s="19">
        <f>IFERROR(VLOOKUP(A77,公営企業債の内訳!$B$5:$C$114,2,FALSE),0)</f>
        <v>0</v>
      </c>
      <c r="D77" s="20">
        <v>0</v>
      </c>
      <c r="E77" s="20">
        <v>0</v>
      </c>
      <c r="F77" s="20">
        <v>0</v>
      </c>
      <c r="G77" s="20">
        <v>0</v>
      </c>
      <c r="H77" s="21">
        <f t="shared" si="4"/>
        <v>2112000</v>
      </c>
      <c r="I77" s="1" t="str">
        <f t="shared" si="3"/>
        <v>○</v>
      </c>
    </row>
    <row r="78" spans="1:9" ht="35.15" customHeight="1" x14ac:dyDescent="0.55000000000000004">
      <c r="A78" s="17" t="s">
        <v>86</v>
      </c>
      <c r="B78" s="18">
        <f>VLOOKUP(A78,一般会計債の内訳!$B$4:$C$117,2,FALSE)</f>
        <v>0</v>
      </c>
      <c r="C78" s="19">
        <f>IFERROR(VLOOKUP(A78,公営企業債の内訳!$B$5:$C$114,2,FALSE),0)</f>
        <v>0</v>
      </c>
      <c r="D78" s="20">
        <v>0</v>
      </c>
      <c r="E78" s="20">
        <v>0</v>
      </c>
      <c r="F78" s="20">
        <v>0</v>
      </c>
      <c r="G78" s="20">
        <v>0</v>
      </c>
      <c r="H78" s="21">
        <f t="shared" si="4"/>
        <v>0</v>
      </c>
      <c r="I78" s="1" t="str">
        <f t="shared" si="3"/>
        <v/>
      </c>
    </row>
    <row r="79" spans="1:9" ht="35.15" customHeight="1" x14ac:dyDescent="0.55000000000000004">
      <c r="A79" s="17" t="s">
        <v>87</v>
      </c>
      <c r="B79" s="18">
        <f>VLOOKUP(A79,一般会計債の内訳!$B$4:$C$117,2,FALSE)</f>
        <v>0</v>
      </c>
      <c r="C79" s="19">
        <f>IFERROR(VLOOKUP(A79,公営企業債の内訳!$B$5:$C$114,2,FALSE),0)</f>
        <v>0</v>
      </c>
      <c r="D79" s="20">
        <v>0</v>
      </c>
      <c r="E79" s="20">
        <v>0</v>
      </c>
      <c r="F79" s="20">
        <v>0</v>
      </c>
      <c r="G79" s="20">
        <v>0</v>
      </c>
      <c r="H79" s="21">
        <f t="shared" si="4"/>
        <v>0</v>
      </c>
      <c r="I79" s="1" t="str">
        <f t="shared" si="3"/>
        <v/>
      </c>
    </row>
    <row r="80" spans="1:9" ht="35.15" customHeight="1" x14ac:dyDescent="0.55000000000000004">
      <c r="A80" s="17" t="s">
        <v>88</v>
      </c>
      <c r="B80" s="18">
        <f>VLOOKUP(A80,一般会計債の内訳!$B$4:$C$117,2,FALSE)</f>
        <v>0</v>
      </c>
      <c r="C80" s="19">
        <f>IFERROR(VLOOKUP(A80,公営企業債の内訳!$B$5:$C$114,2,FALSE),0)</f>
        <v>0</v>
      </c>
      <c r="D80" s="20">
        <v>0</v>
      </c>
      <c r="E80" s="20">
        <v>0</v>
      </c>
      <c r="F80" s="20">
        <v>0</v>
      </c>
      <c r="G80" s="20">
        <v>0</v>
      </c>
      <c r="H80" s="21">
        <f t="shared" si="4"/>
        <v>0</v>
      </c>
      <c r="I80" s="1" t="str">
        <f t="shared" si="3"/>
        <v/>
      </c>
    </row>
    <row r="81" spans="1:9" ht="35.15" customHeight="1" x14ac:dyDescent="0.55000000000000004">
      <c r="A81" s="17" t="s">
        <v>89</v>
      </c>
      <c r="B81" s="18">
        <f>VLOOKUP(A81,一般会計債の内訳!$B$4:$C$117,2,FALSE)</f>
        <v>0</v>
      </c>
      <c r="C81" s="19">
        <f>IFERROR(VLOOKUP(A81,公営企業債の内訳!$B$5:$C$114,2,FALSE),0)</f>
        <v>0</v>
      </c>
      <c r="D81" s="20">
        <v>0</v>
      </c>
      <c r="E81" s="20">
        <v>0</v>
      </c>
      <c r="F81" s="20">
        <v>0</v>
      </c>
      <c r="G81" s="20">
        <v>0</v>
      </c>
      <c r="H81" s="21">
        <f t="shared" si="4"/>
        <v>0</v>
      </c>
      <c r="I81" s="1" t="str">
        <f t="shared" si="3"/>
        <v/>
      </c>
    </row>
    <row r="82" spans="1:9" ht="35.15" customHeight="1" x14ac:dyDescent="0.55000000000000004">
      <c r="A82" s="17" t="s">
        <v>90</v>
      </c>
      <c r="B82" s="18">
        <f>VLOOKUP(A82,一般会計債の内訳!$B$4:$C$117,2,FALSE)</f>
        <v>0</v>
      </c>
      <c r="C82" s="19">
        <f>IFERROR(VLOOKUP(A82,公営企業債の内訳!$B$5:$C$114,2,FALSE),0)</f>
        <v>0</v>
      </c>
      <c r="D82" s="20">
        <v>0</v>
      </c>
      <c r="E82" s="20">
        <v>0</v>
      </c>
      <c r="F82" s="20">
        <v>0</v>
      </c>
      <c r="G82" s="20">
        <v>0</v>
      </c>
      <c r="H82" s="21">
        <f t="shared" si="4"/>
        <v>0</v>
      </c>
      <c r="I82" s="1" t="str">
        <f t="shared" si="3"/>
        <v/>
      </c>
    </row>
    <row r="83" spans="1:9" ht="35.15" customHeight="1" x14ac:dyDescent="0.55000000000000004">
      <c r="A83" s="17" t="s">
        <v>91</v>
      </c>
      <c r="B83" s="18">
        <f>VLOOKUP(A83,一般会計債の内訳!$B$4:$C$117,2,FALSE)</f>
        <v>0</v>
      </c>
      <c r="C83" s="19">
        <f>IFERROR(VLOOKUP(A83,公営企業債の内訳!$B$5:$C$114,2,FALSE),0)</f>
        <v>0</v>
      </c>
      <c r="D83" s="20">
        <v>0</v>
      </c>
      <c r="E83" s="20">
        <v>0</v>
      </c>
      <c r="F83" s="20">
        <v>0</v>
      </c>
      <c r="G83" s="20">
        <v>0</v>
      </c>
      <c r="H83" s="21">
        <f t="shared" si="4"/>
        <v>0</v>
      </c>
      <c r="I83" s="1" t="str">
        <f t="shared" si="3"/>
        <v/>
      </c>
    </row>
    <row r="84" spans="1:9" ht="35.15" customHeight="1" x14ac:dyDescent="0.55000000000000004">
      <c r="A84" s="17" t="s">
        <v>92</v>
      </c>
      <c r="B84" s="18">
        <f>VLOOKUP(A84,一般会計債の内訳!$B$4:$C$117,2,FALSE)</f>
        <v>0</v>
      </c>
      <c r="C84" s="19">
        <f>IFERROR(VLOOKUP(A84,公営企業債の内訳!$B$5:$C$114,2,FALSE),0)</f>
        <v>0</v>
      </c>
      <c r="D84" s="20">
        <v>0</v>
      </c>
      <c r="E84" s="20">
        <v>0</v>
      </c>
      <c r="F84" s="20">
        <v>0</v>
      </c>
      <c r="G84" s="20">
        <v>0</v>
      </c>
      <c r="H84" s="21">
        <f t="shared" si="4"/>
        <v>0</v>
      </c>
      <c r="I84" s="1" t="str">
        <f t="shared" si="3"/>
        <v/>
      </c>
    </row>
    <row r="85" spans="1:9" ht="35.15" customHeight="1" x14ac:dyDescent="0.55000000000000004">
      <c r="A85" s="17" t="s">
        <v>186</v>
      </c>
      <c r="B85" s="18">
        <f>VLOOKUP(A85,一般会計債の内訳!$B$4:$C$117,2,FALSE)</f>
        <v>0</v>
      </c>
      <c r="C85" s="19">
        <f>IFERROR(VLOOKUP(A85,公営企業債の内訳!$B$5:$C$114,2,FALSE),0)</f>
        <v>0</v>
      </c>
      <c r="D85" s="20">
        <v>0</v>
      </c>
      <c r="E85" s="20">
        <v>0</v>
      </c>
      <c r="F85" s="20">
        <v>0</v>
      </c>
      <c r="G85" s="20">
        <v>0</v>
      </c>
      <c r="H85" s="21">
        <f t="shared" si="4"/>
        <v>0</v>
      </c>
      <c r="I85" s="1" t="str">
        <f t="shared" si="3"/>
        <v/>
      </c>
    </row>
    <row r="86" spans="1:9" ht="35.15" customHeight="1" x14ac:dyDescent="0.55000000000000004">
      <c r="A86" s="17" t="s">
        <v>93</v>
      </c>
      <c r="B86" s="18">
        <f>VLOOKUP(A86,一般会計債の内訳!$B$4:$C$117,2,FALSE)</f>
        <v>0</v>
      </c>
      <c r="C86" s="19">
        <f>IFERROR(VLOOKUP(A86,公営企業債の内訳!$B$5:$C$114,2,FALSE),0)</f>
        <v>0</v>
      </c>
      <c r="D86" s="20">
        <v>0</v>
      </c>
      <c r="E86" s="20">
        <v>0</v>
      </c>
      <c r="F86" s="20">
        <v>0</v>
      </c>
      <c r="G86" s="20">
        <v>0</v>
      </c>
      <c r="H86" s="21">
        <f t="shared" si="4"/>
        <v>0</v>
      </c>
      <c r="I86" s="1" t="str">
        <f t="shared" si="3"/>
        <v/>
      </c>
    </row>
    <row r="87" spans="1:9" ht="35.15" customHeight="1" x14ac:dyDescent="0.55000000000000004">
      <c r="A87" s="17" t="s">
        <v>187</v>
      </c>
      <c r="B87" s="18">
        <f>VLOOKUP(A87,一般会計債の内訳!$B$4:$C$117,2,FALSE)</f>
        <v>0</v>
      </c>
      <c r="C87" s="19">
        <f>IFERROR(VLOOKUP(A87,公営企業債の内訳!$B$5:$C$114,2,FALSE),0)</f>
        <v>0</v>
      </c>
      <c r="D87" s="20">
        <v>0</v>
      </c>
      <c r="E87" s="20">
        <v>0</v>
      </c>
      <c r="F87" s="20">
        <v>0</v>
      </c>
      <c r="G87" s="20">
        <v>0</v>
      </c>
      <c r="H87" s="21">
        <f t="shared" si="4"/>
        <v>0</v>
      </c>
      <c r="I87" s="1" t="str">
        <f t="shared" si="3"/>
        <v/>
      </c>
    </row>
    <row r="88" spans="1:9" ht="35.15" customHeight="1" x14ac:dyDescent="0.55000000000000004">
      <c r="A88" s="17" t="s">
        <v>94</v>
      </c>
      <c r="B88" s="18">
        <f>VLOOKUP(A88,一般会計債の内訳!$B$4:$C$117,2,FALSE)</f>
        <v>0</v>
      </c>
      <c r="C88" s="19">
        <f>IFERROR(VLOOKUP(A88,公営企業債の内訳!$B$5:$C$114,2,FALSE),0)</f>
        <v>0</v>
      </c>
      <c r="D88" s="20">
        <v>0</v>
      </c>
      <c r="E88" s="20">
        <v>0</v>
      </c>
      <c r="F88" s="20">
        <v>0</v>
      </c>
      <c r="G88" s="20">
        <v>0</v>
      </c>
      <c r="H88" s="21">
        <f t="shared" si="4"/>
        <v>0</v>
      </c>
      <c r="I88" s="1" t="str">
        <f t="shared" si="3"/>
        <v/>
      </c>
    </row>
    <row r="89" spans="1:9" ht="35.15" customHeight="1" x14ac:dyDescent="0.55000000000000004">
      <c r="A89" s="17" t="s">
        <v>95</v>
      </c>
      <c r="B89" s="18">
        <f>VLOOKUP(A89,一般会計債の内訳!$B$4:$C$117,2,FALSE)</f>
        <v>0</v>
      </c>
      <c r="C89" s="19">
        <f>IFERROR(VLOOKUP(A89,公営企業債の内訳!$B$5:$C$114,2,FALSE),0)</f>
        <v>0</v>
      </c>
      <c r="D89" s="20">
        <v>0</v>
      </c>
      <c r="E89" s="20">
        <v>0</v>
      </c>
      <c r="F89" s="20">
        <v>0</v>
      </c>
      <c r="G89" s="20">
        <v>0</v>
      </c>
      <c r="H89" s="21">
        <f t="shared" si="4"/>
        <v>0</v>
      </c>
      <c r="I89" s="1" t="str">
        <f t="shared" si="3"/>
        <v/>
      </c>
    </row>
    <row r="90" spans="1:9" ht="35.15" customHeight="1" x14ac:dyDescent="0.55000000000000004">
      <c r="A90" s="17" t="s">
        <v>96</v>
      </c>
      <c r="B90" s="18">
        <f>VLOOKUP(A90,一般会計債の内訳!$B$4:$C$117,2,FALSE)</f>
        <v>0</v>
      </c>
      <c r="C90" s="19">
        <f>IFERROR(VLOOKUP(A90,公営企業債の内訳!$B$5:$C$114,2,FALSE),0)</f>
        <v>0</v>
      </c>
      <c r="D90" s="20">
        <v>0</v>
      </c>
      <c r="E90" s="20">
        <v>0</v>
      </c>
      <c r="F90" s="20">
        <v>0</v>
      </c>
      <c r="G90" s="20">
        <v>0</v>
      </c>
      <c r="H90" s="21">
        <f t="shared" si="4"/>
        <v>0</v>
      </c>
      <c r="I90" s="1" t="str">
        <f t="shared" si="3"/>
        <v/>
      </c>
    </row>
    <row r="91" spans="1:9" ht="35.15" customHeight="1" x14ac:dyDescent="0.55000000000000004">
      <c r="A91" s="17" t="s">
        <v>97</v>
      </c>
      <c r="B91" s="18">
        <f>VLOOKUP(A91,一般会計債の内訳!$B$4:$C$117,2,FALSE)</f>
        <v>0</v>
      </c>
      <c r="C91" s="19">
        <f>IFERROR(VLOOKUP(A91,公営企業債の内訳!$B$5:$C$114,2,FALSE),0)</f>
        <v>0</v>
      </c>
      <c r="D91" s="20">
        <v>0</v>
      </c>
      <c r="E91" s="20">
        <v>0</v>
      </c>
      <c r="F91" s="20">
        <v>0</v>
      </c>
      <c r="G91" s="20">
        <v>0</v>
      </c>
      <c r="H91" s="21">
        <f t="shared" si="4"/>
        <v>0</v>
      </c>
      <c r="I91" s="1" t="str">
        <f t="shared" si="3"/>
        <v/>
      </c>
    </row>
    <row r="92" spans="1:9" ht="35.15" customHeight="1" x14ac:dyDescent="0.55000000000000004">
      <c r="A92" s="17" t="s">
        <v>98</v>
      </c>
      <c r="B92" s="18">
        <f>VLOOKUP(A92,一般会計債の内訳!$B$4:$C$117,2,FALSE)</f>
        <v>0</v>
      </c>
      <c r="C92" s="19">
        <f>IFERROR(VLOOKUP(A92,公営企業債の内訳!$B$5:$C$114,2,FALSE),0)</f>
        <v>0</v>
      </c>
      <c r="D92" s="20">
        <v>0</v>
      </c>
      <c r="E92" s="20">
        <v>0</v>
      </c>
      <c r="F92" s="20">
        <v>0</v>
      </c>
      <c r="G92" s="20">
        <v>0</v>
      </c>
      <c r="H92" s="21">
        <f t="shared" si="4"/>
        <v>0</v>
      </c>
      <c r="I92" s="1" t="str">
        <f>IF(H92&gt;0,"○","")</f>
        <v/>
      </c>
    </row>
    <row r="93" spans="1:9" ht="35.15" customHeight="1" x14ac:dyDescent="0.55000000000000004">
      <c r="A93" s="17" t="s">
        <v>99</v>
      </c>
      <c r="B93" s="18">
        <f>VLOOKUP(A93,一般会計債の内訳!$B$4:$C$117,2,FALSE)</f>
        <v>62100</v>
      </c>
      <c r="C93" s="19">
        <f>IFERROR(VLOOKUP(A93,公営企業債の内訳!$B$5:$C$114,2,FALSE),0)</f>
        <v>0</v>
      </c>
      <c r="D93" s="20">
        <v>0</v>
      </c>
      <c r="E93" s="20">
        <v>0</v>
      </c>
      <c r="F93" s="20">
        <v>0</v>
      </c>
      <c r="G93" s="20">
        <v>0</v>
      </c>
      <c r="H93" s="21">
        <f t="shared" si="4"/>
        <v>62100</v>
      </c>
      <c r="I93" s="1" t="str">
        <f t="shared" ref="I93:I112" si="5">IF(H93&gt;0,"○","")</f>
        <v>○</v>
      </c>
    </row>
    <row r="94" spans="1:9" ht="35.15" customHeight="1" x14ac:dyDescent="0.55000000000000004">
      <c r="A94" s="17" t="s">
        <v>100</v>
      </c>
      <c r="B94" s="18">
        <f>VLOOKUP(A94,一般会計債の内訳!$B$4:$C$117,2,FALSE)</f>
        <v>0</v>
      </c>
      <c r="C94" s="19">
        <f>IFERROR(VLOOKUP(A94,公営企業債の内訳!$B$5:$C$114,2,FALSE),0)</f>
        <v>0</v>
      </c>
      <c r="D94" s="20">
        <v>0</v>
      </c>
      <c r="E94" s="20">
        <v>0</v>
      </c>
      <c r="F94" s="20">
        <v>0</v>
      </c>
      <c r="G94" s="20">
        <v>0</v>
      </c>
      <c r="H94" s="21">
        <f t="shared" si="4"/>
        <v>0</v>
      </c>
      <c r="I94" s="1" t="str">
        <f t="shared" si="5"/>
        <v/>
      </c>
    </row>
    <row r="95" spans="1:9" ht="35.15" customHeight="1" x14ac:dyDescent="0.55000000000000004">
      <c r="A95" s="17" t="s">
        <v>101</v>
      </c>
      <c r="B95" s="18">
        <f>VLOOKUP(A95,一般会計債の内訳!$B$4:$C$117,2,FALSE)</f>
        <v>0</v>
      </c>
      <c r="C95" s="19">
        <f>IFERROR(VLOOKUP(A95,公営企業債の内訳!$B$5:$C$114,2,FALSE),0)</f>
        <v>0</v>
      </c>
      <c r="D95" s="20">
        <v>0</v>
      </c>
      <c r="E95" s="20">
        <v>0</v>
      </c>
      <c r="F95" s="20">
        <v>0</v>
      </c>
      <c r="G95" s="20">
        <v>0</v>
      </c>
      <c r="H95" s="21">
        <f t="shared" si="4"/>
        <v>0</v>
      </c>
      <c r="I95" s="1" t="str">
        <f t="shared" si="5"/>
        <v/>
      </c>
    </row>
    <row r="96" spans="1:9" ht="35.15" customHeight="1" x14ac:dyDescent="0.55000000000000004">
      <c r="A96" s="17" t="s">
        <v>102</v>
      </c>
      <c r="B96" s="18">
        <f>VLOOKUP(A96,一般会計債の内訳!$B$4:$C$117,2,FALSE)</f>
        <v>0</v>
      </c>
      <c r="C96" s="19">
        <f>IFERROR(VLOOKUP(A96,公営企業債の内訳!$B$5:$C$114,2,FALSE),0)</f>
        <v>0</v>
      </c>
      <c r="D96" s="20">
        <v>0</v>
      </c>
      <c r="E96" s="20">
        <v>0</v>
      </c>
      <c r="F96" s="20">
        <v>0</v>
      </c>
      <c r="G96" s="20">
        <v>0</v>
      </c>
      <c r="H96" s="21">
        <f t="shared" si="4"/>
        <v>0</v>
      </c>
      <c r="I96" s="1" t="str">
        <f t="shared" si="5"/>
        <v/>
      </c>
    </row>
    <row r="97" spans="1:9" ht="35.15" customHeight="1" x14ac:dyDescent="0.55000000000000004">
      <c r="A97" s="17" t="s">
        <v>103</v>
      </c>
      <c r="B97" s="18">
        <f>VLOOKUP(A97,一般会計債の内訳!$B$4:$C$117,2,FALSE)</f>
        <v>582200</v>
      </c>
      <c r="C97" s="19">
        <f>IFERROR(VLOOKUP(A97,公営企業債の内訳!$B$5:$C$114,2,FALSE),0)</f>
        <v>0</v>
      </c>
      <c r="D97" s="20">
        <v>0</v>
      </c>
      <c r="E97" s="20">
        <v>0</v>
      </c>
      <c r="F97" s="20">
        <v>0</v>
      </c>
      <c r="G97" s="20">
        <v>0</v>
      </c>
      <c r="H97" s="21">
        <f t="shared" si="4"/>
        <v>582200</v>
      </c>
      <c r="I97" s="1" t="str">
        <f t="shared" si="5"/>
        <v>○</v>
      </c>
    </row>
    <row r="98" spans="1:9" ht="35.15" customHeight="1" x14ac:dyDescent="0.55000000000000004">
      <c r="A98" s="17" t="s">
        <v>104</v>
      </c>
      <c r="B98" s="18">
        <f>VLOOKUP(A98,一般会計債の内訳!$B$4:$C$117,2,FALSE)</f>
        <v>0</v>
      </c>
      <c r="C98" s="19">
        <f>IFERROR(VLOOKUP(A98,公営企業債の内訳!$B$5:$C$114,2,FALSE),0)</f>
        <v>0</v>
      </c>
      <c r="D98" s="20">
        <v>0</v>
      </c>
      <c r="E98" s="20">
        <v>0</v>
      </c>
      <c r="F98" s="20">
        <v>0</v>
      </c>
      <c r="G98" s="20">
        <v>0</v>
      </c>
      <c r="H98" s="21">
        <f t="shared" si="4"/>
        <v>0</v>
      </c>
      <c r="I98" s="1" t="str">
        <f t="shared" si="5"/>
        <v/>
      </c>
    </row>
    <row r="99" spans="1:9" ht="35.15" customHeight="1" x14ac:dyDescent="0.55000000000000004">
      <c r="A99" s="17" t="s">
        <v>105</v>
      </c>
      <c r="B99" s="18">
        <f>VLOOKUP(A99,一般会計債の内訳!$B$4:$C$117,2,FALSE)</f>
        <v>0</v>
      </c>
      <c r="C99" s="19">
        <f>IFERROR(VLOOKUP(A99,公営企業債の内訳!$B$5:$C$114,2,FALSE),0)</f>
        <v>0</v>
      </c>
      <c r="D99" s="20">
        <v>0</v>
      </c>
      <c r="E99" s="20">
        <v>0</v>
      </c>
      <c r="F99" s="20">
        <v>0</v>
      </c>
      <c r="G99" s="20">
        <v>0</v>
      </c>
      <c r="H99" s="21">
        <f t="shared" si="4"/>
        <v>0</v>
      </c>
      <c r="I99" s="1" t="str">
        <f t="shared" si="5"/>
        <v/>
      </c>
    </row>
    <row r="100" spans="1:9" ht="35.15" customHeight="1" x14ac:dyDescent="0.55000000000000004">
      <c r="A100" s="17" t="s">
        <v>106</v>
      </c>
      <c r="B100" s="18">
        <f>VLOOKUP(A100,一般会計債の内訳!$B$4:$C$117,2,FALSE)</f>
        <v>3800</v>
      </c>
      <c r="C100" s="19">
        <f>IFERROR(VLOOKUP(A100,公営企業債の内訳!$B$5:$C$114,2,FALSE),0)</f>
        <v>0</v>
      </c>
      <c r="D100" s="20">
        <v>0</v>
      </c>
      <c r="E100" s="20">
        <v>0</v>
      </c>
      <c r="F100" s="20">
        <v>0</v>
      </c>
      <c r="G100" s="20">
        <v>0</v>
      </c>
      <c r="H100" s="21">
        <f t="shared" si="4"/>
        <v>3800</v>
      </c>
      <c r="I100" s="1" t="str">
        <f t="shared" si="5"/>
        <v>○</v>
      </c>
    </row>
    <row r="101" spans="1:9" ht="35.15" customHeight="1" x14ac:dyDescent="0.55000000000000004">
      <c r="A101" s="17" t="s">
        <v>107</v>
      </c>
      <c r="B101" s="18">
        <f>VLOOKUP(A101,一般会計債の内訳!$B$4:$C$117,2,FALSE)</f>
        <v>0</v>
      </c>
      <c r="C101" s="19">
        <f>IFERROR(VLOOKUP(A101,公営企業債の内訳!$B$5:$C$114,2,FALSE),0)</f>
        <v>0</v>
      </c>
      <c r="D101" s="20">
        <v>0</v>
      </c>
      <c r="E101" s="20">
        <v>0</v>
      </c>
      <c r="F101" s="20">
        <v>0</v>
      </c>
      <c r="G101" s="20">
        <v>0</v>
      </c>
      <c r="H101" s="21">
        <f t="shared" si="4"/>
        <v>0</v>
      </c>
      <c r="I101" s="1" t="str">
        <f t="shared" si="5"/>
        <v/>
      </c>
    </row>
    <row r="102" spans="1:9" ht="35.15" customHeight="1" x14ac:dyDescent="0.55000000000000004">
      <c r="A102" s="17" t="s">
        <v>108</v>
      </c>
      <c r="B102" s="18">
        <f>VLOOKUP(A102,一般会計債の内訳!$B$4:$C$117,2,FALSE)</f>
        <v>0</v>
      </c>
      <c r="C102" s="19">
        <f>IFERROR(VLOOKUP(A102,公営企業債の内訳!$B$5:$C$114,2,FALSE),0)</f>
        <v>0</v>
      </c>
      <c r="D102" s="20">
        <v>0</v>
      </c>
      <c r="E102" s="20">
        <v>0</v>
      </c>
      <c r="F102" s="20">
        <v>0</v>
      </c>
      <c r="G102" s="20">
        <v>0</v>
      </c>
      <c r="H102" s="21">
        <f t="shared" si="4"/>
        <v>0</v>
      </c>
      <c r="I102" s="1" t="str">
        <f t="shared" si="5"/>
        <v/>
      </c>
    </row>
    <row r="103" spans="1:9" ht="35.15" customHeight="1" x14ac:dyDescent="0.55000000000000004">
      <c r="A103" s="17" t="s">
        <v>109</v>
      </c>
      <c r="B103" s="18">
        <f>VLOOKUP(A103,一般会計債の内訳!$B$4:$C$117,2,FALSE)</f>
        <v>0</v>
      </c>
      <c r="C103" s="19">
        <f>IFERROR(VLOOKUP(A103,公営企業債の内訳!$B$5:$C$114,2,FALSE),0)</f>
        <v>0</v>
      </c>
      <c r="D103" s="20">
        <v>0</v>
      </c>
      <c r="E103" s="20">
        <v>0</v>
      </c>
      <c r="F103" s="20">
        <v>0</v>
      </c>
      <c r="G103" s="20">
        <v>0</v>
      </c>
      <c r="H103" s="21">
        <f t="shared" si="4"/>
        <v>0</v>
      </c>
    </row>
    <row r="104" spans="1:9" ht="35.15" customHeight="1" x14ac:dyDescent="0.55000000000000004">
      <c r="A104" s="17" t="s">
        <v>110</v>
      </c>
      <c r="B104" s="18">
        <f>VLOOKUP(A104,一般会計債の内訳!$B$4:$C$117,2,FALSE)</f>
        <v>0</v>
      </c>
      <c r="C104" s="19">
        <f>IFERROR(VLOOKUP(A104,公営企業債の内訳!$B$5:$C$114,2,FALSE),0)</f>
        <v>0</v>
      </c>
      <c r="D104" s="20">
        <v>0</v>
      </c>
      <c r="E104" s="20">
        <v>0</v>
      </c>
      <c r="F104" s="20">
        <v>0</v>
      </c>
      <c r="G104" s="20">
        <v>0</v>
      </c>
      <c r="H104" s="21">
        <f t="shared" si="4"/>
        <v>0</v>
      </c>
      <c r="I104" s="1" t="str">
        <f t="shared" si="5"/>
        <v/>
      </c>
    </row>
    <row r="105" spans="1:9" ht="35.15" customHeight="1" x14ac:dyDescent="0.55000000000000004">
      <c r="A105" s="17" t="s">
        <v>111</v>
      </c>
      <c r="B105" s="18">
        <f>VLOOKUP(A105,一般会計債の内訳!$B$4:$C$117,2,FALSE)</f>
        <v>0</v>
      </c>
      <c r="C105" s="19">
        <f>IFERROR(VLOOKUP(A105,公営企業債の内訳!$B$5:$C$114,2,FALSE),0)</f>
        <v>0</v>
      </c>
      <c r="D105" s="20">
        <v>0</v>
      </c>
      <c r="E105" s="20">
        <v>0</v>
      </c>
      <c r="F105" s="20">
        <v>0</v>
      </c>
      <c r="G105" s="20">
        <v>0</v>
      </c>
      <c r="H105" s="21">
        <f>SUM(B105:G105)</f>
        <v>0</v>
      </c>
      <c r="I105" s="1" t="str">
        <f t="shared" si="5"/>
        <v/>
      </c>
    </row>
    <row r="106" spans="1:9" ht="35.15" customHeight="1" x14ac:dyDescent="0.55000000000000004">
      <c r="A106" s="17" t="s">
        <v>112</v>
      </c>
      <c r="B106" s="18">
        <f>VLOOKUP(A106,一般会計債の内訳!$B$4:$C$117,2,FALSE)</f>
        <v>0</v>
      </c>
      <c r="C106" s="19">
        <f>IFERROR(VLOOKUP(A106,公営企業債の内訳!$B$5:$C$114,2,FALSE),0)</f>
        <v>0</v>
      </c>
      <c r="D106" s="20">
        <v>0</v>
      </c>
      <c r="E106" s="20">
        <v>0</v>
      </c>
      <c r="F106" s="20">
        <v>0</v>
      </c>
      <c r="G106" s="20">
        <v>0</v>
      </c>
      <c r="H106" s="21">
        <f t="shared" si="4"/>
        <v>0</v>
      </c>
      <c r="I106" s="1" t="str">
        <f t="shared" si="5"/>
        <v/>
      </c>
    </row>
    <row r="107" spans="1:9" ht="35.15" customHeight="1" x14ac:dyDescent="0.55000000000000004">
      <c r="A107" s="17" t="s">
        <v>113</v>
      </c>
      <c r="B107" s="18">
        <f>VLOOKUP(A107,一般会計債の内訳!$B$4:$C$117,2,FALSE)</f>
        <v>0</v>
      </c>
      <c r="C107" s="19">
        <f>IFERROR(VLOOKUP(A107,公営企業債の内訳!$B$5:$C$114,2,FALSE),0)</f>
        <v>0</v>
      </c>
      <c r="D107" s="20">
        <v>0</v>
      </c>
      <c r="E107" s="20">
        <v>0</v>
      </c>
      <c r="F107" s="20">
        <v>0</v>
      </c>
      <c r="G107" s="20">
        <v>0</v>
      </c>
      <c r="H107" s="21">
        <f t="shared" si="4"/>
        <v>0</v>
      </c>
      <c r="I107" s="1" t="str">
        <f t="shared" si="5"/>
        <v/>
      </c>
    </row>
    <row r="108" spans="1:9" ht="35.15" customHeight="1" x14ac:dyDescent="0.55000000000000004">
      <c r="A108" s="17" t="s">
        <v>114</v>
      </c>
      <c r="B108" s="18">
        <f>VLOOKUP(A108,一般会計債の内訳!$B$4:$C$117,2,FALSE)</f>
        <v>0</v>
      </c>
      <c r="C108" s="19">
        <f>IFERROR(VLOOKUP(A108,公営企業債の内訳!$B$5:$C$114,2,FALSE),0)</f>
        <v>0</v>
      </c>
      <c r="D108" s="20">
        <v>0</v>
      </c>
      <c r="E108" s="20">
        <v>0</v>
      </c>
      <c r="F108" s="20">
        <v>0</v>
      </c>
      <c r="G108" s="20">
        <v>0</v>
      </c>
      <c r="H108" s="21">
        <f t="shared" si="4"/>
        <v>0</v>
      </c>
      <c r="I108" s="1" t="str">
        <f t="shared" si="5"/>
        <v/>
      </c>
    </row>
    <row r="109" spans="1:9" ht="35.15" customHeight="1" x14ac:dyDescent="0.55000000000000004">
      <c r="A109" s="17" t="s">
        <v>115</v>
      </c>
      <c r="B109" s="18">
        <f>VLOOKUP(A109,一般会計債の内訳!$B$4:$C$117,2,FALSE)</f>
        <v>0</v>
      </c>
      <c r="C109" s="19">
        <f>IFERROR(VLOOKUP(A109,公営企業債の内訳!$B$5:$C$114,2,FALSE),0)</f>
        <v>0</v>
      </c>
      <c r="D109" s="20">
        <v>0</v>
      </c>
      <c r="E109" s="20">
        <v>0</v>
      </c>
      <c r="F109" s="20">
        <v>0</v>
      </c>
      <c r="G109" s="20">
        <v>0</v>
      </c>
      <c r="H109" s="21">
        <f t="shared" si="4"/>
        <v>0</v>
      </c>
      <c r="I109" s="1" t="str">
        <f t="shared" si="5"/>
        <v/>
      </c>
    </row>
    <row r="110" spans="1:9" ht="35.15" customHeight="1" x14ac:dyDescent="0.55000000000000004">
      <c r="A110" s="17" t="s">
        <v>116</v>
      </c>
      <c r="B110" s="18">
        <f>VLOOKUP(A110,一般会計債の内訳!$B$4:$C$117,2,FALSE)</f>
        <v>0</v>
      </c>
      <c r="C110" s="19">
        <f>IFERROR(VLOOKUP(A110,公営企業債の内訳!$B$5:$C$114,2,FALSE),0)</f>
        <v>0</v>
      </c>
      <c r="D110" s="20">
        <v>0</v>
      </c>
      <c r="E110" s="20">
        <v>0</v>
      </c>
      <c r="F110" s="20">
        <v>0</v>
      </c>
      <c r="G110" s="20">
        <v>0</v>
      </c>
      <c r="H110" s="21">
        <f t="shared" si="4"/>
        <v>0</v>
      </c>
      <c r="I110" s="1" t="str">
        <f t="shared" si="5"/>
        <v/>
      </c>
    </row>
    <row r="111" spans="1:9" ht="35.15" customHeight="1" x14ac:dyDescent="0.55000000000000004">
      <c r="A111" s="17" t="s">
        <v>117</v>
      </c>
      <c r="B111" s="18">
        <f>VLOOKUP(A111,一般会計債の内訳!$B$4:$C$117,2,FALSE)</f>
        <v>0</v>
      </c>
      <c r="C111" s="19">
        <f>IFERROR(VLOOKUP(A111,公営企業債の内訳!$B$5:$C$114,2,FALSE),0)</f>
        <v>0</v>
      </c>
      <c r="D111" s="20">
        <v>0</v>
      </c>
      <c r="E111" s="20">
        <v>0</v>
      </c>
      <c r="F111" s="20">
        <v>0</v>
      </c>
      <c r="G111" s="20">
        <v>0</v>
      </c>
      <c r="H111" s="21">
        <f t="shared" si="4"/>
        <v>0</v>
      </c>
      <c r="I111" s="1" t="str">
        <f t="shared" si="5"/>
        <v/>
      </c>
    </row>
    <row r="112" spans="1:9" ht="35.15" customHeight="1" x14ac:dyDescent="0.55000000000000004">
      <c r="A112" s="22" t="s">
        <v>118</v>
      </c>
      <c r="B112" s="18">
        <f>VLOOKUP(A112,一般会計債の内訳!$B$4:$C$117,2,FALSE)</f>
        <v>0</v>
      </c>
      <c r="C112" s="19">
        <f>IFERROR(VLOOKUP(A112,公営企業債の内訳!$B$5:$C$114,2,FALSE),0)</f>
        <v>0</v>
      </c>
      <c r="D112" s="20">
        <v>0</v>
      </c>
      <c r="E112" s="20">
        <v>0</v>
      </c>
      <c r="F112" s="20">
        <v>0</v>
      </c>
      <c r="G112" s="20">
        <v>0</v>
      </c>
      <c r="H112" s="21">
        <f t="shared" si="4"/>
        <v>0</v>
      </c>
      <c r="I112" s="1" t="str">
        <f t="shared" si="5"/>
        <v/>
      </c>
    </row>
    <row r="113" spans="1:9" ht="35.15" customHeight="1" x14ac:dyDescent="0.55000000000000004">
      <c r="A113" s="22" t="s">
        <v>119</v>
      </c>
      <c r="B113" s="18">
        <f>VLOOKUP(A113,一般会計債の内訳!$B$4:$C$117,2,FALSE)</f>
        <v>0</v>
      </c>
      <c r="C113" s="19">
        <f>IFERROR(VLOOKUP(A113,公営企業債の内訳!$B$5:$C$114,2,FALSE),0)</f>
        <v>0</v>
      </c>
      <c r="D113" s="20">
        <v>0</v>
      </c>
      <c r="E113" s="20">
        <v>0</v>
      </c>
      <c r="F113" s="20">
        <v>0</v>
      </c>
      <c r="G113" s="20">
        <v>0</v>
      </c>
      <c r="H113" s="21">
        <f>SUM(B113:G113)</f>
        <v>0</v>
      </c>
      <c r="I113" s="1" t="str">
        <f>IF(H113&gt;0,"○","")</f>
        <v/>
      </c>
    </row>
    <row r="114" spans="1:9" ht="35.15" customHeight="1" x14ac:dyDescent="0.55000000000000004">
      <c r="A114" s="22" t="s">
        <v>120</v>
      </c>
      <c r="B114" s="18">
        <f>VLOOKUP(A114,一般会計債の内訳!$B$4:$C$117,2,FALSE)</f>
        <v>0</v>
      </c>
      <c r="C114" s="19">
        <f>IFERROR(VLOOKUP(A114,公営企業債の内訳!$B$5:$C$114,2,FALSE),0)</f>
        <v>0</v>
      </c>
      <c r="D114" s="20">
        <v>0</v>
      </c>
      <c r="E114" s="20">
        <v>0</v>
      </c>
      <c r="F114" s="20">
        <v>0</v>
      </c>
      <c r="G114" s="20">
        <v>0</v>
      </c>
      <c r="H114" s="21">
        <f>SUM(B114:G114)</f>
        <v>0</v>
      </c>
    </row>
    <row r="115" spans="1:9" ht="35.15" customHeight="1" x14ac:dyDescent="0.55000000000000004">
      <c r="A115" s="17" t="s">
        <v>168</v>
      </c>
      <c r="B115" s="18">
        <f>VLOOKUP(A115,一般会計債の内訳!$B$4:$C$117,2,FALSE)</f>
        <v>23000</v>
      </c>
      <c r="C115" s="19">
        <f>IFERROR(VLOOKUP(A115,公営企業債の内訳!$B$5:$C$114,2,FALSE),0)</f>
        <v>0</v>
      </c>
      <c r="D115" s="20">
        <v>0</v>
      </c>
      <c r="E115" s="20">
        <v>0</v>
      </c>
      <c r="F115" s="20">
        <v>0</v>
      </c>
      <c r="G115" s="20">
        <v>0</v>
      </c>
      <c r="H115" s="21">
        <f>SUM(B115:G115)</f>
        <v>23000</v>
      </c>
    </row>
    <row r="116" spans="1:9" ht="35.15" customHeight="1" x14ac:dyDescent="0.55000000000000004">
      <c r="A116" s="78" t="s">
        <v>177</v>
      </c>
      <c r="B116" s="18">
        <f>VLOOKUP(A116,一般会計債の内訳!$B$4:$C$117,2,FALSE)</f>
        <v>0</v>
      </c>
      <c r="C116" s="19">
        <f>IFERROR(VLOOKUP(A116,公営企業債の内訳!$B$5:$C$114,2,FALSE),0)</f>
        <v>0</v>
      </c>
      <c r="D116" s="20">
        <v>0</v>
      </c>
      <c r="E116" s="20">
        <v>0</v>
      </c>
      <c r="F116" s="20">
        <v>0</v>
      </c>
      <c r="G116" s="20">
        <v>0</v>
      </c>
      <c r="H116" s="21">
        <f>SUM(B116:G116)</f>
        <v>0</v>
      </c>
    </row>
    <row r="117" spans="1:9" ht="35.15" customHeight="1" thickBot="1" x14ac:dyDescent="0.6">
      <c r="A117" s="63" t="s">
        <v>174</v>
      </c>
      <c r="B117" s="62">
        <f>VLOOKUP(A117,一般会計債の内訳!$B$4:$C$117,2,FALSE)</f>
        <v>17700</v>
      </c>
      <c r="C117" s="59">
        <f>IFERROR(VLOOKUP(A117,公営企業債の内訳!$B$5:$C$114,2,FALSE),0)</f>
        <v>0</v>
      </c>
      <c r="D117" s="60">
        <v>0</v>
      </c>
      <c r="E117" s="60">
        <v>0</v>
      </c>
      <c r="F117" s="60">
        <v>0</v>
      </c>
      <c r="G117" s="60">
        <v>0</v>
      </c>
      <c r="H117" s="61">
        <f>SUM(B117:G117)</f>
        <v>17700</v>
      </c>
    </row>
    <row r="118" spans="1:9" ht="12" customHeight="1" thickBot="1" x14ac:dyDescent="0.6">
      <c r="A118" s="58"/>
      <c r="B118" s="23"/>
      <c r="C118" s="23"/>
      <c r="D118" s="24"/>
      <c r="E118" s="25"/>
      <c r="F118" s="25"/>
      <c r="G118" s="24"/>
      <c r="H118" s="24"/>
    </row>
    <row r="119" spans="1:9" ht="35.15" customHeight="1" thickTop="1" x14ac:dyDescent="0.55000000000000004">
      <c r="A119" s="26" t="s">
        <v>121</v>
      </c>
      <c r="B119" s="27">
        <f t="shared" ref="B119:H119" si="6">SUM(B4:B42)</f>
        <v>37673100</v>
      </c>
      <c r="C119" s="28">
        <f t="shared" si="6"/>
        <v>3776200</v>
      </c>
      <c r="D119" s="29">
        <f t="shared" si="6"/>
        <v>0</v>
      </c>
      <c r="E119" s="29">
        <f t="shared" si="6"/>
        <v>0</v>
      </c>
      <c r="F119" s="29">
        <f t="shared" si="6"/>
        <v>0</v>
      </c>
      <c r="G119" s="29">
        <f t="shared" si="6"/>
        <v>0</v>
      </c>
      <c r="H119" s="30">
        <f t="shared" si="6"/>
        <v>41449300</v>
      </c>
      <c r="I119" s="1" t="s">
        <v>13</v>
      </c>
    </row>
    <row r="120" spans="1:9" ht="35.15" customHeight="1" x14ac:dyDescent="0.55000000000000004">
      <c r="A120" s="17" t="s">
        <v>122</v>
      </c>
      <c r="B120" s="31">
        <f t="shared" ref="B120:H120" si="7">SUM(B43:B65)</f>
        <v>7467200</v>
      </c>
      <c r="C120" s="32">
        <f t="shared" si="7"/>
        <v>30200</v>
      </c>
      <c r="D120" s="33">
        <f t="shared" si="7"/>
        <v>0</v>
      </c>
      <c r="E120" s="33">
        <f t="shared" si="7"/>
        <v>0</v>
      </c>
      <c r="F120" s="33">
        <f t="shared" si="7"/>
        <v>0</v>
      </c>
      <c r="G120" s="33">
        <f t="shared" si="7"/>
        <v>0</v>
      </c>
      <c r="H120" s="34">
        <f t="shared" si="7"/>
        <v>7497400</v>
      </c>
      <c r="I120" s="1" t="s">
        <v>13</v>
      </c>
    </row>
    <row r="121" spans="1:9" ht="35.15" customHeight="1" x14ac:dyDescent="0.55000000000000004">
      <c r="A121" s="17" t="s">
        <v>123</v>
      </c>
      <c r="B121" s="31">
        <f>SUM(B66:B117)</f>
        <v>2904700</v>
      </c>
      <c r="C121" s="32">
        <f t="shared" ref="C121:H121" si="8">SUM(C66:C117)</f>
        <v>0</v>
      </c>
      <c r="D121" s="32">
        <f t="shared" si="8"/>
        <v>0</v>
      </c>
      <c r="E121" s="32">
        <f t="shared" si="8"/>
        <v>0</v>
      </c>
      <c r="F121" s="32">
        <f t="shared" si="8"/>
        <v>0</v>
      </c>
      <c r="G121" s="32">
        <f t="shared" si="8"/>
        <v>0</v>
      </c>
      <c r="H121" s="35">
        <f t="shared" si="8"/>
        <v>2904700</v>
      </c>
      <c r="I121" s="1" t="s">
        <v>13</v>
      </c>
    </row>
    <row r="122" spans="1:9" ht="35.15" customHeight="1" thickBot="1" x14ac:dyDescent="0.6">
      <c r="A122" s="36" t="s">
        <v>8</v>
      </c>
      <c r="B122" s="37">
        <f>SUM(B119:B121)</f>
        <v>48045000</v>
      </c>
      <c r="C122" s="38">
        <f t="shared" ref="C122:H122" si="9">SUM(C119:C121)</f>
        <v>3806400</v>
      </c>
      <c r="D122" s="39">
        <f t="shared" si="9"/>
        <v>0</v>
      </c>
      <c r="E122" s="39">
        <f t="shared" si="9"/>
        <v>0</v>
      </c>
      <c r="F122" s="39">
        <f t="shared" si="9"/>
        <v>0</v>
      </c>
      <c r="G122" s="39">
        <f t="shared" si="9"/>
        <v>0</v>
      </c>
      <c r="H122" s="40">
        <f t="shared" si="9"/>
        <v>51851400</v>
      </c>
      <c r="I122" s="1" t="s">
        <v>13</v>
      </c>
    </row>
    <row r="123" spans="1:9" ht="22.5" customHeight="1" thickTop="1" x14ac:dyDescent="0.55000000000000004">
      <c r="A123" s="41" t="s">
        <v>124</v>
      </c>
      <c r="I123" s="1" t="s">
        <v>13</v>
      </c>
    </row>
  </sheetData>
  <autoFilter ref="A3:I123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4" fitToHeight="0" orientation="portrait" r:id="rId1"/>
  <rowBreaks count="2" manualBreakCount="2">
    <brk id="37" max="7" man="1"/>
    <brk id="7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B123"/>
  <sheetViews>
    <sheetView showZeros="0" view="pageBreakPreview" zoomScale="70" zoomScaleNormal="55" zoomScaleSheetLayoutView="70" workbookViewId="0">
      <pane xSplit="3" ySplit="3" topLeftCell="D116" activePane="bottomRight" state="frozen"/>
      <selection activeCell="A4" sqref="A4"/>
      <selection pane="topRight" activeCell="A4" sqref="A4"/>
      <selection pane="bottomLeft" activeCell="A4" sqref="A4"/>
      <selection pane="bottomRight" activeCell="C123" sqref="C123"/>
    </sheetView>
  </sheetViews>
  <sheetFormatPr defaultColWidth="8.1640625" defaultRowHeight="13" x14ac:dyDescent="0.55000000000000004"/>
  <cols>
    <col min="1" max="1" width="4.1640625" style="44" customWidth="1"/>
    <col min="2" max="2" width="23.5" style="44" customWidth="1"/>
    <col min="3" max="27" width="11.58203125" style="44" customWidth="1"/>
    <col min="28" max="258" width="8.1640625" style="44"/>
    <col min="259" max="259" width="4.1640625" style="44" customWidth="1"/>
    <col min="260" max="260" width="23.5" style="44" customWidth="1"/>
    <col min="261" max="265" width="11.58203125" style="44" customWidth="1"/>
    <col min="266" max="266" width="0" style="44" hidden="1" customWidth="1"/>
    <col min="267" max="283" width="11.58203125" style="44" customWidth="1"/>
    <col min="284" max="514" width="8.1640625" style="44"/>
    <col min="515" max="515" width="4.1640625" style="44" customWidth="1"/>
    <col min="516" max="516" width="23.5" style="44" customWidth="1"/>
    <col min="517" max="521" width="11.58203125" style="44" customWidth="1"/>
    <col min="522" max="522" width="0" style="44" hidden="1" customWidth="1"/>
    <col min="523" max="539" width="11.58203125" style="44" customWidth="1"/>
    <col min="540" max="770" width="8.1640625" style="44"/>
    <col min="771" max="771" width="4.1640625" style="44" customWidth="1"/>
    <col min="772" max="772" width="23.5" style="44" customWidth="1"/>
    <col min="773" max="777" width="11.58203125" style="44" customWidth="1"/>
    <col min="778" max="778" width="0" style="44" hidden="1" customWidth="1"/>
    <col min="779" max="795" width="11.58203125" style="44" customWidth="1"/>
    <col min="796" max="1026" width="8.1640625" style="44"/>
    <col min="1027" max="1027" width="4.1640625" style="44" customWidth="1"/>
    <col min="1028" max="1028" width="23.5" style="44" customWidth="1"/>
    <col min="1029" max="1033" width="11.58203125" style="44" customWidth="1"/>
    <col min="1034" max="1034" width="0" style="44" hidden="1" customWidth="1"/>
    <col min="1035" max="1051" width="11.58203125" style="44" customWidth="1"/>
    <col min="1052" max="1282" width="8.1640625" style="44"/>
    <col min="1283" max="1283" width="4.1640625" style="44" customWidth="1"/>
    <col min="1284" max="1284" width="23.5" style="44" customWidth="1"/>
    <col min="1285" max="1289" width="11.58203125" style="44" customWidth="1"/>
    <col min="1290" max="1290" width="0" style="44" hidden="1" customWidth="1"/>
    <col min="1291" max="1307" width="11.58203125" style="44" customWidth="1"/>
    <col min="1308" max="1538" width="8.1640625" style="44"/>
    <col min="1539" max="1539" width="4.1640625" style="44" customWidth="1"/>
    <col min="1540" max="1540" width="23.5" style="44" customWidth="1"/>
    <col min="1541" max="1545" width="11.58203125" style="44" customWidth="1"/>
    <col min="1546" max="1546" width="0" style="44" hidden="1" customWidth="1"/>
    <col min="1547" max="1563" width="11.58203125" style="44" customWidth="1"/>
    <col min="1564" max="1794" width="8.1640625" style="44"/>
    <col min="1795" max="1795" width="4.1640625" style="44" customWidth="1"/>
    <col min="1796" max="1796" width="23.5" style="44" customWidth="1"/>
    <col min="1797" max="1801" width="11.58203125" style="44" customWidth="1"/>
    <col min="1802" max="1802" width="0" style="44" hidden="1" customWidth="1"/>
    <col min="1803" max="1819" width="11.58203125" style="44" customWidth="1"/>
    <col min="1820" max="2050" width="8.1640625" style="44"/>
    <col min="2051" max="2051" width="4.1640625" style="44" customWidth="1"/>
    <col min="2052" max="2052" width="23.5" style="44" customWidth="1"/>
    <col min="2053" max="2057" width="11.58203125" style="44" customWidth="1"/>
    <col min="2058" max="2058" width="0" style="44" hidden="1" customWidth="1"/>
    <col min="2059" max="2075" width="11.58203125" style="44" customWidth="1"/>
    <col min="2076" max="2306" width="8.1640625" style="44"/>
    <col min="2307" max="2307" width="4.1640625" style="44" customWidth="1"/>
    <col min="2308" max="2308" width="23.5" style="44" customWidth="1"/>
    <col min="2309" max="2313" width="11.58203125" style="44" customWidth="1"/>
    <col min="2314" max="2314" width="0" style="44" hidden="1" customWidth="1"/>
    <col min="2315" max="2331" width="11.58203125" style="44" customWidth="1"/>
    <col min="2332" max="2562" width="8.1640625" style="44"/>
    <col min="2563" max="2563" width="4.1640625" style="44" customWidth="1"/>
    <col min="2564" max="2564" width="23.5" style="44" customWidth="1"/>
    <col min="2565" max="2569" width="11.58203125" style="44" customWidth="1"/>
    <col min="2570" max="2570" width="0" style="44" hidden="1" customWidth="1"/>
    <col min="2571" max="2587" width="11.58203125" style="44" customWidth="1"/>
    <col min="2588" max="2818" width="8.1640625" style="44"/>
    <col min="2819" max="2819" width="4.1640625" style="44" customWidth="1"/>
    <col min="2820" max="2820" width="23.5" style="44" customWidth="1"/>
    <col min="2821" max="2825" width="11.58203125" style="44" customWidth="1"/>
    <col min="2826" max="2826" width="0" style="44" hidden="1" customWidth="1"/>
    <col min="2827" max="2843" width="11.58203125" style="44" customWidth="1"/>
    <col min="2844" max="3074" width="8.1640625" style="44"/>
    <col min="3075" max="3075" width="4.1640625" style="44" customWidth="1"/>
    <col min="3076" max="3076" width="23.5" style="44" customWidth="1"/>
    <col min="3077" max="3081" width="11.58203125" style="44" customWidth="1"/>
    <col min="3082" max="3082" width="0" style="44" hidden="1" customWidth="1"/>
    <col min="3083" max="3099" width="11.58203125" style="44" customWidth="1"/>
    <col min="3100" max="3330" width="8.1640625" style="44"/>
    <col min="3331" max="3331" width="4.1640625" style="44" customWidth="1"/>
    <col min="3332" max="3332" width="23.5" style="44" customWidth="1"/>
    <col min="3333" max="3337" width="11.58203125" style="44" customWidth="1"/>
    <col min="3338" max="3338" width="0" style="44" hidden="1" customWidth="1"/>
    <col min="3339" max="3355" width="11.58203125" style="44" customWidth="1"/>
    <col min="3356" max="3586" width="8.1640625" style="44"/>
    <col min="3587" max="3587" width="4.1640625" style="44" customWidth="1"/>
    <col min="3588" max="3588" width="23.5" style="44" customWidth="1"/>
    <col min="3589" max="3593" width="11.58203125" style="44" customWidth="1"/>
    <col min="3594" max="3594" width="0" style="44" hidden="1" customWidth="1"/>
    <col min="3595" max="3611" width="11.58203125" style="44" customWidth="1"/>
    <col min="3612" max="3842" width="8.1640625" style="44"/>
    <col min="3843" max="3843" width="4.1640625" style="44" customWidth="1"/>
    <col min="3844" max="3844" width="23.5" style="44" customWidth="1"/>
    <col min="3845" max="3849" width="11.58203125" style="44" customWidth="1"/>
    <col min="3850" max="3850" width="0" style="44" hidden="1" customWidth="1"/>
    <col min="3851" max="3867" width="11.58203125" style="44" customWidth="1"/>
    <col min="3868" max="4098" width="8.1640625" style="44"/>
    <col min="4099" max="4099" width="4.1640625" style="44" customWidth="1"/>
    <col min="4100" max="4100" width="23.5" style="44" customWidth="1"/>
    <col min="4101" max="4105" width="11.58203125" style="44" customWidth="1"/>
    <col min="4106" max="4106" width="0" style="44" hidden="1" customWidth="1"/>
    <col min="4107" max="4123" width="11.58203125" style="44" customWidth="1"/>
    <col min="4124" max="4354" width="8.1640625" style="44"/>
    <col min="4355" max="4355" width="4.1640625" style="44" customWidth="1"/>
    <col min="4356" max="4356" width="23.5" style="44" customWidth="1"/>
    <col min="4357" max="4361" width="11.58203125" style="44" customWidth="1"/>
    <col min="4362" max="4362" width="0" style="44" hidden="1" customWidth="1"/>
    <col min="4363" max="4379" width="11.58203125" style="44" customWidth="1"/>
    <col min="4380" max="4610" width="8.1640625" style="44"/>
    <col min="4611" max="4611" width="4.1640625" style="44" customWidth="1"/>
    <col min="4612" max="4612" width="23.5" style="44" customWidth="1"/>
    <col min="4613" max="4617" width="11.58203125" style="44" customWidth="1"/>
    <col min="4618" max="4618" width="0" style="44" hidden="1" customWidth="1"/>
    <col min="4619" max="4635" width="11.58203125" style="44" customWidth="1"/>
    <col min="4636" max="4866" width="8.1640625" style="44"/>
    <col min="4867" max="4867" width="4.1640625" style="44" customWidth="1"/>
    <col min="4868" max="4868" width="23.5" style="44" customWidth="1"/>
    <col min="4869" max="4873" width="11.58203125" style="44" customWidth="1"/>
    <col min="4874" max="4874" width="0" style="44" hidden="1" customWidth="1"/>
    <col min="4875" max="4891" width="11.58203125" style="44" customWidth="1"/>
    <col min="4892" max="5122" width="8.1640625" style="44"/>
    <col min="5123" max="5123" width="4.1640625" style="44" customWidth="1"/>
    <col min="5124" max="5124" width="23.5" style="44" customWidth="1"/>
    <col min="5125" max="5129" width="11.58203125" style="44" customWidth="1"/>
    <col min="5130" max="5130" width="0" style="44" hidden="1" customWidth="1"/>
    <col min="5131" max="5147" width="11.58203125" style="44" customWidth="1"/>
    <col min="5148" max="5378" width="8.1640625" style="44"/>
    <col min="5379" max="5379" width="4.1640625" style="44" customWidth="1"/>
    <col min="5380" max="5380" width="23.5" style="44" customWidth="1"/>
    <col min="5381" max="5385" width="11.58203125" style="44" customWidth="1"/>
    <col min="5386" max="5386" width="0" style="44" hidden="1" customWidth="1"/>
    <col min="5387" max="5403" width="11.58203125" style="44" customWidth="1"/>
    <col min="5404" max="5634" width="8.1640625" style="44"/>
    <col min="5635" max="5635" width="4.1640625" style="44" customWidth="1"/>
    <col min="5636" max="5636" width="23.5" style="44" customWidth="1"/>
    <col min="5637" max="5641" width="11.58203125" style="44" customWidth="1"/>
    <col min="5642" max="5642" width="0" style="44" hidden="1" customWidth="1"/>
    <col min="5643" max="5659" width="11.58203125" style="44" customWidth="1"/>
    <col min="5660" max="5890" width="8.1640625" style="44"/>
    <col min="5891" max="5891" width="4.1640625" style="44" customWidth="1"/>
    <col min="5892" max="5892" width="23.5" style="44" customWidth="1"/>
    <col min="5893" max="5897" width="11.58203125" style="44" customWidth="1"/>
    <col min="5898" max="5898" width="0" style="44" hidden="1" customWidth="1"/>
    <col min="5899" max="5915" width="11.58203125" style="44" customWidth="1"/>
    <col min="5916" max="6146" width="8.1640625" style="44"/>
    <col min="6147" max="6147" width="4.1640625" style="44" customWidth="1"/>
    <col min="6148" max="6148" width="23.5" style="44" customWidth="1"/>
    <col min="6149" max="6153" width="11.58203125" style="44" customWidth="1"/>
    <col min="6154" max="6154" width="0" style="44" hidden="1" customWidth="1"/>
    <col min="6155" max="6171" width="11.58203125" style="44" customWidth="1"/>
    <col min="6172" max="6402" width="8.1640625" style="44"/>
    <col min="6403" max="6403" width="4.1640625" style="44" customWidth="1"/>
    <col min="6404" max="6404" width="23.5" style="44" customWidth="1"/>
    <col min="6405" max="6409" width="11.58203125" style="44" customWidth="1"/>
    <col min="6410" max="6410" width="0" style="44" hidden="1" customWidth="1"/>
    <col min="6411" max="6427" width="11.58203125" style="44" customWidth="1"/>
    <col min="6428" max="6658" width="8.1640625" style="44"/>
    <col min="6659" max="6659" width="4.1640625" style="44" customWidth="1"/>
    <col min="6660" max="6660" width="23.5" style="44" customWidth="1"/>
    <col min="6661" max="6665" width="11.58203125" style="44" customWidth="1"/>
    <col min="6666" max="6666" width="0" style="44" hidden="1" customWidth="1"/>
    <col min="6667" max="6683" width="11.58203125" style="44" customWidth="1"/>
    <col min="6684" max="6914" width="8.1640625" style="44"/>
    <col min="6915" max="6915" width="4.1640625" style="44" customWidth="1"/>
    <col min="6916" max="6916" width="23.5" style="44" customWidth="1"/>
    <col min="6917" max="6921" width="11.58203125" style="44" customWidth="1"/>
    <col min="6922" max="6922" width="0" style="44" hidden="1" customWidth="1"/>
    <col min="6923" max="6939" width="11.58203125" style="44" customWidth="1"/>
    <col min="6940" max="7170" width="8.1640625" style="44"/>
    <col min="7171" max="7171" width="4.1640625" style="44" customWidth="1"/>
    <col min="7172" max="7172" width="23.5" style="44" customWidth="1"/>
    <col min="7173" max="7177" width="11.58203125" style="44" customWidth="1"/>
    <col min="7178" max="7178" width="0" style="44" hidden="1" customWidth="1"/>
    <col min="7179" max="7195" width="11.58203125" style="44" customWidth="1"/>
    <col min="7196" max="7426" width="8.1640625" style="44"/>
    <col min="7427" max="7427" width="4.1640625" style="44" customWidth="1"/>
    <col min="7428" max="7428" width="23.5" style="44" customWidth="1"/>
    <col min="7429" max="7433" width="11.58203125" style="44" customWidth="1"/>
    <col min="7434" max="7434" width="0" style="44" hidden="1" customWidth="1"/>
    <col min="7435" max="7451" width="11.58203125" style="44" customWidth="1"/>
    <col min="7452" max="7682" width="8.1640625" style="44"/>
    <col min="7683" max="7683" width="4.1640625" style="44" customWidth="1"/>
    <col min="7684" max="7684" width="23.5" style="44" customWidth="1"/>
    <col min="7685" max="7689" width="11.58203125" style="44" customWidth="1"/>
    <col min="7690" max="7690" width="0" style="44" hidden="1" customWidth="1"/>
    <col min="7691" max="7707" width="11.58203125" style="44" customWidth="1"/>
    <col min="7708" max="7938" width="8.1640625" style="44"/>
    <col min="7939" max="7939" width="4.1640625" style="44" customWidth="1"/>
    <col min="7940" max="7940" width="23.5" style="44" customWidth="1"/>
    <col min="7941" max="7945" width="11.58203125" style="44" customWidth="1"/>
    <col min="7946" max="7946" width="0" style="44" hidden="1" customWidth="1"/>
    <col min="7947" max="7963" width="11.58203125" style="44" customWidth="1"/>
    <col min="7964" max="8194" width="8.1640625" style="44"/>
    <col min="8195" max="8195" width="4.1640625" style="44" customWidth="1"/>
    <col min="8196" max="8196" width="23.5" style="44" customWidth="1"/>
    <col min="8197" max="8201" width="11.58203125" style="44" customWidth="1"/>
    <col min="8202" max="8202" width="0" style="44" hidden="1" customWidth="1"/>
    <col min="8203" max="8219" width="11.58203125" style="44" customWidth="1"/>
    <col min="8220" max="8450" width="8.1640625" style="44"/>
    <col min="8451" max="8451" width="4.1640625" style="44" customWidth="1"/>
    <col min="8452" max="8452" width="23.5" style="44" customWidth="1"/>
    <col min="8453" max="8457" width="11.58203125" style="44" customWidth="1"/>
    <col min="8458" max="8458" width="0" style="44" hidden="1" customWidth="1"/>
    <col min="8459" max="8475" width="11.58203125" style="44" customWidth="1"/>
    <col min="8476" max="8706" width="8.1640625" style="44"/>
    <col min="8707" max="8707" width="4.1640625" style="44" customWidth="1"/>
    <col min="8708" max="8708" width="23.5" style="44" customWidth="1"/>
    <col min="8709" max="8713" width="11.58203125" style="44" customWidth="1"/>
    <col min="8714" max="8714" width="0" style="44" hidden="1" customWidth="1"/>
    <col min="8715" max="8731" width="11.58203125" style="44" customWidth="1"/>
    <col min="8732" max="8962" width="8.1640625" style="44"/>
    <col min="8963" max="8963" width="4.1640625" style="44" customWidth="1"/>
    <col min="8964" max="8964" width="23.5" style="44" customWidth="1"/>
    <col min="8965" max="8969" width="11.58203125" style="44" customWidth="1"/>
    <col min="8970" max="8970" width="0" style="44" hidden="1" customWidth="1"/>
    <col min="8971" max="8987" width="11.58203125" style="44" customWidth="1"/>
    <col min="8988" max="9218" width="8.1640625" style="44"/>
    <col min="9219" max="9219" width="4.1640625" style="44" customWidth="1"/>
    <col min="9220" max="9220" width="23.5" style="44" customWidth="1"/>
    <col min="9221" max="9225" width="11.58203125" style="44" customWidth="1"/>
    <col min="9226" max="9226" width="0" style="44" hidden="1" customWidth="1"/>
    <col min="9227" max="9243" width="11.58203125" style="44" customWidth="1"/>
    <col min="9244" max="9474" width="8.1640625" style="44"/>
    <col min="9475" max="9475" width="4.1640625" style="44" customWidth="1"/>
    <col min="9476" max="9476" width="23.5" style="44" customWidth="1"/>
    <col min="9477" max="9481" width="11.58203125" style="44" customWidth="1"/>
    <col min="9482" max="9482" width="0" style="44" hidden="1" customWidth="1"/>
    <col min="9483" max="9499" width="11.58203125" style="44" customWidth="1"/>
    <col min="9500" max="9730" width="8.1640625" style="44"/>
    <col min="9731" max="9731" width="4.1640625" style="44" customWidth="1"/>
    <col min="9732" max="9732" width="23.5" style="44" customWidth="1"/>
    <col min="9733" max="9737" width="11.58203125" style="44" customWidth="1"/>
    <col min="9738" max="9738" width="0" style="44" hidden="1" customWidth="1"/>
    <col min="9739" max="9755" width="11.58203125" style="44" customWidth="1"/>
    <col min="9756" max="9986" width="8.1640625" style="44"/>
    <col min="9987" max="9987" width="4.1640625" style="44" customWidth="1"/>
    <col min="9988" max="9988" width="23.5" style="44" customWidth="1"/>
    <col min="9989" max="9993" width="11.58203125" style="44" customWidth="1"/>
    <col min="9994" max="9994" width="0" style="44" hidden="1" customWidth="1"/>
    <col min="9995" max="10011" width="11.58203125" style="44" customWidth="1"/>
    <col min="10012" max="10242" width="8.1640625" style="44"/>
    <col min="10243" max="10243" width="4.1640625" style="44" customWidth="1"/>
    <col min="10244" max="10244" width="23.5" style="44" customWidth="1"/>
    <col min="10245" max="10249" width="11.58203125" style="44" customWidth="1"/>
    <col min="10250" max="10250" width="0" style="44" hidden="1" customWidth="1"/>
    <col min="10251" max="10267" width="11.58203125" style="44" customWidth="1"/>
    <col min="10268" max="10498" width="8.1640625" style="44"/>
    <col min="10499" max="10499" width="4.1640625" style="44" customWidth="1"/>
    <col min="10500" max="10500" width="23.5" style="44" customWidth="1"/>
    <col min="10501" max="10505" width="11.58203125" style="44" customWidth="1"/>
    <col min="10506" max="10506" width="0" style="44" hidden="1" customWidth="1"/>
    <col min="10507" max="10523" width="11.58203125" style="44" customWidth="1"/>
    <col min="10524" max="10754" width="8.1640625" style="44"/>
    <col min="10755" max="10755" width="4.1640625" style="44" customWidth="1"/>
    <col min="10756" max="10756" width="23.5" style="44" customWidth="1"/>
    <col min="10757" max="10761" width="11.58203125" style="44" customWidth="1"/>
    <col min="10762" max="10762" width="0" style="44" hidden="1" customWidth="1"/>
    <col min="10763" max="10779" width="11.58203125" style="44" customWidth="1"/>
    <col min="10780" max="11010" width="8.1640625" style="44"/>
    <col min="11011" max="11011" width="4.1640625" style="44" customWidth="1"/>
    <col min="11012" max="11012" width="23.5" style="44" customWidth="1"/>
    <col min="11013" max="11017" width="11.58203125" style="44" customWidth="1"/>
    <col min="11018" max="11018" width="0" style="44" hidden="1" customWidth="1"/>
    <col min="11019" max="11035" width="11.58203125" style="44" customWidth="1"/>
    <col min="11036" max="11266" width="8.1640625" style="44"/>
    <col min="11267" max="11267" width="4.1640625" style="44" customWidth="1"/>
    <col min="11268" max="11268" width="23.5" style="44" customWidth="1"/>
    <col min="11269" max="11273" width="11.58203125" style="44" customWidth="1"/>
    <col min="11274" max="11274" width="0" style="44" hidden="1" customWidth="1"/>
    <col min="11275" max="11291" width="11.58203125" style="44" customWidth="1"/>
    <col min="11292" max="11522" width="8.1640625" style="44"/>
    <col min="11523" max="11523" width="4.1640625" style="44" customWidth="1"/>
    <col min="11524" max="11524" width="23.5" style="44" customWidth="1"/>
    <col min="11525" max="11529" width="11.58203125" style="44" customWidth="1"/>
    <col min="11530" max="11530" width="0" style="44" hidden="1" customWidth="1"/>
    <col min="11531" max="11547" width="11.58203125" style="44" customWidth="1"/>
    <col min="11548" max="11778" width="8.1640625" style="44"/>
    <col min="11779" max="11779" width="4.1640625" style="44" customWidth="1"/>
    <col min="11780" max="11780" width="23.5" style="44" customWidth="1"/>
    <col min="11781" max="11785" width="11.58203125" style="44" customWidth="1"/>
    <col min="11786" max="11786" width="0" style="44" hidden="1" customWidth="1"/>
    <col min="11787" max="11803" width="11.58203125" style="44" customWidth="1"/>
    <col min="11804" max="12034" width="8.1640625" style="44"/>
    <col min="12035" max="12035" width="4.1640625" style="44" customWidth="1"/>
    <col min="12036" max="12036" width="23.5" style="44" customWidth="1"/>
    <col min="12037" max="12041" width="11.58203125" style="44" customWidth="1"/>
    <col min="12042" max="12042" width="0" style="44" hidden="1" customWidth="1"/>
    <col min="12043" max="12059" width="11.58203125" style="44" customWidth="1"/>
    <col min="12060" max="12290" width="8.1640625" style="44"/>
    <col min="12291" max="12291" width="4.1640625" style="44" customWidth="1"/>
    <col min="12292" max="12292" width="23.5" style="44" customWidth="1"/>
    <col min="12293" max="12297" width="11.58203125" style="44" customWidth="1"/>
    <col min="12298" max="12298" width="0" style="44" hidden="1" customWidth="1"/>
    <col min="12299" max="12315" width="11.58203125" style="44" customWidth="1"/>
    <col min="12316" max="12546" width="8.1640625" style="44"/>
    <col min="12547" max="12547" width="4.1640625" style="44" customWidth="1"/>
    <col min="12548" max="12548" width="23.5" style="44" customWidth="1"/>
    <col min="12549" max="12553" width="11.58203125" style="44" customWidth="1"/>
    <col min="12554" max="12554" width="0" style="44" hidden="1" customWidth="1"/>
    <col min="12555" max="12571" width="11.58203125" style="44" customWidth="1"/>
    <col min="12572" max="12802" width="8.1640625" style="44"/>
    <col min="12803" max="12803" width="4.1640625" style="44" customWidth="1"/>
    <col min="12804" max="12804" width="23.5" style="44" customWidth="1"/>
    <col min="12805" max="12809" width="11.58203125" style="44" customWidth="1"/>
    <col min="12810" max="12810" width="0" style="44" hidden="1" customWidth="1"/>
    <col min="12811" max="12827" width="11.58203125" style="44" customWidth="1"/>
    <col min="12828" max="13058" width="8.1640625" style="44"/>
    <col min="13059" max="13059" width="4.1640625" style="44" customWidth="1"/>
    <col min="13060" max="13060" width="23.5" style="44" customWidth="1"/>
    <col min="13061" max="13065" width="11.58203125" style="44" customWidth="1"/>
    <col min="13066" max="13066" width="0" style="44" hidden="1" customWidth="1"/>
    <col min="13067" max="13083" width="11.58203125" style="44" customWidth="1"/>
    <col min="13084" max="13314" width="8.1640625" style="44"/>
    <col min="13315" max="13315" width="4.1640625" style="44" customWidth="1"/>
    <col min="13316" max="13316" width="23.5" style="44" customWidth="1"/>
    <col min="13317" max="13321" width="11.58203125" style="44" customWidth="1"/>
    <col min="13322" max="13322" width="0" style="44" hidden="1" customWidth="1"/>
    <col min="13323" max="13339" width="11.58203125" style="44" customWidth="1"/>
    <col min="13340" max="13570" width="8.1640625" style="44"/>
    <col min="13571" max="13571" width="4.1640625" style="44" customWidth="1"/>
    <col min="13572" max="13572" width="23.5" style="44" customWidth="1"/>
    <col min="13573" max="13577" width="11.58203125" style="44" customWidth="1"/>
    <col min="13578" max="13578" width="0" style="44" hidden="1" customWidth="1"/>
    <col min="13579" max="13595" width="11.58203125" style="44" customWidth="1"/>
    <col min="13596" max="13826" width="8.1640625" style="44"/>
    <col min="13827" max="13827" width="4.1640625" style="44" customWidth="1"/>
    <col min="13828" max="13828" width="23.5" style="44" customWidth="1"/>
    <col min="13829" max="13833" width="11.58203125" style="44" customWidth="1"/>
    <col min="13834" max="13834" width="0" style="44" hidden="1" customWidth="1"/>
    <col min="13835" max="13851" width="11.58203125" style="44" customWidth="1"/>
    <col min="13852" max="14082" width="8.1640625" style="44"/>
    <col min="14083" max="14083" width="4.1640625" style="44" customWidth="1"/>
    <col min="14084" max="14084" width="23.5" style="44" customWidth="1"/>
    <col min="14085" max="14089" width="11.58203125" style="44" customWidth="1"/>
    <col min="14090" max="14090" width="0" style="44" hidden="1" customWidth="1"/>
    <col min="14091" max="14107" width="11.58203125" style="44" customWidth="1"/>
    <col min="14108" max="14338" width="8.1640625" style="44"/>
    <col min="14339" max="14339" width="4.1640625" style="44" customWidth="1"/>
    <col min="14340" max="14340" width="23.5" style="44" customWidth="1"/>
    <col min="14341" max="14345" width="11.58203125" style="44" customWidth="1"/>
    <col min="14346" max="14346" width="0" style="44" hidden="1" customWidth="1"/>
    <col min="14347" max="14363" width="11.58203125" style="44" customWidth="1"/>
    <col min="14364" max="14594" width="8.1640625" style="44"/>
    <col min="14595" max="14595" width="4.1640625" style="44" customWidth="1"/>
    <col min="14596" max="14596" width="23.5" style="44" customWidth="1"/>
    <col min="14597" max="14601" width="11.58203125" style="44" customWidth="1"/>
    <col min="14602" max="14602" width="0" style="44" hidden="1" customWidth="1"/>
    <col min="14603" max="14619" width="11.58203125" style="44" customWidth="1"/>
    <col min="14620" max="14850" width="8.1640625" style="44"/>
    <col min="14851" max="14851" width="4.1640625" style="44" customWidth="1"/>
    <col min="14852" max="14852" width="23.5" style="44" customWidth="1"/>
    <col min="14853" max="14857" width="11.58203125" style="44" customWidth="1"/>
    <col min="14858" max="14858" width="0" style="44" hidden="1" customWidth="1"/>
    <col min="14859" max="14875" width="11.58203125" style="44" customWidth="1"/>
    <col min="14876" max="15106" width="8.1640625" style="44"/>
    <col min="15107" max="15107" width="4.1640625" style="44" customWidth="1"/>
    <col min="15108" max="15108" width="23.5" style="44" customWidth="1"/>
    <col min="15109" max="15113" width="11.58203125" style="44" customWidth="1"/>
    <col min="15114" max="15114" width="0" style="44" hidden="1" customWidth="1"/>
    <col min="15115" max="15131" width="11.58203125" style="44" customWidth="1"/>
    <col min="15132" max="15362" width="8.1640625" style="44"/>
    <col min="15363" max="15363" width="4.1640625" style="44" customWidth="1"/>
    <col min="15364" max="15364" width="23.5" style="44" customWidth="1"/>
    <col min="15365" max="15369" width="11.58203125" style="44" customWidth="1"/>
    <col min="15370" max="15370" width="0" style="44" hidden="1" customWidth="1"/>
    <col min="15371" max="15387" width="11.58203125" style="44" customWidth="1"/>
    <col min="15388" max="15618" width="8.1640625" style="44"/>
    <col min="15619" max="15619" width="4.1640625" style="44" customWidth="1"/>
    <col min="15620" max="15620" width="23.5" style="44" customWidth="1"/>
    <col min="15621" max="15625" width="11.58203125" style="44" customWidth="1"/>
    <col min="15626" max="15626" width="0" style="44" hidden="1" customWidth="1"/>
    <col min="15627" max="15643" width="11.58203125" style="44" customWidth="1"/>
    <col min="15644" max="15874" width="8.1640625" style="44"/>
    <col min="15875" max="15875" width="4.1640625" style="44" customWidth="1"/>
    <col min="15876" max="15876" width="23.5" style="44" customWidth="1"/>
    <col min="15877" max="15881" width="11.58203125" style="44" customWidth="1"/>
    <col min="15882" max="15882" width="0" style="44" hidden="1" customWidth="1"/>
    <col min="15883" max="15899" width="11.58203125" style="44" customWidth="1"/>
    <col min="15900" max="16130" width="8.1640625" style="44"/>
    <col min="16131" max="16131" width="4.1640625" style="44" customWidth="1"/>
    <col min="16132" max="16132" width="23.5" style="44" customWidth="1"/>
    <col min="16133" max="16137" width="11.58203125" style="44" customWidth="1"/>
    <col min="16138" max="16138" width="0" style="44" hidden="1" customWidth="1"/>
    <col min="16139" max="16155" width="11.58203125" style="44" customWidth="1"/>
    <col min="16156" max="16384" width="8.1640625" style="44"/>
  </cols>
  <sheetData>
    <row r="1" spans="1:28" s="43" customFormat="1" ht="30" customHeight="1" x14ac:dyDescent="0.55000000000000004">
      <c r="A1" s="42" t="s">
        <v>125</v>
      </c>
    </row>
    <row r="2" spans="1:28" x14ac:dyDescent="0.55000000000000004">
      <c r="P2" s="45"/>
      <c r="Q2" s="45"/>
      <c r="S2" s="45"/>
      <c r="T2" s="45"/>
      <c r="U2" s="45"/>
      <c r="V2" s="45"/>
      <c r="W2" s="45"/>
      <c r="X2" s="45"/>
      <c r="Y2" s="45"/>
      <c r="Z2" s="45"/>
      <c r="AA2" s="45" t="s">
        <v>126</v>
      </c>
    </row>
    <row r="3" spans="1:28" ht="40" customHeight="1" x14ac:dyDescent="0.55000000000000004">
      <c r="B3" s="46" t="s">
        <v>127</v>
      </c>
      <c r="C3" s="46" t="s">
        <v>128</v>
      </c>
      <c r="D3" s="47" t="s">
        <v>129</v>
      </c>
      <c r="E3" s="64" t="s">
        <v>130</v>
      </c>
      <c r="F3" s="47" t="s">
        <v>178</v>
      </c>
      <c r="G3" s="47" t="s">
        <v>179</v>
      </c>
      <c r="H3" s="47" t="s">
        <v>131</v>
      </c>
      <c r="I3" s="47" t="s">
        <v>180</v>
      </c>
      <c r="J3" s="47" t="s">
        <v>132</v>
      </c>
      <c r="K3" s="48" t="s">
        <v>185</v>
      </c>
      <c r="L3" s="48" t="s">
        <v>181</v>
      </c>
      <c r="M3" s="47" t="s">
        <v>133</v>
      </c>
      <c r="N3" s="47" t="s">
        <v>134</v>
      </c>
      <c r="O3" s="47" t="s">
        <v>135</v>
      </c>
      <c r="P3" s="47" t="s">
        <v>136</v>
      </c>
      <c r="Q3" s="47" t="s">
        <v>137</v>
      </c>
      <c r="R3" s="47" t="s">
        <v>138</v>
      </c>
      <c r="S3" s="47" t="s">
        <v>139</v>
      </c>
      <c r="T3" s="47" t="s">
        <v>140</v>
      </c>
      <c r="U3" s="47" t="s">
        <v>141</v>
      </c>
      <c r="V3" s="47" t="s">
        <v>166</v>
      </c>
      <c r="W3" s="47" t="s">
        <v>170</v>
      </c>
      <c r="X3" s="47" t="s">
        <v>173</v>
      </c>
      <c r="Y3" s="47" t="s">
        <v>182</v>
      </c>
      <c r="Z3" s="47" t="s">
        <v>183</v>
      </c>
      <c r="AA3" s="47" t="s">
        <v>184</v>
      </c>
      <c r="AB3" s="44" t="s">
        <v>142</v>
      </c>
    </row>
    <row r="4" spans="1:28" ht="17.25" customHeight="1" x14ac:dyDescent="0.2">
      <c r="B4" s="49" t="s">
        <v>11</v>
      </c>
      <c r="C4" s="50">
        <f t="shared" ref="C4:C35" si="0">SUM(D4:AA4)</f>
        <v>2400000</v>
      </c>
      <c r="D4" s="50">
        <v>27400</v>
      </c>
      <c r="E4" s="50">
        <v>43600</v>
      </c>
      <c r="F4" s="50">
        <v>135300</v>
      </c>
      <c r="G4" s="50">
        <v>0</v>
      </c>
      <c r="H4" s="50">
        <v>36300</v>
      </c>
      <c r="I4" s="50">
        <v>281100</v>
      </c>
      <c r="J4" s="50">
        <v>50000</v>
      </c>
      <c r="K4" s="50">
        <v>0</v>
      </c>
      <c r="L4" s="50">
        <v>219900</v>
      </c>
      <c r="M4" s="50">
        <v>143700</v>
      </c>
      <c r="N4" s="50">
        <v>0</v>
      </c>
      <c r="O4" s="50">
        <v>4100</v>
      </c>
      <c r="P4" s="50">
        <v>310800</v>
      </c>
      <c r="Q4" s="50">
        <v>0</v>
      </c>
      <c r="R4" s="50">
        <v>180700</v>
      </c>
      <c r="S4" s="50">
        <v>440100</v>
      </c>
      <c r="T4" s="50">
        <v>221200</v>
      </c>
      <c r="U4" s="50">
        <v>0</v>
      </c>
      <c r="V4" s="50">
        <v>56000</v>
      </c>
      <c r="W4" s="50">
        <v>53600</v>
      </c>
      <c r="X4" s="50">
        <v>196200</v>
      </c>
      <c r="Y4" s="50">
        <v>0</v>
      </c>
      <c r="Z4" s="50">
        <v>0</v>
      </c>
      <c r="AA4" s="50">
        <v>0</v>
      </c>
      <c r="AB4" s="55" t="str">
        <f t="shared" ref="AB4:AB35" si="1">IF(C4&gt;0,"〇","")</f>
        <v>〇</v>
      </c>
    </row>
    <row r="5" spans="1:28" ht="17.25" customHeight="1" x14ac:dyDescent="0.2">
      <c r="B5" s="49" t="s">
        <v>12</v>
      </c>
      <c r="C5" s="50">
        <f t="shared" si="0"/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0">
        <v>0</v>
      </c>
      <c r="O5" s="50">
        <v>0</v>
      </c>
      <c r="P5" s="50">
        <v>0</v>
      </c>
      <c r="Q5" s="50">
        <v>0</v>
      </c>
      <c r="R5" s="50">
        <v>0</v>
      </c>
      <c r="S5" s="50">
        <v>0</v>
      </c>
      <c r="T5" s="50">
        <v>0</v>
      </c>
      <c r="U5" s="50">
        <v>0</v>
      </c>
      <c r="V5" s="50">
        <v>0</v>
      </c>
      <c r="W5" s="50">
        <v>0</v>
      </c>
      <c r="X5" s="50">
        <v>0</v>
      </c>
      <c r="Y5" s="50">
        <v>0</v>
      </c>
      <c r="Z5" s="50">
        <v>0</v>
      </c>
      <c r="AA5" s="50">
        <v>0</v>
      </c>
      <c r="AB5" s="55" t="str">
        <f t="shared" si="1"/>
        <v/>
      </c>
    </row>
    <row r="6" spans="1:28" ht="17.25" customHeight="1" x14ac:dyDescent="0.2">
      <c r="B6" s="49" t="s">
        <v>14</v>
      </c>
      <c r="C6" s="50">
        <f t="shared" si="0"/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>
        <v>0</v>
      </c>
      <c r="Z6" s="50">
        <v>0</v>
      </c>
      <c r="AA6" s="50">
        <v>0</v>
      </c>
      <c r="AB6" s="55" t="str">
        <f t="shared" si="1"/>
        <v/>
      </c>
    </row>
    <row r="7" spans="1:28" ht="17.25" customHeight="1" x14ac:dyDescent="0.2">
      <c r="B7" s="49" t="s">
        <v>15</v>
      </c>
      <c r="C7" s="50">
        <f t="shared" si="0"/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0">
        <v>0</v>
      </c>
      <c r="AA7" s="50">
        <v>0</v>
      </c>
      <c r="AB7" s="55" t="str">
        <f t="shared" si="1"/>
        <v/>
      </c>
    </row>
    <row r="8" spans="1:28" ht="17.25" customHeight="1" x14ac:dyDescent="0.2">
      <c r="B8" s="49" t="s">
        <v>16</v>
      </c>
      <c r="C8" s="50">
        <f t="shared" si="0"/>
        <v>41100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0">
        <v>41100</v>
      </c>
      <c r="AA8" s="50">
        <v>0</v>
      </c>
      <c r="AB8" s="55" t="str">
        <f t="shared" si="1"/>
        <v>〇</v>
      </c>
    </row>
    <row r="9" spans="1:28" ht="17.25" customHeight="1" x14ac:dyDescent="0.2">
      <c r="B9" s="49" t="s">
        <v>17</v>
      </c>
      <c r="C9" s="50">
        <f t="shared" si="0"/>
        <v>3242700</v>
      </c>
      <c r="D9" s="50">
        <v>683600</v>
      </c>
      <c r="E9" s="50">
        <v>637800</v>
      </c>
      <c r="F9" s="50">
        <v>0</v>
      </c>
      <c r="G9" s="50">
        <v>0</v>
      </c>
      <c r="H9" s="50">
        <v>7000</v>
      </c>
      <c r="I9" s="50">
        <v>137600</v>
      </c>
      <c r="J9" s="50">
        <v>694000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1076700</v>
      </c>
      <c r="Q9" s="50">
        <v>0</v>
      </c>
      <c r="R9" s="50">
        <v>0</v>
      </c>
      <c r="S9" s="50">
        <v>6000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5" t="str">
        <f t="shared" si="1"/>
        <v>〇</v>
      </c>
    </row>
    <row r="10" spans="1:28" ht="17.25" customHeight="1" x14ac:dyDescent="0.2">
      <c r="B10" s="49" t="s">
        <v>18</v>
      </c>
      <c r="C10" s="50">
        <f t="shared" si="0"/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5" t="str">
        <f t="shared" si="1"/>
        <v/>
      </c>
    </row>
    <row r="11" spans="1:28" ht="17.25" customHeight="1" x14ac:dyDescent="0.2">
      <c r="B11" s="49" t="s">
        <v>19</v>
      </c>
      <c r="C11" s="50">
        <f t="shared" si="0"/>
        <v>1682100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1643100</v>
      </c>
      <c r="S11" s="50">
        <v>0</v>
      </c>
      <c r="T11" s="50">
        <v>0</v>
      </c>
      <c r="U11" s="50">
        <v>0</v>
      </c>
      <c r="V11" s="50">
        <v>39000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5" t="str">
        <f t="shared" si="1"/>
        <v>〇</v>
      </c>
    </row>
    <row r="12" spans="1:28" ht="17.25" customHeight="1" x14ac:dyDescent="0.2">
      <c r="B12" s="49" t="s">
        <v>20</v>
      </c>
      <c r="C12" s="50">
        <f t="shared" si="0"/>
        <v>176900</v>
      </c>
      <c r="D12" s="50">
        <v>27200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39400</v>
      </c>
      <c r="R12" s="50">
        <v>0</v>
      </c>
      <c r="S12" s="50">
        <v>69900</v>
      </c>
      <c r="T12" s="50">
        <v>14400</v>
      </c>
      <c r="U12" s="50">
        <v>0</v>
      </c>
      <c r="V12" s="50">
        <v>24400</v>
      </c>
      <c r="W12" s="50">
        <v>1600</v>
      </c>
      <c r="X12" s="50">
        <v>0</v>
      </c>
      <c r="Y12" s="50">
        <v>0</v>
      </c>
      <c r="Z12" s="50">
        <v>0</v>
      </c>
      <c r="AA12" s="50">
        <v>0</v>
      </c>
      <c r="AB12" s="55" t="str">
        <f t="shared" si="1"/>
        <v>〇</v>
      </c>
    </row>
    <row r="13" spans="1:28" ht="17.25" customHeight="1" x14ac:dyDescent="0.2">
      <c r="B13" s="49" t="s">
        <v>21</v>
      </c>
      <c r="C13" s="50">
        <f t="shared" si="0"/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5" t="str">
        <f t="shared" si="1"/>
        <v/>
      </c>
    </row>
    <row r="14" spans="1:28" ht="17.25" customHeight="1" x14ac:dyDescent="0.2">
      <c r="B14" s="49" t="s">
        <v>22</v>
      </c>
      <c r="C14" s="50">
        <f t="shared" si="0"/>
        <v>1799100</v>
      </c>
      <c r="D14" s="50">
        <v>5400</v>
      </c>
      <c r="E14" s="50">
        <v>0</v>
      </c>
      <c r="F14" s="50">
        <v>11000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370800</v>
      </c>
      <c r="N14" s="50">
        <v>0</v>
      </c>
      <c r="O14" s="50">
        <v>0</v>
      </c>
      <c r="P14" s="50">
        <v>0</v>
      </c>
      <c r="Q14" s="50">
        <v>0</v>
      </c>
      <c r="R14" s="50">
        <v>1260600</v>
      </c>
      <c r="S14" s="50">
        <v>80300</v>
      </c>
      <c r="T14" s="50">
        <v>0</v>
      </c>
      <c r="U14" s="50">
        <v>0</v>
      </c>
      <c r="V14" s="50">
        <v>0</v>
      </c>
      <c r="W14" s="50">
        <v>0</v>
      </c>
      <c r="X14" s="50">
        <v>71000</v>
      </c>
      <c r="Y14" s="50">
        <v>0</v>
      </c>
      <c r="Z14" s="50">
        <v>0</v>
      </c>
      <c r="AA14" s="50">
        <v>0</v>
      </c>
      <c r="AB14" s="55" t="str">
        <f t="shared" si="1"/>
        <v>〇</v>
      </c>
    </row>
    <row r="15" spans="1:28" ht="17.25" customHeight="1" x14ac:dyDescent="0.2">
      <c r="B15" s="49" t="s">
        <v>23</v>
      </c>
      <c r="C15" s="50">
        <f t="shared" si="0"/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5" t="str">
        <f t="shared" si="1"/>
        <v/>
      </c>
    </row>
    <row r="16" spans="1:28" ht="17.25" customHeight="1" x14ac:dyDescent="0.2">
      <c r="B16" s="49" t="s">
        <v>24</v>
      </c>
      <c r="C16" s="50">
        <f t="shared" si="0"/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5" t="str">
        <f t="shared" si="1"/>
        <v/>
      </c>
    </row>
    <row r="17" spans="2:28" ht="17.25" customHeight="1" x14ac:dyDescent="0.2">
      <c r="B17" s="49" t="s">
        <v>25</v>
      </c>
      <c r="C17" s="50">
        <f t="shared" si="0"/>
        <v>254800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198500</v>
      </c>
      <c r="S17" s="50">
        <v>35200</v>
      </c>
      <c r="T17" s="50">
        <v>0</v>
      </c>
      <c r="U17" s="50">
        <v>0</v>
      </c>
      <c r="V17" s="50">
        <v>21100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55" t="str">
        <f t="shared" si="1"/>
        <v>〇</v>
      </c>
    </row>
    <row r="18" spans="2:28" ht="17.25" customHeight="1" x14ac:dyDescent="0.2">
      <c r="B18" s="49" t="s">
        <v>26</v>
      </c>
      <c r="C18" s="50">
        <f t="shared" si="0"/>
        <v>226600</v>
      </c>
      <c r="D18" s="50">
        <v>0</v>
      </c>
      <c r="E18" s="50">
        <v>0</v>
      </c>
      <c r="F18" s="50">
        <v>0</v>
      </c>
      <c r="G18" s="50">
        <v>0</v>
      </c>
      <c r="H18" s="50">
        <v>2600</v>
      </c>
      <c r="I18" s="50">
        <v>0</v>
      </c>
      <c r="J18" s="50">
        <v>0</v>
      </c>
      <c r="K18" s="50">
        <v>0</v>
      </c>
      <c r="L18" s="50">
        <v>0</v>
      </c>
      <c r="M18" s="50">
        <v>3500</v>
      </c>
      <c r="N18" s="50">
        <v>0</v>
      </c>
      <c r="O18" s="50">
        <v>0</v>
      </c>
      <c r="P18" s="50">
        <v>58900</v>
      </c>
      <c r="Q18" s="50">
        <v>32100</v>
      </c>
      <c r="R18" s="50">
        <v>2800</v>
      </c>
      <c r="S18" s="50">
        <v>119800</v>
      </c>
      <c r="T18" s="50">
        <v>0</v>
      </c>
      <c r="U18" s="50">
        <v>0</v>
      </c>
      <c r="V18" s="50">
        <v>0</v>
      </c>
      <c r="W18" s="50">
        <v>0</v>
      </c>
      <c r="X18" s="50">
        <v>6900</v>
      </c>
      <c r="Y18" s="50">
        <v>0</v>
      </c>
      <c r="Z18" s="50">
        <v>0</v>
      </c>
      <c r="AA18" s="50">
        <v>0</v>
      </c>
      <c r="AB18" s="55" t="str">
        <f t="shared" si="1"/>
        <v>〇</v>
      </c>
    </row>
    <row r="19" spans="2:28" ht="17.25" customHeight="1" x14ac:dyDescent="0.2">
      <c r="B19" s="49" t="s">
        <v>27</v>
      </c>
      <c r="C19" s="50">
        <f t="shared" si="0"/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5" t="str">
        <f t="shared" si="1"/>
        <v/>
      </c>
    </row>
    <row r="20" spans="2:28" ht="17.25" customHeight="1" x14ac:dyDescent="0.2">
      <c r="B20" s="49" t="s">
        <v>28</v>
      </c>
      <c r="C20" s="50">
        <f t="shared" si="0"/>
        <v>390600</v>
      </c>
      <c r="D20" s="50">
        <v>4500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106000</v>
      </c>
      <c r="N20" s="50">
        <v>0</v>
      </c>
      <c r="O20" s="50">
        <v>0</v>
      </c>
      <c r="P20" s="50">
        <v>150800</v>
      </c>
      <c r="Q20" s="50">
        <v>0</v>
      </c>
      <c r="R20" s="50">
        <v>0</v>
      </c>
      <c r="S20" s="50">
        <v>0</v>
      </c>
      <c r="T20" s="50">
        <v>99600</v>
      </c>
      <c r="U20" s="50">
        <v>0</v>
      </c>
      <c r="V20" s="50">
        <v>0</v>
      </c>
      <c r="W20" s="50">
        <v>0</v>
      </c>
      <c r="X20" s="50">
        <v>29700</v>
      </c>
      <c r="Y20" s="50">
        <v>0</v>
      </c>
      <c r="Z20" s="50">
        <v>0</v>
      </c>
      <c r="AA20" s="50">
        <v>0</v>
      </c>
      <c r="AB20" s="55" t="str">
        <f t="shared" si="1"/>
        <v>〇</v>
      </c>
    </row>
    <row r="21" spans="2:28" ht="17.25" customHeight="1" x14ac:dyDescent="0.2">
      <c r="B21" s="49" t="s">
        <v>29</v>
      </c>
      <c r="C21" s="50">
        <f t="shared" si="0"/>
        <v>2710900</v>
      </c>
      <c r="D21" s="50">
        <v>0</v>
      </c>
      <c r="E21" s="50">
        <v>0</v>
      </c>
      <c r="F21" s="50">
        <v>0</v>
      </c>
      <c r="G21" s="50">
        <v>0</v>
      </c>
      <c r="H21" s="50">
        <v>1781000</v>
      </c>
      <c r="I21" s="50">
        <v>0</v>
      </c>
      <c r="J21" s="50">
        <v>0</v>
      </c>
      <c r="K21" s="50">
        <v>32800</v>
      </c>
      <c r="L21" s="50">
        <v>0</v>
      </c>
      <c r="M21" s="50">
        <v>193300</v>
      </c>
      <c r="N21" s="50">
        <v>0</v>
      </c>
      <c r="O21" s="50">
        <v>28500</v>
      </c>
      <c r="P21" s="50">
        <v>0</v>
      </c>
      <c r="Q21" s="50">
        <v>0</v>
      </c>
      <c r="R21" s="50">
        <v>27000</v>
      </c>
      <c r="S21" s="50">
        <v>0</v>
      </c>
      <c r="T21" s="50">
        <v>0</v>
      </c>
      <c r="U21" s="50">
        <v>0</v>
      </c>
      <c r="V21" s="50">
        <v>594000</v>
      </c>
      <c r="W21" s="50">
        <v>54300</v>
      </c>
      <c r="X21" s="50">
        <v>0</v>
      </c>
      <c r="Y21" s="50">
        <v>0</v>
      </c>
      <c r="Z21" s="50">
        <v>0</v>
      </c>
      <c r="AA21" s="50">
        <v>0</v>
      </c>
      <c r="AB21" s="55" t="str">
        <f t="shared" si="1"/>
        <v>〇</v>
      </c>
    </row>
    <row r="22" spans="2:28" ht="17.25" customHeight="1" x14ac:dyDescent="0.2">
      <c r="B22" s="49" t="s">
        <v>30</v>
      </c>
      <c r="C22" s="50">
        <f t="shared" si="0"/>
        <v>1476300</v>
      </c>
      <c r="D22" s="50">
        <v>0</v>
      </c>
      <c r="E22" s="50">
        <v>0</v>
      </c>
      <c r="F22" s="50">
        <v>0</v>
      </c>
      <c r="G22" s="50">
        <v>0</v>
      </c>
      <c r="H22" s="50">
        <v>304600</v>
      </c>
      <c r="I22" s="50">
        <v>0</v>
      </c>
      <c r="J22" s="50">
        <v>0</v>
      </c>
      <c r="K22" s="50">
        <v>0</v>
      </c>
      <c r="L22" s="50">
        <v>0</v>
      </c>
      <c r="M22" s="50">
        <v>76400</v>
      </c>
      <c r="N22" s="50">
        <v>0</v>
      </c>
      <c r="O22" s="50">
        <v>0</v>
      </c>
      <c r="P22" s="50">
        <v>0</v>
      </c>
      <c r="Q22" s="50">
        <v>0</v>
      </c>
      <c r="R22" s="50">
        <v>171500</v>
      </c>
      <c r="S22" s="50">
        <v>923300</v>
      </c>
      <c r="T22" s="50">
        <v>0</v>
      </c>
      <c r="U22" s="50">
        <v>0</v>
      </c>
      <c r="V22" s="50">
        <v>0</v>
      </c>
      <c r="W22" s="50">
        <v>500</v>
      </c>
      <c r="X22" s="50">
        <v>0</v>
      </c>
      <c r="Y22" s="50">
        <v>0</v>
      </c>
      <c r="Z22" s="50">
        <v>0</v>
      </c>
      <c r="AA22" s="50">
        <v>0</v>
      </c>
      <c r="AB22" s="55" t="str">
        <f t="shared" si="1"/>
        <v>〇</v>
      </c>
    </row>
    <row r="23" spans="2:28" ht="17.25" customHeight="1" x14ac:dyDescent="0.2">
      <c r="B23" s="49" t="s">
        <v>31</v>
      </c>
      <c r="C23" s="50">
        <f t="shared" si="0"/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55" t="str">
        <f t="shared" si="1"/>
        <v/>
      </c>
    </row>
    <row r="24" spans="2:28" ht="17.25" customHeight="1" x14ac:dyDescent="0.2">
      <c r="B24" s="49" t="s">
        <v>32</v>
      </c>
      <c r="C24" s="50">
        <f t="shared" si="0"/>
        <v>1661900</v>
      </c>
      <c r="D24" s="50">
        <v>181400</v>
      </c>
      <c r="E24" s="50">
        <v>0</v>
      </c>
      <c r="F24" s="50">
        <v>73100</v>
      </c>
      <c r="G24" s="50">
        <v>16900</v>
      </c>
      <c r="H24" s="50">
        <v>22500</v>
      </c>
      <c r="I24" s="50">
        <v>41700</v>
      </c>
      <c r="J24" s="50">
        <v>1100</v>
      </c>
      <c r="K24" s="50">
        <v>90600</v>
      </c>
      <c r="L24" s="50">
        <v>0</v>
      </c>
      <c r="M24" s="50">
        <v>0</v>
      </c>
      <c r="N24" s="50">
        <v>0</v>
      </c>
      <c r="O24" s="50">
        <v>68800</v>
      </c>
      <c r="P24" s="50">
        <v>285300</v>
      </c>
      <c r="Q24" s="50">
        <v>0</v>
      </c>
      <c r="R24" s="50">
        <v>169000</v>
      </c>
      <c r="S24" s="50">
        <v>387500</v>
      </c>
      <c r="T24" s="50">
        <v>324000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0">
        <v>0</v>
      </c>
      <c r="AA24" s="50">
        <v>0</v>
      </c>
      <c r="AB24" s="55" t="str">
        <f t="shared" si="1"/>
        <v>〇</v>
      </c>
    </row>
    <row r="25" spans="2:28" ht="17.25" customHeight="1" x14ac:dyDescent="0.2">
      <c r="B25" s="49" t="s">
        <v>33</v>
      </c>
      <c r="C25" s="50">
        <f t="shared" si="0"/>
        <v>178400</v>
      </c>
      <c r="D25" s="50">
        <v>38100</v>
      </c>
      <c r="E25" s="50">
        <v>0</v>
      </c>
      <c r="F25" s="50">
        <v>0</v>
      </c>
      <c r="G25" s="50">
        <v>0</v>
      </c>
      <c r="H25" s="50">
        <v>2100</v>
      </c>
      <c r="I25" s="50">
        <v>8700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100900</v>
      </c>
      <c r="Q25" s="50">
        <v>0</v>
      </c>
      <c r="R25" s="50">
        <v>0</v>
      </c>
      <c r="S25" s="50">
        <v>28600</v>
      </c>
      <c r="T25" s="50">
        <v>0</v>
      </c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50">
        <v>0</v>
      </c>
      <c r="AA25" s="50">
        <v>0</v>
      </c>
      <c r="AB25" s="55" t="str">
        <f t="shared" si="1"/>
        <v>〇</v>
      </c>
    </row>
    <row r="26" spans="2:28" ht="17.25" customHeight="1" x14ac:dyDescent="0.2">
      <c r="B26" s="49" t="s">
        <v>34</v>
      </c>
      <c r="C26" s="50">
        <f t="shared" si="0"/>
        <v>1573100</v>
      </c>
      <c r="D26" s="50">
        <v>0</v>
      </c>
      <c r="E26" s="50">
        <v>0</v>
      </c>
      <c r="F26" s="50">
        <v>0</v>
      </c>
      <c r="G26" s="50">
        <v>0</v>
      </c>
      <c r="H26" s="50">
        <v>167000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21200</v>
      </c>
      <c r="S26" s="50">
        <v>737900</v>
      </c>
      <c r="T26" s="50">
        <v>647000</v>
      </c>
      <c r="U26" s="50">
        <v>0</v>
      </c>
      <c r="V26" s="50">
        <v>0</v>
      </c>
      <c r="W26" s="50">
        <v>0</v>
      </c>
      <c r="X26" s="50">
        <v>0</v>
      </c>
      <c r="Y26" s="50">
        <v>0</v>
      </c>
      <c r="Z26" s="50">
        <v>0</v>
      </c>
      <c r="AA26" s="50">
        <v>0</v>
      </c>
      <c r="AB26" s="55" t="str">
        <f t="shared" si="1"/>
        <v>〇</v>
      </c>
    </row>
    <row r="27" spans="2:28" ht="17.25" customHeight="1" x14ac:dyDescent="0.2">
      <c r="B27" s="49" t="s">
        <v>35</v>
      </c>
      <c r="C27" s="50">
        <f t="shared" si="0"/>
        <v>1469900</v>
      </c>
      <c r="D27" s="50">
        <v>206000</v>
      </c>
      <c r="E27" s="50">
        <v>0</v>
      </c>
      <c r="F27" s="50">
        <v>0</v>
      </c>
      <c r="G27" s="50">
        <v>0</v>
      </c>
      <c r="H27" s="50">
        <v>9000</v>
      </c>
      <c r="I27" s="50">
        <v>6900</v>
      </c>
      <c r="J27" s="50">
        <v>0</v>
      </c>
      <c r="K27" s="50">
        <v>26700</v>
      </c>
      <c r="L27" s="50">
        <v>0</v>
      </c>
      <c r="M27" s="50">
        <v>158400</v>
      </c>
      <c r="N27" s="50">
        <v>0</v>
      </c>
      <c r="O27" s="50">
        <v>0</v>
      </c>
      <c r="P27" s="50">
        <v>912100</v>
      </c>
      <c r="Q27" s="50">
        <v>0</v>
      </c>
      <c r="R27" s="50">
        <v>150800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55" t="str">
        <f t="shared" si="1"/>
        <v>〇</v>
      </c>
    </row>
    <row r="28" spans="2:28" ht="17.25" customHeight="1" x14ac:dyDescent="0.2">
      <c r="B28" s="49" t="s">
        <v>36</v>
      </c>
      <c r="C28" s="50">
        <f t="shared" si="0"/>
        <v>1803700</v>
      </c>
      <c r="D28" s="50">
        <v>234900</v>
      </c>
      <c r="E28" s="50">
        <v>0</v>
      </c>
      <c r="F28" s="50">
        <v>0</v>
      </c>
      <c r="G28" s="50">
        <v>0</v>
      </c>
      <c r="H28" s="50">
        <v>470700</v>
      </c>
      <c r="I28" s="50">
        <v>0</v>
      </c>
      <c r="J28" s="50">
        <v>0</v>
      </c>
      <c r="K28" s="50">
        <v>13300</v>
      </c>
      <c r="L28" s="50">
        <v>0</v>
      </c>
      <c r="M28" s="50">
        <v>72800</v>
      </c>
      <c r="N28" s="50">
        <v>0</v>
      </c>
      <c r="O28" s="50">
        <v>0</v>
      </c>
      <c r="P28" s="50">
        <v>706700</v>
      </c>
      <c r="Q28" s="50">
        <v>0</v>
      </c>
      <c r="R28" s="50">
        <v>58000</v>
      </c>
      <c r="S28" s="50">
        <v>0</v>
      </c>
      <c r="T28" s="50">
        <v>15000</v>
      </c>
      <c r="U28" s="50">
        <v>0</v>
      </c>
      <c r="V28" s="50">
        <v>0</v>
      </c>
      <c r="W28" s="50">
        <v>0</v>
      </c>
      <c r="X28" s="50">
        <v>180400</v>
      </c>
      <c r="Y28" s="50">
        <v>0</v>
      </c>
      <c r="Z28" s="50">
        <v>0</v>
      </c>
      <c r="AA28" s="50">
        <v>51900</v>
      </c>
      <c r="AB28" s="55" t="str">
        <f t="shared" si="1"/>
        <v>〇</v>
      </c>
    </row>
    <row r="29" spans="2:28" ht="17.25" customHeight="1" x14ac:dyDescent="0.2">
      <c r="B29" s="49" t="s">
        <v>37</v>
      </c>
      <c r="C29" s="50">
        <f t="shared" si="0"/>
        <v>92300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2400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10100</v>
      </c>
      <c r="S29" s="50">
        <v>43600</v>
      </c>
      <c r="T29" s="50">
        <v>0</v>
      </c>
      <c r="U29" s="50">
        <v>0</v>
      </c>
      <c r="V29" s="50">
        <v>36200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5" t="str">
        <f t="shared" si="1"/>
        <v>〇</v>
      </c>
    </row>
    <row r="30" spans="2:28" ht="17.25" customHeight="1" x14ac:dyDescent="0.2">
      <c r="B30" s="49" t="s">
        <v>38</v>
      </c>
      <c r="C30" s="50">
        <f t="shared" si="0"/>
        <v>8178000</v>
      </c>
      <c r="D30" s="50">
        <v>57800</v>
      </c>
      <c r="E30" s="50">
        <v>0</v>
      </c>
      <c r="F30" s="50">
        <v>0</v>
      </c>
      <c r="G30" s="50">
        <v>0</v>
      </c>
      <c r="H30" s="50">
        <v>492600</v>
      </c>
      <c r="I30" s="50">
        <v>93000</v>
      </c>
      <c r="J30" s="50">
        <v>935700</v>
      </c>
      <c r="K30" s="50">
        <v>754300</v>
      </c>
      <c r="L30" s="50">
        <v>0</v>
      </c>
      <c r="M30" s="50">
        <v>0</v>
      </c>
      <c r="N30" s="50">
        <v>0</v>
      </c>
      <c r="O30" s="50">
        <v>0</v>
      </c>
      <c r="P30" s="50">
        <v>72000</v>
      </c>
      <c r="Q30" s="50">
        <v>3734600</v>
      </c>
      <c r="R30" s="50">
        <v>4200</v>
      </c>
      <c r="S30" s="50">
        <v>2025700</v>
      </c>
      <c r="T30" s="50">
        <v>0</v>
      </c>
      <c r="U30" s="50">
        <v>8100</v>
      </c>
      <c r="V30" s="50">
        <v>0</v>
      </c>
      <c r="W30" s="50">
        <v>0</v>
      </c>
      <c r="X30" s="50">
        <v>0</v>
      </c>
      <c r="Y30" s="50">
        <v>0</v>
      </c>
      <c r="Z30" s="50">
        <v>0</v>
      </c>
      <c r="AA30" s="50">
        <v>0</v>
      </c>
      <c r="AB30" s="55" t="str">
        <f t="shared" si="1"/>
        <v>〇</v>
      </c>
    </row>
    <row r="31" spans="2:28" ht="17.25" customHeight="1" x14ac:dyDescent="0.2">
      <c r="B31" s="49" t="s">
        <v>39</v>
      </c>
      <c r="C31" s="50">
        <f t="shared" si="0"/>
        <v>138500</v>
      </c>
      <c r="D31" s="50">
        <v>0</v>
      </c>
      <c r="E31" s="50">
        <v>0</v>
      </c>
      <c r="F31" s="50">
        <v>0</v>
      </c>
      <c r="G31" s="50">
        <v>0</v>
      </c>
      <c r="H31" s="50">
        <v>6500</v>
      </c>
      <c r="I31" s="50">
        <v>0</v>
      </c>
      <c r="J31" s="50">
        <v>0</v>
      </c>
      <c r="K31" s="50">
        <v>0</v>
      </c>
      <c r="L31" s="50">
        <v>0</v>
      </c>
      <c r="M31" s="50">
        <v>8300</v>
      </c>
      <c r="N31" s="50">
        <v>0</v>
      </c>
      <c r="O31" s="50">
        <v>0</v>
      </c>
      <c r="P31" s="50">
        <v>0</v>
      </c>
      <c r="Q31" s="50">
        <v>0</v>
      </c>
      <c r="R31" s="50">
        <v>4400</v>
      </c>
      <c r="S31" s="50">
        <v>115100</v>
      </c>
      <c r="T31" s="50">
        <v>0</v>
      </c>
      <c r="U31" s="50">
        <v>0</v>
      </c>
      <c r="V31" s="50">
        <v>4200</v>
      </c>
      <c r="W31" s="50">
        <v>0</v>
      </c>
      <c r="X31" s="50">
        <v>0</v>
      </c>
      <c r="Y31" s="50">
        <v>0</v>
      </c>
      <c r="Z31" s="50">
        <v>0</v>
      </c>
      <c r="AA31" s="50">
        <v>0</v>
      </c>
      <c r="AB31" s="55" t="str">
        <f t="shared" si="1"/>
        <v>〇</v>
      </c>
    </row>
    <row r="32" spans="2:28" ht="17.25" customHeight="1" x14ac:dyDescent="0.2">
      <c r="B32" s="49" t="s">
        <v>40</v>
      </c>
      <c r="C32" s="50">
        <f t="shared" si="0"/>
        <v>1887500</v>
      </c>
      <c r="D32" s="50">
        <v>103200</v>
      </c>
      <c r="E32" s="50">
        <v>0</v>
      </c>
      <c r="F32" s="50">
        <v>0</v>
      </c>
      <c r="G32" s="50">
        <v>0</v>
      </c>
      <c r="H32" s="50">
        <v>887500</v>
      </c>
      <c r="I32" s="50">
        <v>79900</v>
      </c>
      <c r="J32" s="50">
        <v>0</v>
      </c>
      <c r="K32" s="50">
        <v>0</v>
      </c>
      <c r="L32" s="50">
        <v>0</v>
      </c>
      <c r="M32" s="50">
        <v>5500</v>
      </c>
      <c r="N32" s="50">
        <v>0</v>
      </c>
      <c r="O32" s="50">
        <v>0</v>
      </c>
      <c r="P32" s="50">
        <v>25000</v>
      </c>
      <c r="Q32" s="50">
        <v>0</v>
      </c>
      <c r="R32" s="50">
        <v>42300</v>
      </c>
      <c r="S32" s="50">
        <v>0</v>
      </c>
      <c r="T32" s="50">
        <v>744100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0">
        <v>0</v>
      </c>
      <c r="AB32" s="55" t="str">
        <f t="shared" si="1"/>
        <v>〇</v>
      </c>
    </row>
    <row r="33" spans="2:28" ht="17.25" customHeight="1" x14ac:dyDescent="0.2">
      <c r="B33" s="49" t="s">
        <v>41</v>
      </c>
      <c r="C33" s="50">
        <f t="shared" si="0"/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5" t="str">
        <f t="shared" si="1"/>
        <v/>
      </c>
    </row>
    <row r="34" spans="2:28" ht="17.25" customHeight="1" x14ac:dyDescent="0.2">
      <c r="B34" s="49" t="s">
        <v>42</v>
      </c>
      <c r="C34" s="50">
        <f t="shared" si="0"/>
        <v>2093600</v>
      </c>
      <c r="D34" s="50">
        <v>297700</v>
      </c>
      <c r="E34" s="50">
        <v>0</v>
      </c>
      <c r="F34" s="50">
        <v>0</v>
      </c>
      <c r="G34" s="50">
        <v>0</v>
      </c>
      <c r="H34" s="50">
        <v>86900</v>
      </c>
      <c r="I34" s="50">
        <v>0</v>
      </c>
      <c r="J34" s="50">
        <v>0</v>
      </c>
      <c r="K34" s="50">
        <v>0</v>
      </c>
      <c r="L34" s="50">
        <v>0</v>
      </c>
      <c r="M34" s="50">
        <v>1386200</v>
      </c>
      <c r="N34" s="50">
        <v>0</v>
      </c>
      <c r="O34" s="50">
        <v>3100</v>
      </c>
      <c r="P34" s="50">
        <v>301900</v>
      </c>
      <c r="Q34" s="50">
        <v>0</v>
      </c>
      <c r="R34" s="50">
        <v>14200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3600</v>
      </c>
      <c r="Y34" s="50">
        <v>0</v>
      </c>
      <c r="Z34" s="50">
        <v>0</v>
      </c>
      <c r="AA34" s="50">
        <v>0</v>
      </c>
      <c r="AB34" s="55" t="str">
        <f t="shared" si="1"/>
        <v>〇</v>
      </c>
    </row>
    <row r="35" spans="2:28" ht="17.25" customHeight="1" x14ac:dyDescent="0.2">
      <c r="B35" s="49" t="s">
        <v>43</v>
      </c>
      <c r="C35" s="50">
        <f t="shared" si="0"/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5" t="str">
        <f t="shared" si="1"/>
        <v/>
      </c>
    </row>
    <row r="36" spans="2:28" ht="17.25" customHeight="1" x14ac:dyDescent="0.2">
      <c r="B36" s="49" t="s">
        <v>44</v>
      </c>
      <c r="C36" s="50">
        <f t="shared" ref="C36:C99" si="2">SUM(D36:AA36)</f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0">
        <v>0</v>
      </c>
      <c r="AA36" s="50">
        <v>0</v>
      </c>
      <c r="AB36" s="55" t="str">
        <f t="shared" ref="AB36:AB67" si="3">IF(C36&gt;0,"〇","")</f>
        <v/>
      </c>
    </row>
    <row r="37" spans="2:28" ht="17.25" customHeight="1" x14ac:dyDescent="0.2">
      <c r="B37" s="49" t="s">
        <v>45</v>
      </c>
      <c r="C37" s="50">
        <f t="shared" si="2"/>
        <v>1100500</v>
      </c>
      <c r="D37" s="50">
        <v>4200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343300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67900</v>
      </c>
      <c r="S37" s="50">
        <v>97200</v>
      </c>
      <c r="T37" s="50">
        <v>528900</v>
      </c>
      <c r="U37" s="50">
        <v>0</v>
      </c>
      <c r="V37" s="50">
        <v>32000</v>
      </c>
      <c r="W37" s="50">
        <v>0</v>
      </c>
      <c r="X37" s="50">
        <v>27000</v>
      </c>
      <c r="Y37" s="50">
        <v>0</v>
      </c>
      <c r="Z37" s="50">
        <v>0</v>
      </c>
      <c r="AA37" s="50">
        <v>0</v>
      </c>
      <c r="AB37" s="55" t="str">
        <f t="shared" si="3"/>
        <v>〇</v>
      </c>
    </row>
    <row r="38" spans="2:28" ht="17.25" customHeight="1" x14ac:dyDescent="0.2">
      <c r="B38" s="49" t="s">
        <v>46</v>
      </c>
      <c r="C38" s="50">
        <f t="shared" si="2"/>
        <v>46500</v>
      </c>
      <c r="D38" s="50">
        <v>34200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12300</v>
      </c>
      <c r="T38" s="50">
        <v>0</v>
      </c>
      <c r="U38" s="50">
        <v>0</v>
      </c>
      <c r="V38" s="50">
        <v>0</v>
      </c>
      <c r="W38" s="50">
        <v>0</v>
      </c>
      <c r="X38" s="50">
        <v>0</v>
      </c>
      <c r="Y38" s="50">
        <v>0</v>
      </c>
      <c r="Z38" s="50">
        <v>0</v>
      </c>
      <c r="AA38" s="50">
        <v>0</v>
      </c>
      <c r="AB38" s="55" t="str">
        <f t="shared" si="3"/>
        <v>〇</v>
      </c>
    </row>
    <row r="39" spans="2:28" ht="17.25" customHeight="1" x14ac:dyDescent="0.2">
      <c r="B39" s="49" t="s">
        <v>47</v>
      </c>
      <c r="C39" s="50">
        <f t="shared" si="2"/>
        <v>329400</v>
      </c>
      <c r="D39" s="50">
        <v>0</v>
      </c>
      <c r="E39" s="50">
        <v>0</v>
      </c>
      <c r="F39" s="50">
        <v>0</v>
      </c>
      <c r="G39" s="50">
        <v>0</v>
      </c>
      <c r="H39" s="50">
        <v>71700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92300</v>
      </c>
      <c r="Q39" s="50">
        <v>0</v>
      </c>
      <c r="R39" s="50">
        <v>0</v>
      </c>
      <c r="S39" s="50">
        <v>9000</v>
      </c>
      <c r="T39" s="50">
        <v>104500</v>
      </c>
      <c r="U39" s="50">
        <v>0</v>
      </c>
      <c r="V39" s="50">
        <v>33600</v>
      </c>
      <c r="W39" s="50">
        <v>0</v>
      </c>
      <c r="X39" s="50">
        <v>18300</v>
      </c>
      <c r="Y39" s="50">
        <v>0</v>
      </c>
      <c r="Z39" s="50">
        <v>0</v>
      </c>
      <c r="AA39" s="50">
        <v>0</v>
      </c>
      <c r="AB39" s="55" t="str">
        <f t="shared" si="3"/>
        <v>〇</v>
      </c>
    </row>
    <row r="40" spans="2:28" ht="17.25" customHeight="1" x14ac:dyDescent="0.2">
      <c r="B40" s="49" t="s">
        <v>48</v>
      </c>
      <c r="C40" s="50">
        <f t="shared" si="2"/>
        <v>578900</v>
      </c>
      <c r="D40" s="50">
        <v>87300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249200</v>
      </c>
      <c r="N40" s="50">
        <v>0</v>
      </c>
      <c r="O40" s="50">
        <v>7600</v>
      </c>
      <c r="P40" s="50">
        <v>217400</v>
      </c>
      <c r="Q40" s="50">
        <v>0</v>
      </c>
      <c r="R40" s="50">
        <v>5600</v>
      </c>
      <c r="S40" s="50">
        <v>0</v>
      </c>
      <c r="T40" s="50">
        <v>0</v>
      </c>
      <c r="U40" s="50">
        <v>0</v>
      </c>
      <c r="V40" s="50">
        <v>0</v>
      </c>
      <c r="W40" s="50">
        <v>11800</v>
      </c>
      <c r="X40" s="50">
        <v>0</v>
      </c>
      <c r="Y40" s="50">
        <v>0</v>
      </c>
      <c r="Z40" s="50">
        <v>0</v>
      </c>
      <c r="AA40" s="50">
        <v>0</v>
      </c>
      <c r="AB40" s="55" t="str">
        <f t="shared" si="3"/>
        <v>〇</v>
      </c>
    </row>
    <row r="41" spans="2:28" ht="17.25" customHeight="1" x14ac:dyDescent="0.2">
      <c r="B41" s="49" t="s">
        <v>49</v>
      </c>
      <c r="C41" s="50">
        <f t="shared" si="2"/>
        <v>218200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215000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0">
        <v>3200</v>
      </c>
      <c r="Y41" s="50">
        <v>0</v>
      </c>
      <c r="Z41" s="50">
        <v>0</v>
      </c>
      <c r="AA41" s="50">
        <v>0</v>
      </c>
      <c r="AB41" s="55" t="str">
        <f t="shared" si="3"/>
        <v>〇</v>
      </c>
    </row>
    <row r="42" spans="2:28" ht="17.25" customHeight="1" x14ac:dyDescent="0.2">
      <c r="B42" s="49" t="s">
        <v>50</v>
      </c>
      <c r="C42" s="50">
        <f t="shared" si="2"/>
        <v>1921600</v>
      </c>
      <c r="D42" s="50">
        <v>90500</v>
      </c>
      <c r="E42" s="50">
        <v>0</v>
      </c>
      <c r="F42" s="50">
        <v>0</v>
      </c>
      <c r="G42" s="50">
        <v>189200</v>
      </c>
      <c r="H42" s="50">
        <v>19400</v>
      </c>
      <c r="I42" s="50">
        <v>0</v>
      </c>
      <c r="J42" s="50">
        <v>0</v>
      </c>
      <c r="K42" s="50">
        <v>23600</v>
      </c>
      <c r="L42" s="50">
        <v>0</v>
      </c>
      <c r="M42" s="50">
        <v>62200</v>
      </c>
      <c r="N42" s="50">
        <v>6800</v>
      </c>
      <c r="O42" s="50">
        <v>5100</v>
      </c>
      <c r="P42" s="50">
        <v>419800</v>
      </c>
      <c r="Q42" s="50">
        <v>0</v>
      </c>
      <c r="R42" s="50">
        <v>670700</v>
      </c>
      <c r="S42" s="50">
        <v>369200</v>
      </c>
      <c r="T42" s="50">
        <v>3700</v>
      </c>
      <c r="U42" s="50">
        <v>61400</v>
      </c>
      <c r="V42" s="50">
        <v>0</v>
      </c>
      <c r="W42" s="50">
        <v>0</v>
      </c>
      <c r="X42" s="50">
        <v>0</v>
      </c>
      <c r="Y42" s="50">
        <v>0</v>
      </c>
      <c r="Z42" s="50">
        <v>0</v>
      </c>
      <c r="AA42" s="50">
        <v>0</v>
      </c>
      <c r="AB42" s="55" t="str">
        <f t="shared" si="3"/>
        <v>〇</v>
      </c>
    </row>
    <row r="43" spans="2:28" ht="17.25" customHeight="1" x14ac:dyDescent="0.2">
      <c r="B43" s="49" t="s">
        <v>51</v>
      </c>
      <c r="C43" s="50">
        <f t="shared" si="2"/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0">
        <v>0</v>
      </c>
      <c r="AA43" s="50">
        <v>0</v>
      </c>
      <c r="AB43" s="55" t="str">
        <f t="shared" si="3"/>
        <v/>
      </c>
    </row>
    <row r="44" spans="2:28" ht="17.25" customHeight="1" x14ac:dyDescent="0.2">
      <c r="B44" s="49" t="s">
        <v>52</v>
      </c>
      <c r="C44" s="50">
        <f t="shared" si="2"/>
        <v>3138900</v>
      </c>
      <c r="D44" s="50">
        <v>472700</v>
      </c>
      <c r="E44" s="50">
        <v>50000</v>
      </c>
      <c r="F44" s="50">
        <v>0</v>
      </c>
      <c r="G44" s="50">
        <v>0</v>
      </c>
      <c r="H44" s="50">
        <v>1377800</v>
      </c>
      <c r="I44" s="50">
        <v>0</v>
      </c>
      <c r="J44" s="50">
        <v>0</v>
      </c>
      <c r="K44" s="50">
        <v>0</v>
      </c>
      <c r="L44" s="50">
        <v>0</v>
      </c>
      <c r="M44" s="50">
        <v>838800</v>
      </c>
      <c r="N44" s="50">
        <v>0</v>
      </c>
      <c r="O44" s="50">
        <v>0</v>
      </c>
      <c r="P44" s="50">
        <v>399600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5" t="str">
        <f t="shared" si="3"/>
        <v>〇</v>
      </c>
    </row>
    <row r="45" spans="2:28" ht="17.25" customHeight="1" x14ac:dyDescent="0.2">
      <c r="B45" s="49" t="s">
        <v>53</v>
      </c>
      <c r="C45" s="50">
        <f t="shared" si="2"/>
        <v>4500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4500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5" t="str">
        <f t="shared" si="3"/>
        <v>〇</v>
      </c>
    </row>
    <row r="46" spans="2:28" ht="17.25" customHeight="1" x14ac:dyDescent="0.2">
      <c r="B46" s="49" t="s">
        <v>54</v>
      </c>
      <c r="C46" s="50">
        <f t="shared" si="2"/>
        <v>17300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17300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0</v>
      </c>
      <c r="Y46" s="50">
        <v>0</v>
      </c>
      <c r="Z46" s="50">
        <v>0</v>
      </c>
      <c r="AA46" s="50">
        <v>0</v>
      </c>
      <c r="AB46" s="55" t="str">
        <f t="shared" si="3"/>
        <v>〇</v>
      </c>
    </row>
    <row r="47" spans="2:28" ht="17.25" customHeight="1" x14ac:dyDescent="0.2">
      <c r="B47" s="49" t="s">
        <v>55</v>
      </c>
      <c r="C47" s="50">
        <f t="shared" si="2"/>
        <v>244300</v>
      </c>
      <c r="D47" s="50">
        <v>0</v>
      </c>
      <c r="E47" s="50">
        <v>0</v>
      </c>
      <c r="F47" s="50">
        <v>0</v>
      </c>
      <c r="G47" s="50">
        <v>0</v>
      </c>
      <c r="H47" s="50">
        <v>15500</v>
      </c>
      <c r="I47" s="50">
        <v>0</v>
      </c>
      <c r="J47" s="50">
        <v>0</v>
      </c>
      <c r="K47" s="50">
        <v>31500</v>
      </c>
      <c r="L47" s="50">
        <v>0</v>
      </c>
      <c r="M47" s="50">
        <v>16900</v>
      </c>
      <c r="N47" s="50">
        <v>0</v>
      </c>
      <c r="O47" s="50">
        <v>0</v>
      </c>
      <c r="P47" s="50">
        <v>83100</v>
      </c>
      <c r="Q47" s="50">
        <v>0</v>
      </c>
      <c r="R47" s="50">
        <v>97300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0">
        <v>0</v>
      </c>
      <c r="Y47" s="50">
        <v>0</v>
      </c>
      <c r="Z47" s="50">
        <v>0</v>
      </c>
      <c r="AA47" s="50">
        <v>0</v>
      </c>
      <c r="AB47" s="55" t="str">
        <f t="shared" si="3"/>
        <v>〇</v>
      </c>
    </row>
    <row r="48" spans="2:28" ht="17.25" customHeight="1" x14ac:dyDescent="0.2">
      <c r="B48" s="49" t="s">
        <v>56</v>
      </c>
      <c r="C48" s="50">
        <f t="shared" si="2"/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0">
        <v>0</v>
      </c>
      <c r="Y48" s="50">
        <v>0</v>
      </c>
      <c r="Z48" s="50">
        <v>0</v>
      </c>
      <c r="AA48" s="50">
        <v>0</v>
      </c>
      <c r="AB48" s="55" t="str">
        <f t="shared" si="3"/>
        <v/>
      </c>
    </row>
    <row r="49" spans="2:28" ht="17.25" customHeight="1" x14ac:dyDescent="0.2">
      <c r="B49" s="49" t="s">
        <v>57</v>
      </c>
      <c r="C49" s="50">
        <f t="shared" si="2"/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0">
        <v>0</v>
      </c>
      <c r="AA49" s="50">
        <v>0</v>
      </c>
      <c r="AB49" s="55" t="str">
        <f t="shared" si="3"/>
        <v/>
      </c>
    </row>
    <row r="50" spans="2:28" ht="17.25" customHeight="1" x14ac:dyDescent="0.2">
      <c r="B50" s="49" t="s">
        <v>58</v>
      </c>
      <c r="C50" s="50">
        <f t="shared" si="2"/>
        <v>121300</v>
      </c>
      <c r="D50" s="50">
        <v>56100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24700</v>
      </c>
      <c r="N50" s="50">
        <v>0</v>
      </c>
      <c r="O50" s="50">
        <v>0</v>
      </c>
      <c r="P50" s="50">
        <v>0</v>
      </c>
      <c r="Q50" s="50">
        <v>0</v>
      </c>
      <c r="R50" s="50">
        <v>16700</v>
      </c>
      <c r="S50" s="50">
        <v>23800</v>
      </c>
      <c r="T50" s="50">
        <v>0</v>
      </c>
      <c r="U50" s="50">
        <v>0</v>
      </c>
      <c r="V50" s="50">
        <v>0</v>
      </c>
      <c r="W50" s="50">
        <v>0</v>
      </c>
      <c r="X50" s="50">
        <v>0</v>
      </c>
      <c r="Y50" s="50">
        <v>0</v>
      </c>
      <c r="Z50" s="50">
        <v>0</v>
      </c>
      <c r="AA50" s="50">
        <v>0</v>
      </c>
      <c r="AB50" s="55" t="str">
        <f t="shared" si="3"/>
        <v>〇</v>
      </c>
    </row>
    <row r="51" spans="2:28" ht="17.25" customHeight="1" x14ac:dyDescent="0.2">
      <c r="B51" s="49" t="s">
        <v>59</v>
      </c>
      <c r="C51" s="50">
        <f t="shared" si="2"/>
        <v>36900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3500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22200</v>
      </c>
      <c r="S51" s="50">
        <v>4800</v>
      </c>
      <c r="T51" s="50">
        <v>0</v>
      </c>
      <c r="U51" s="50">
        <v>0</v>
      </c>
      <c r="V51" s="50">
        <v>6400</v>
      </c>
      <c r="W51" s="50">
        <v>0</v>
      </c>
      <c r="X51" s="50">
        <v>0</v>
      </c>
      <c r="Y51" s="50">
        <v>0</v>
      </c>
      <c r="Z51" s="50">
        <v>0</v>
      </c>
      <c r="AA51" s="50">
        <v>0</v>
      </c>
      <c r="AB51" s="55" t="str">
        <f t="shared" si="3"/>
        <v>〇</v>
      </c>
    </row>
    <row r="52" spans="2:28" ht="17.25" customHeight="1" x14ac:dyDescent="0.2">
      <c r="B52" s="49" t="s">
        <v>60</v>
      </c>
      <c r="C52" s="50">
        <f t="shared" si="2"/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0">
        <v>0</v>
      </c>
      <c r="AA52" s="50">
        <v>0</v>
      </c>
      <c r="AB52" s="55" t="str">
        <f t="shared" si="3"/>
        <v/>
      </c>
    </row>
    <row r="53" spans="2:28" ht="17.25" customHeight="1" x14ac:dyDescent="0.2">
      <c r="B53" s="49" t="s">
        <v>61</v>
      </c>
      <c r="C53" s="50">
        <f t="shared" si="2"/>
        <v>327200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13200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0">
        <v>0</v>
      </c>
      <c r="Y53" s="50">
        <v>0</v>
      </c>
      <c r="Z53" s="50">
        <v>314000</v>
      </c>
      <c r="AA53" s="50">
        <v>0</v>
      </c>
      <c r="AB53" s="55" t="str">
        <f t="shared" si="3"/>
        <v>〇</v>
      </c>
    </row>
    <row r="54" spans="2:28" ht="17.25" customHeight="1" x14ac:dyDescent="0.2">
      <c r="B54" s="49" t="s">
        <v>62</v>
      </c>
      <c r="C54" s="50">
        <f t="shared" si="2"/>
        <v>52500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3300</v>
      </c>
      <c r="S54" s="50">
        <v>0</v>
      </c>
      <c r="T54" s="50">
        <v>0</v>
      </c>
      <c r="U54" s="50">
        <v>0</v>
      </c>
      <c r="V54" s="50">
        <v>49200</v>
      </c>
      <c r="W54" s="50">
        <v>0</v>
      </c>
      <c r="X54" s="50">
        <v>0</v>
      </c>
      <c r="Y54" s="50">
        <v>0</v>
      </c>
      <c r="Z54" s="50">
        <v>0</v>
      </c>
      <c r="AA54" s="50">
        <v>0</v>
      </c>
      <c r="AB54" s="55" t="str">
        <f t="shared" si="3"/>
        <v>〇</v>
      </c>
    </row>
    <row r="55" spans="2:28" ht="17.25" customHeight="1" x14ac:dyDescent="0.2">
      <c r="B55" s="49" t="s">
        <v>63</v>
      </c>
      <c r="C55" s="50">
        <f t="shared" si="2"/>
        <v>280000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173300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0">
        <v>0</v>
      </c>
      <c r="Y55" s="50">
        <v>0</v>
      </c>
      <c r="Z55" s="50">
        <v>106700</v>
      </c>
      <c r="AA55" s="50">
        <v>0</v>
      </c>
      <c r="AB55" s="55" t="str">
        <f t="shared" si="3"/>
        <v>〇</v>
      </c>
    </row>
    <row r="56" spans="2:28" ht="17.25" customHeight="1" x14ac:dyDescent="0.2">
      <c r="B56" s="49" t="s">
        <v>64</v>
      </c>
      <c r="C56" s="50">
        <f t="shared" si="2"/>
        <v>34100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2400</v>
      </c>
      <c r="W56" s="50">
        <v>0</v>
      </c>
      <c r="X56" s="50">
        <v>0</v>
      </c>
      <c r="Y56" s="50">
        <v>0</v>
      </c>
      <c r="Z56" s="50">
        <v>31700</v>
      </c>
      <c r="AA56" s="50">
        <v>0</v>
      </c>
      <c r="AB56" s="55" t="str">
        <f t="shared" si="3"/>
        <v>〇</v>
      </c>
    </row>
    <row r="57" spans="2:28" ht="17.25" customHeight="1" x14ac:dyDescent="0.2">
      <c r="B57" s="49" t="s">
        <v>65</v>
      </c>
      <c r="C57" s="50">
        <f t="shared" si="2"/>
        <v>82100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2300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0">
        <v>0</v>
      </c>
      <c r="Y57" s="50">
        <v>0</v>
      </c>
      <c r="Z57" s="50">
        <v>79800</v>
      </c>
      <c r="AA57" s="50">
        <v>0</v>
      </c>
      <c r="AB57" s="55" t="str">
        <f t="shared" si="3"/>
        <v>〇</v>
      </c>
    </row>
    <row r="58" spans="2:28" ht="17.25" customHeight="1" x14ac:dyDescent="0.2">
      <c r="B58" s="49" t="s">
        <v>66</v>
      </c>
      <c r="C58" s="50">
        <f t="shared" si="2"/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0">
        <v>0</v>
      </c>
      <c r="Y58" s="50">
        <v>0</v>
      </c>
      <c r="Z58" s="50">
        <v>0</v>
      </c>
      <c r="AA58" s="50">
        <v>0</v>
      </c>
      <c r="AB58" s="55" t="str">
        <f t="shared" si="3"/>
        <v/>
      </c>
    </row>
    <row r="59" spans="2:28" ht="17.25" customHeight="1" x14ac:dyDescent="0.2">
      <c r="B59" s="49" t="s">
        <v>67</v>
      </c>
      <c r="C59" s="50">
        <f t="shared" si="2"/>
        <v>30800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19300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0">
        <v>11500</v>
      </c>
      <c r="Y59" s="50">
        <v>0</v>
      </c>
      <c r="Z59" s="50">
        <v>0</v>
      </c>
      <c r="AA59" s="50">
        <v>0</v>
      </c>
      <c r="AB59" s="55" t="str">
        <f t="shared" si="3"/>
        <v>〇</v>
      </c>
    </row>
    <row r="60" spans="2:28" ht="17.25" customHeight="1" x14ac:dyDescent="0.2">
      <c r="B60" s="49" t="s">
        <v>68</v>
      </c>
      <c r="C60" s="50">
        <f t="shared" si="2"/>
        <v>608000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147200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36800</v>
      </c>
      <c r="S60" s="50">
        <v>356400</v>
      </c>
      <c r="T60" s="50">
        <v>8000</v>
      </c>
      <c r="U60" s="50">
        <v>0</v>
      </c>
      <c r="V60" s="50">
        <v>39800</v>
      </c>
      <c r="W60" s="50">
        <v>0</v>
      </c>
      <c r="X60" s="50">
        <v>0</v>
      </c>
      <c r="Y60" s="50">
        <v>0</v>
      </c>
      <c r="Z60" s="50">
        <v>19800</v>
      </c>
      <c r="AA60" s="50">
        <v>0</v>
      </c>
      <c r="AB60" s="55" t="str">
        <f t="shared" si="3"/>
        <v>〇</v>
      </c>
    </row>
    <row r="61" spans="2:28" ht="17.25" customHeight="1" x14ac:dyDescent="0.2">
      <c r="B61" s="49" t="s">
        <v>69</v>
      </c>
      <c r="C61" s="50">
        <f t="shared" si="2"/>
        <v>1341600</v>
      </c>
      <c r="D61" s="50">
        <v>111800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143100</v>
      </c>
      <c r="S61" s="50">
        <v>1086700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0">
        <v>0</v>
      </c>
      <c r="AA61" s="50">
        <v>0</v>
      </c>
      <c r="AB61" s="55" t="str">
        <f t="shared" si="3"/>
        <v>〇</v>
      </c>
    </row>
    <row r="62" spans="2:28" ht="17.25" customHeight="1" x14ac:dyDescent="0.2">
      <c r="B62" s="49" t="s">
        <v>70</v>
      </c>
      <c r="C62" s="50">
        <f t="shared" si="2"/>
        <v>238400</v>
      </c>
      <c r="D62" s="50">
        <v>39800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30200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168400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0">
        <v>0</v>
      </c>
      <c r="AA62" s="50">
        <v>0</v>
      </c>
      <c r="AB62" s="55" t="str">
        <f t="shared" si="3"/>
        <v>〇</v>
      </c>
    </row>
    <row r="63" spans="2:28" ht="17.25" customHeight="1" x14ac:dyDescent="0.2">
      <c r="B63" s="49" t="s">
        <v>71</v>
      </c>
      <c r="C63" s="50">
        <f t="shared" si="2"/>
        <v>373100</v>
      </c>
      <c r="D63" s="50">
        <v>0</v>
      </c>
      <c r="E63" s="50">
        <v>0</v>
      </c>
      <c r="F63" s="50">
        <v>0</v>
      </c>
      <c r="G63" s="50">
        <v>0</v>
      </c>
      <c r="H63" s="50">
        <v>52100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259200</v>
      </c>
      <c r="Q63" s="50">
        <v>0</v>
      </c>
      <c r="R63" s="50">
        <v>0</v>
      </c>
      <c r="S63" s="50">
        <v>61800</v>
      </c>
      <c r="T63" s="50">
        <v>0</v>
      </c>
      <c r="U63" s="50">
        <v>0</v>
      </c>
      <c r="V63" s="50">
        <v>0</v>
      </c>
      <c r="W63" s="50">
        <v>0</v>
      </c>
      <c r="X63" s="50">
        <v>0</v>
      </c>
      <c r="Y63" s="50">
        <v>0</v>
      </c>
      <c r="Z63" s="50">
        <v>0</v>
      </c>
      <c r="AA63" s="50">
        <v>0</v>
      </c>
      <c r="AB63" s="55" t="str">
        <f t="shared" si="3"/>
        <v>〇</v>
      </c>
    </row>
    <row r="64" spans="2:28" ht="17.25" customHeight="1" x14ac:dyDescent="0.2">
      <c r="B64" s="49" t="s">
        <v>72</v>
      </c>
      <c r="C64" s="50">
        <f t="shared" si="2"/>
        <v>110300</v>
      </c>
      <c r="D64" s="50">
        <v>0</v>
      </c>
      <c r="E64" s="50">
        <v>0</v>
      </c>
      <c r="F64" s="50">
        <v>0</v>
      </c>
      <c r="G64" s="50">
        <v>0</v>
      </c>
      <c r="H64" s="50">
        <v>13200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3900</v>
      </c>
      <c r="S64" s="50">
        <v>93200</v>
      </c>
      <c r="T64" s="50">
        <v>0</v>
      </c>
      <c r="U64" s="50">
        <v>0</v>
      </c>
      <c r="V64" s="50">
        <v>0</v>
      </c>
      <c r="W64" s="50">
        <v>0</v>
      </c>
      <c r="X64" s="50">
        <v>0</v>
      </c>
      <c r="Y64" s="50">
        <v>0</v>
      </c>
      <c r="Z64" s="50">
        <v>0</v>
      </c>
      <c r="AA64" s="50">
        <v>0</v>
      </c>
      <c r="AB64" s="55" t="str">
        <f t="shared" si="3"/>
        <v>〇</v>
      </c>
    </row>
    <row r="65" spans="2:28" ht="17.25" customHeight="1" x14ac:dyDescent="0.2">
      <c r="B65" s="49" t="s">
        <v>73</v>
      </c>
      <c r="C65" s="50">
        <f t="shared" si="2"/>
        <v>425900</v>
      </c>
      <c r="D65" s="50">
        <v>110200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4900</v>
      </c>
      <c r="S65" s="50">
        <v>310800</v>
      </c>
      <c r="T65" s="50">
        <v>0</v>
      </c>
      <c r="U65" s="50">
        <v>0</v>
      </c>
      <c r="V65" s="50">
        <v>0</v>
      </c>
      <c r="W65" s="50">
        <v>0</v>
      </c>
      <c r="X65" s="50">
        <v>0</v>
      </c>
      <c r="Y65" s="50">
        <v>0</v>
      </c>
      <c r="Z65" s="50">
        <v>0</v>
      </c>
      <c r="AA65" s="50">
        <v>0</v>
      </c>
      <c r="AB65" s="55" t="str">
        <f t="shared" si="3"/>
        <v>〇</v>
      </c>
    </row>
    <row r="66" spans="2:28" ht="17.25" customHeight="1" x14ac:dyDescent="0.2">
      <c r="B66" s="49" t="s">
        <v>74</v>
      </c>
      <c r="C66" s="50">
        <f t="shared" si="2"/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0">
        <v>0</v>
      </c>
      <c r="Y66" s="50">
        <v>0</v>
      </c>
      <c r="Z66" s="50">
        <v>0</v>
      </c>
      <c r="AA66" s="50">
        <v>0</v>
      </c>
      <c r="AB66" s="55" t="str">
        <f t="shared" si="3"/>
        <v/>
      </c>
    </row>
    <row r="67" spans="2:28" ht="17.25" customHeight="1" x14ac:dyDescent="0.2">
      <c r="B67" s="49" t="s">
        <v>75</v>
      </c>
      <c r="C67" s="50">
        <f t="shared" si="2"/>
        <v>75900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75900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  <c r="Y67" s="50">
        <v>0</v>
      </c>
      <c r="Z67" s="50">
        <v>0</v>
      </c>
      <c r="AA67" s="50">
        <v>0</v>
      </c>
      <c r="AB67" s="55" t="str">
        <f t="shared" si="3"/>
        <v>〇</v>
      </c>
    </row>
    <row r="68" spans="2:28" ht="17.25" customHeight="1" x14ac:dyDescent="0.2">
      <c r="B68" s="49" t="s">
        <v>76</v>
      </c>
      <c r="C68" s="50">
        <f t="shared" si="2"/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  <c r="Y68" s="50">
        <v>0</v>
      </c>
      <c r="Z68" s="50">
        <v>0</v>
      </c>
      <c r="AA68" s="50">
        <v>0</v>
      </c>
      <c r="AB68" s="55" t="str">
        <f t="shared" ref="AB68:AB99" si="4">IF(C68&gt;0,"〇","")</f>
        <v/>
      </c>
    </row>
    <row r="69" spans="2:28" ht="17.25" customHeight="1" x14ac:dyDescent="0.2">
      <c r="B69" s="49" t="s">
        <v>77</v>
      </c>
      <c r="C69" s="50">
        <f t="shared" si="2"/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  <c r="Y69" s="50">
        <v>0</v>
      </c>
      <c r="Z69" s="50">
        <v>0</v>
      </c>
      <c r="AA69" s="50">
        <v>0</v>
      </c>
      <c r="AB69" s="55" t="str">
        <f t="shared" si="4"/>
        <v/>
      </c>
    </row>
    <row r="70" spans="2:28" ht="17.25" customHeight="1" x14ac:dyDescent="0.2">
      <c r="B70" s="49" t="s">
        <v>78</v>
      </c>
      <c r="C70" s="50">
        <f t="shared" si="2"/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  <c r="Y70" s="50">
        <v>0</v>
      </c>
      <c r="Z70" s="50">
        <v>0</v>
      </c>
      <c r="AA70" s="50">
        <v>0</v>
      </c>
      <c r="AB70" s="55" t="str">
        <f t="shared" si="4"/>
        <v/>
      </c>
    </row>
    <row r="71" spans="2:28" ht="17.25" customHeight="1" x14ac:dyDescent="0.2">
      <c r="B71" s="49" t="s">
        <v>79</v>
      </c>
      <c r="C71" s="50">
        <f t="shared" si="2"/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  <c r="Y71" s="50">
        <v>0</v>
      </c>
      <c r="Z71" s="50">
        <v>0</v>
      </c>
      <c r="AA71" s="50">
        <v>0</v>
      </c>
      <c r="AB71" s="55" t="str">
        <f t="shared" si="4"/>
        <v/>
      </c>
    </row>
    <row r="72" spans="2:28" ht="17.25" customHeight="1" x14ac:dyDescent="0.2">
      <c r="B72" s="49" t="s">
        <v>80</v>
      </c>
      <c r="C72" s="50">
        <f t="shared" si="2"/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  <c r="Y72" s="50">
        <v>0</v>
      </c>
      <c r="Z72" s="50">
        <v>0</v>
      </c>
      <c r="AA72" s="50">
        <v>0</v>
      </c>
      <c r="AB72" s="55" t="str">
        <f t="shared" si="4"/>
        <v/>
      </c>
    </row>
    <row r="73" spans="2:28" ht="17.25" customHeight="1" x14ac:dyDescent="0.2">
      <c r="B73" s="49" t="s">
        <v>81</v>
      </c>
      <c r="C73" s="50">
        <f t="shared" si="2"/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  <c r="Y73" s="50">
        <v>0</v>
      </c>
      <c r="Z73" s="50">
        <v>0</v>
      </c>
      <c r="AA73" s="50">
        <v>0</v>
      </c>
      <c r="AB73" s="55" t="str">
        <f t="shared" si="4"/>
        <v/>
      </c>
    </row>
    <row r="74" spans="2:28" ht="17.25" customHeight="1" x14ac:dyDescent="0.2">
      <c r="B74" s="49" t="s">
        <v>82</v>
      </c>
      <c r="C74" s="50">
        <f t="shared" si="2"/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0">
        <v>0</v>
      </c>
      <c r="AA74" s="50">
        <v>0</v>
      </c>
      <c r="AB74" s="55" t="str">
        <f t="shared" si="4"/>
        <v/>
      </c>
    </row>
    <row r="75" spans="2:28" ht="17.25" customHeight="1" x14ac:dyDescent="0.2">
      <c r="B75" s="49" t="s">
        <v>83</v>
      </c>
      <c r="C75" s="50">
        <f t="shared" si="2"/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0">
        <v>0</v>
      </c>
      <c r="Z75" s="50">
        <v>0</v>
      </c>
      <c r="AA75" s="50">
        <v>0</v>
      </c>
      <c r="AB75" s="55" t="str">
        <f t="shared" si="4"/>
        <v/>
      </c>
    </row>
    <row r="76" spans="2:28" ht="17.25" customHeight="1" x14ac:dyDescent="0.2">
      <c r="B76" s="49" t="s">
        <v>84</v>
      </c>
      <c r="C76" s="50">
        <f t="shared" si="2"/>
        <v>28000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9700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18300</v>
      </c>
      <c r="W76" s="50">
        <v>0</v>
      </c>
      <c r="X76" s="50">
        <v>0</v>
      </c>
      <c r="Y76" s="50">
        <v>0</v>
      </c>
      <c r="Z76" s="50">
        <v>0</v>
      </c>
      <c r="AA76" s="50">
        <v>0</v>
      </c>
      <c r="AB76" s="55" t="str">
        <f t="shared" si="4"/>
        <v>〇</v>
      </c>
    </row>
    <row r="77" spans="2:28" ht="17.25" customHeight="1" x14ac:dyDescent="0.2">
      <c r="B77" s="49" t="s">
        <v>85</v>
      </c>
      <c r="C77" s="50">
        <f t="shared" si="2"/>
        <v>2112000</v>
      </c>
      <c r="D77" s="50">
        <v>0</v>
      </c>
      <c r="E77" s="50">
        <v>0</v>
      </c>
      <c r="F77" s="50">
        <v>0</v>
      </c>
      <c r="G77" s="50">
        <v>2112000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0">
        <v>0</v>
      </c>
      <c r="AA77" s="50">
        <v>0</v>
      </c>
      <c r="AB77" s="55" t="str">
        <f t="shared" si="4"/>
        <v>〇</v>
      </c>
    </row>
    <row r="78" spans="2:28" ht="17.25" customHeight="1" x14ac:dyDescent="0.2">
      <c r="B78" s="49" t="s">
        <v>86</v>
      </c>
      <c r="C78" s="50">
        <f t="shared" si="2"/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0">
        <v>0</v>
      </c>
      <c r="AA78" s="50">
        <v>0</v>
      </c>
      <c r="AB78" s="55" t="str">
        <f t="shared" si="4"/>
        <v/>
      </c>
    </row>
    <row r="79" spans="2:28" ht="17.25" customHeight="1" x14ac:dyDescent="0.2">
      <c r="B79" s="49" t="s">
        <v>87</v>
      </c>
      <c r="C79" s="50">
        <f t="shared" si="2"/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0">
        <v>0</v>
      </c>
      <c r="AA79" s="50">
        <v>0</v>
      </c>
      <c r="AB79" s="55" t="str">
        <f t="shared" si="4"/>
        <v/>
      </c>
    </row>
    <row r="80" spans="2:28" ht="17.25" customHeight="1" x14ac:dyDescent="0.2">
      <c r="B80" s="49" t="s">
        <v>88</v>
      </c>
      <c r="C80" s="50">
        <f t="shared" si="2"/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  <c r="Y80" s="50">
        <v>0</v>
      </c>
      <c r="Z80" s="50">
        <v>0</v>
      </c>
      <c r="AA80" s="50">
        <v>0</v>
      </c>
      <c r="AB80" s="55" t="str">
        <f t="shared" si="4"/>
        <v/>
      </c>
    </row>
    <row r="81" spans="2:28" ht="17.25" customHeight="1" x14ac:dyDescent="0.2">
      <c r="B81" s="49" t="s">
        <v>89</v>
      </c>
      <c r="C81" s="50">
        <f t="shared" si="2"/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  <c r="Y81" s="50">
        <v>0</v>
      </c>
      <c r="Z81" s="50">
        <v>0</v>
      </c>
      <c r="AA81" s="50">
        <v>0</v>
      </c>
      <c r="AB81" s="55" t="str">
        <f t="shared" si="4"/>
        <v/>
      </c>
    </row>
    <row r="82" spans="2:28" ht="17.25" customHeight="1" x14ac:dyDescent="0.2">
      <c r="B82" s="49" t="s">
        <v>90</v>
      </c>
      <c r="C82" s="50">
        <f t="shared" si="2"/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  <c r="Y82" s="50">
        <v>0</v>
      </c>
      <c r="Z82" s="50">
        <v>0</v>
      </c>
      <c r="AA82" s="50">
        <v>0</v>
      </c>
      <c r="AB82" s="55" t="str">
        <f t="shared" si="4"/>
        <v/>
      </c>
    </row>
    <row r="83" spans="2:28" ht="17.25" customHeight="1" x14ac:dyDescent="0.2">
      <c r="B83" s="49" t="s">
        <v>91</v>
      </c>
      <c r="C83" s="50">
        <f t="shared" si="2"/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  <c r="Y83" s="50">
        <v>0</v>
      </c>
      <c r="Z83" s="50">
        <v>0</v>
      </c>
      <c r="AA83" s="50">
        <v>0</v>
      </c>
      <c r="AB83" s="55" t="str">
        <f t="shared" si="4"/>
        <v/>
      </c>
    </row>
    <row r="84" spans="2:28" ht="17.25" customHeight="1" x14ac:dyDescent="0.2">
      <c r="B84" s="49" t="s">
        <v>92</v>
      </c>
      <c r="C84" s="50">
        <f t="shared" si="2"/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  <c r="Y84" s="50">
        <v>0</v>
      </c>
      <c r="Z84" s="50">
        <v>0</v>
      </c>
      <c r="AA84" s="50">
        <v>0</v>
      </c>
      <c r="AB84" s="55" t="str">
        <f t="shared" si="4"/>
        <v/>
      </c>
    </row>
    <row r="85" spans="2:28" ht="17.25" customHeight="1" x14ac:dyDescent="0.2">
      <c r="B85" s="49" t="s">
        <v>186</v>
      </c>
      <c r="C85" s="50">
        <f t="shared" si="2"/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0">
        <v>0</v>
      </c>
      <c r="Y85" s="50">
        <v>0</v>
      </c>
      <c r="Z85" s="50">
        <v>0</v>
      </c>
      <c r="AA85" s="50">
        <v>0</v>
      </c>
      <c r="AB85" s="55" t="str">
        <f t="shared" si="4"/>
        <v/>
      </c>
    </row>
    <row r="86" spans="2:28" ht="17.25" customHeight="1" x14ac:dyDescent="0.2">
      <c r="B86" s="49" t="s">
        <v>93</v>
      </c>
      <c r="C86" s="50">
        <f t="shared" si="2"/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  <c r="Y86" s="50">
        <v>0</v>
      </c>
      <c r="Z86" s="50">
        <v>0</v>
      </c>
      <c r="AA86" s="50">
        <v>0</v>
      </c>
      <c r="AB86" s="55" t="str">
        <f t="shared" si="4"/>
        <v/>
      </c>
    </row>
    <row r="87" spans="2:28" ht="17.25" customHeight="1" x14ac:dyDescent="0.2">
      <c r="B87" s="49" t="s">
        <v>187</v>
      </c>
      <c r="C87" s="50">
        <f t="shared" si="2"/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  <c r="Y87" s="50">
        <v>0</v>
      </c>
      <c r="Z87" s="50">
        <v>0</v>
      </c>
      <c r="AA87" s="50">
        <v>0</v>
      </c>
      <c r="AB87" s="55" t="str">
        <f t="shared" si="4"/>
        <v/>
      </c>
    </row>
    <row r="88" spans="2:28" ht="17.25" customHeight="1" x14ac:dyDescent="0.2">
      <c r="B88" s="49" t="s">
        <v>94</v>
      </c>
      <c r="C88" s="50">
        <f t="shared" si="2"/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0">
        <v>0</v>
      </c>
      <c r="Y88" s="50">
        <v>0</v>
      </c>
      <c r="Z88" s="50">
        <v>0</v>
      </c>
      <c r="AA88" s="50">
        <v>0</v>
      </c>
      <c r="AB88" s="55" t="str">
        <f t="shared" si="4"/>
        <v/>
      </c>
    </row>
    <row r="89" spans="2:28" ht="17.25" customHeight="1" x14ac:dyDescent="0.2">
      <c r="B89" s="49" t="s">
        <v>95</v>
      </c>
      <c r="C89" s="50">
        <f t="shared" si="2"/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0">
        <v>0</v>
      </c>
      <c r="Y89" s="50">
        <v>0</v>
      </c>
      <c r="Z89" s="50">
        <v>0</v>
      </c>
      <c r="AA89" s="50">
        <v>0</v>
      </c>
      <c r="AB89" s="55" t="str">
        <f t="shared" si="4"/>
        <v/>
      </c>
    </row>
    <row r="90" spans="2:28" ht="17.25" customHeight="1" x14ac:dyDescent="0.2">
      <c r="B90" s="49" t="s">
        <v>96</v>
      </c>
      <c r="C90" s="50">
        <f t="shared" si="2"/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0">
        <v>0</v>
      </c>
      <c r="Y90" s="50">
        <v>0</v>
      </c>
      <c r="Z90" s="50">
        <v>0</v>
      </c>
      <c r="AA90" s="50">
        <v>0</v>
      </c>
      <c r="AB90" s="55" t="str">
        <f t="shared" si="4"/>
        <v/>
      </c>
    </row>
    <row r="91" spans="2:28" ht="17.25" customHeight="1" x14ac:dyDescent="0.2">
      <c r="B91" s="49" t="s">
        <v>97</v>
      </c>
      <c r="C91" s="50">
        <f t="shared" si="2"/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0">
        <v>0</v>
      </c>
      <c r="Y91" s="50">
        <v>0</v>
      </c>
      <c r="Z91" s="50">
        <v>0</v>
      </c>
      <c r="AA91" s="50">
        <v>0</v>
      </c>
      <c r="AB91" s="55" t="str">
        <f t="shared" si="4"/>
        <v/>
      </c>
    </row>
    <row r="92" spans="2:28" ht="17.25" customHeight="1" x14ac:dyDescent="0.2">
      <c r="B92" s="49" t="s">
        <v>143</v>
      </c>
      <c r="C92" s="50">
        <f t="shared" si="2"/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0">
        <v>0</v>
      </c>
      <c r="Y92" s="50">
        <v>0</v>
      </c>
      <c r="Z92" s="50">
        <v>0</v>
      </c>
      <c r="AA92" s="50">
        <v>0</v>
      </c>
      <c r="AB92" s="55" t="str">
        <f t="shared" si="4"/>
        <v/>
      </c>
    </row>
    <row r="93" spans="2:28" ht="17.25" customHeight="1" x14ac:dyDescent="0.2">
      <c r="B93" s="49" t="s">
        <v>99</v>
      </c>
      <c r="C93" s="50">
        <f t="shared" si="2"/>
        <v>62100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2100</v>
      </c>
      <c r="P93" s="50">
        <v>0</v>
      </c>
      <c r="Q93" s="50">
        <v>0</v>
      </c>
      <c r="R93" s="50">
        <v>60000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0">
        <v>0</v>
      </c>
      <c r="Y93" s="50">
        <v>0</v>
      </c>
      <c r="Z93" s="50">
        <v>0</v>
      </c>
      <c r="AA93" s="50">
        <v>0</v>
      </c>
      <c r="AB93" s="55" t="str">
        <f t="shared" si="4"/>
        <v>〇</v>
      </c>
    </row>
    <row r="94" spans="2:28" ht="17.25" customHeight="1" x14ac:dyDescent="0.2">
      <c r="B94" s="49" t="s">
        <v>100</v>
      </c>
      <c r="C94" s="50">
        <f t="shared" si="2"/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0">
        <v>0</v>
      </c>
      <c r="Y94" s="50">
        <v>0</v>
      </c>
      <c r="Z94" s="50">
        <v>0</v>
      </c>
      <c r="AA94" s="50">
        <v>0</v>
      </c>
      <c r="AB94" s="55" t="str">
        <f t="shared" si="4"/>
        <v/>
      </c>
    </row>
    <row r="95" spans="2:28" ht="17.25" customHeight="1" x14ac:dyDescent="0.2">
      <c r="B95" s="49" t="s">
        <v>101</v>
      </c>
      <c r="C95" s="50">
        <f t="shared" si="2"/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0">
        <v>0</v>
      </c>
      <c r="Y95" s="50">
        <v>0</v>
      </c>
      <c r="Z95" s="50">
        <v>0</v>
      </c>
      <c r="AA95" s="50">
        <v>0</v>
      </c>
      <c r="AB95" s="55" t="str">
        <f t="shared" si="4"/>
        <v/>
      </c>
    </row>
    <row r="96" spans="2:28" ht="17.25" customHeight="1" x14ac:dyDescent="0.2">
      <c r="B96" s="49" t="s">
        <v>102</v>
      </c>
      <c r="C96" s="50">
        <f t="shared" si="2"/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0">
        <v>0</v>
      </c>
      <c r="Y96" s="50">
        <v>0</v>
      </c>
      <c r="Z96" s="50">
        <v>0</v>
      </c>
      <c r="AA96" s="50">
        <v>0</v>
      </c>
      <c r="AB96" s="55" t="str">
        <f t="shared" si="4"/>
        <v/>
      </c>
    </row>
    <row r="97" spans="2:28" ht="17.25" customHeight="1" x14ac:dyDescent="0.2">
      <c r="B97" s="49" t="s">
        <v>103</v>
      </c>
      <c r="C97" s="50">
        <f t="shared" si="2"/>
        <v>582200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582200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0">
        <v>0</v>
      </c>
      <c r="Y97" s="50">
        <v>0</v>
      </c>
      <c r="Z97" s="50">
        <v>0</v>
      </c>
      <c r="AA97" s="50">
        <v>0</v>
      </c>
      <c r="AB97" s="55" t="str">
        <f t="shared" si="4"/>
        <v>〇</v>
      </c>
    </row>
    <row r="98" spans="2:28" ht="17.25" customHeight="1" x14ac:dyDescent="0.2">
      <c r="B98" s="49" t="s">
        <v>104</v>
      </c>
      <c r="C98" s="50">
        <f t="shared" si="2"/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0">
        <v>0</v>
      </c>
      <c r="Y98" s="50">
        <v>0</v>
      </c>
      <c r="Z98" s="50">
        <v>0</v>
      </c>
      <c r="AA98" s="50">
        <v>0</v>
      </c>
      <c r="AB98" s="55" t="str">
        <f t="shared" si="4"/>
        <v/>
      </c>
    </row>
    <row r="99" spans="2:28" ht="17.25" customHeight="1" x14ac:dyDescent="0.2">
      <c r="B99" s="49" t="s">
        <v>105</v>
      </c>
      <c r="C99" s="50">
        <f t="shared" si="2"/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5" t="str">
        <f t="shared" si="4"/>
        <v/>
      </c>
    </row>
    <row r="100" spans="2:28" ht="17.25" customHeight="1" x14ac:dyDescent="0.2">
      <c r="B100" s="49" t="s">
        <v>106</v>
      </c>
      <c r="C100" s="50">
        <f t="shared" ref="C100:C117" si="5">SUM(D100:AA100)</f>
        <v>3800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3800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0">
        <v>0</v>
      </c>
      <c r="Y100" s="50">
        <v>0</v>
      </c>
      <c r="Z100" s="50">
        <v>0</v>
      </c>
      <c r="AA100" s="50">
        <v>0</v>
      </c>
      <c r="AB100" s="55" t="str">
        <f t="shared" ref="AB100:AB117" si="6">IF(C100&gt;0,"〇","")</f>
        <v>〇</v>
      </c>
    </row>
    <row r="101" spans="2:28" ht="17.25" customHeight="1" x14ac:dyDescent="0.2">
      <c r="B101" s="49" t="s">
        <v>107</v>
      </c>
      <c r="C101" s="50">
        <f t="shared" si="5"/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0">
        <v>0</v>
      </c>
      <c r="Y101" s="50">
        <v>0</v>
      </c>
      <c r="Z101" s="50">
        <v>0</v>
      </c>
      <c r="AA101" s="50">
        <v>0</v>
      </c>
      <c r="AB101" s="55" t="str">
        <f t="shared" si="6"/>
        <v/>
      </c>
    </row>
    <row r="102" spans="2:28" ht="17.25" customHeight="1" x14ac:dyDescent="0.2">
      <c r="B102" s="49" t="s">
        <v>108</v>
      </c>
      <c r="C102" s="50">
        <f t="shared" si="5"/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0">
        <v>0</v>
      </c>
      <c r="Y102" s="50">
        <v>0</v>
      </c>
      <c r="Z102" s="50">
        <v>0</v>
      </c>
      <c r="AA102" s="50">
        <v>0</v>
      </c>
      <c r="AB102" s="55" t="str">
        <f t="shared" si="6"/>
        <v/>
      </c>
    </row>
    <row r="103" spans="2:28" ht="17.25" customHeight="1" x14ac:dyDescent="0.2">
      <c r="B103" s="49" t="s">
        <v>109</v>
      </c>
      <c r="C103" s="50">
        <f t="shared" si="5"/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0">
        <v>0</v>
      </c>
      <c r="Y103" s="50">
        <v>0</v>
      </c>
      <c r="Z103" s="50">
        <v>0</v>
      </c>
      <c r="AA103" s="50">
        <v>0</v>
      </c>
      <c r="AB103" s="55" t="str">
        <f t="shared" si="6"/>
        <v/>
      </c>
    </row>
    <row r="104" spans="2:28" ht="17.25" customHeight="1" x14ac:dyDescent="0.2">
      <c r="B104" s="49" t="s">
        <v>110</v>
      </c>
      <c r="C104" s="50">
        <f t="shared" si="5"/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0">
        <v>0</v>
      </c>
      <c r="Y104" s="50">
        <v>0</v>
      </c>
      <c r="Z104" s="50">
        <v>0</v>
      </c>
      <c r="AA104" s="50">
        <v>0</v>
      </c>
      <c r="AB104" s="55" t="str">
        <f t="shared" si="6"/>
        <v/>
      </c>
    </row>
    <row r="105" spans="2:28" ht="17.25" customHeight="1" x14ac:dyDescent="0.2">
      <c r="B105" s="49" t="s">
        <v>111</v>
      </c>
      <c r="C105" s="50">
        <f t="shared" si="5"/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0">
        <v>0</v>
      </c>
      <c r="Y105" s="50">
        <v>0</v>
      </c>
      <c r="Z105" s="50">
        <v>0</v>
      </c>
      <c r="AA105" s="50">
        <v>0</v>
      </c>
      <c r="AB105" s="55" t="str">
        <f t="shared" si="6"/>
        <v/>
      </c>
    </row>
    <row r="106" spans="2:28" ht="17.25" customHeight="1" x14ac:dyDescent="0.2">
      <c r="B106" s="49" t="s">
        <v>112</v>
      </c>
      <c r="C106" s="50">
        <f t="shared" si="5"/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0">
        <v>0</v>
      </c>
      <c r="Y106" s="50">
        <v>0</v>
      </c>
      <c r="Z106" s="50">
        <v>0</v>
      </c>
      <c r="AA106" s="50">
        <v>0</v>
      </c>
      <c r="AB106" s="55" t="str">
        <f t="shared" si="6"/>
        <v/>
      </c>
    </row>
    <row r="107" spans="2:28" ht="17.25" customHeight="1" x14ac:dyDescent="0.2">
      <c r="B107" s="49" t="s">
        <v>113</v>
      </c>
      <c r="C107" s="50">
        <f t="shared" si="5"/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0">
        <v>0</v>
      </c>
      <c r="Y107" s="50">
        <v>0</v>
      </c>
      <c r="Z107" s="50">
        <v>0</v>
      </c>
      <c r="AA107" s="50">
        <v>0</v>
      </c>
      <c r="AB107" s="55" t="str">
        <f t="shared" si="6"/>
        <v/>
      </c>
    </row>
    <row r="108" spans="2:28" ht="17.25" customHeight="1" x14ac:dyDescent="0.2">
      <c r="B108" s="49" t="s">
        <v>114</v>
      </c>
      <c r="C108" s="50">
        <f t="shared" si="5"/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0">
        <v>0</v>
      </c>
      <c r="Y108" s="50">
        <v>0</v>
      </c>
      <c r="Z108" s="50">
        <v>0</v>
      </c>
      <c r="AA108" s="50">
        <v>0</v>
      </c>
      <c r="AB108" s="55" t="str">
        <f t="shared" si="6"/>
        <v/>
      </c>
    </row>
    <row r="109" spans="2:28" ht="17.25" customHeight="1" x14ac:dyDescent="0.2">
      <c r="B109" s="49" t="s">
        <v>115</v>
      </c>
      <c r="C109" s="50">
        <f t="shared" si="5"/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0">
        <v>0</v>
      </c>
      <c r="Y109" s="50">
        <v>0</v>
      </c>
      <c r="Z109" s="50">
        <v>0</v>
      </c>
      <c r="AA109" s="50">
        <v>0</v>
      </c>
      <c r="AB109" s="55" t="str">
        <f t="shared" si="6"/>
        <v/>
      </c>
    </row>
    <row r="110" spans="2:28" ht="17.25" customHeight="1" x14ac:dyDescent="0.2">
      <c r="B110" s="49" t="s">
        <v>116</v>
      </c>
      <c r="C110" s="50">
        <f t="shared" si="5"/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0">
        <v>0</v>
      </c>
      <c r="Y110" s="50">
        <v>0</v>
      </c>
      <c r="Z110" s="50">
        <v>0</v>
      </c>
      <c r="AA110" s="50">
        <v>0</v>
      </c>
      <c r="AB110" s="55" t="str">
        <f t="shared" si="6"/>
        <v/>
      </c>
    </row>
    <row r="111" spans="2:28" ht="17.25" customHeight="1" x14ac:dyDescent="0.2">
      <c r="B111" s="49" t="s">
        <v>117</v>
      </c>
      <c r="C111" s="50">
        <f t="shared" si="5"/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0">
        <v>0</v>
      </c>
      <c r="Y111" s="50">
        <v>0</v>
      </c>
      <c r="Z111" s="50">
        <v>0</v>
      </c>
      <c r="AA111" s="50">
        <v>0</v>
      </c>
      <c r="AB111" s="55" t="str">
        <f t="shared" si="6"/>
        <v/>
      </c>
    </row>
    <row r="112" spans="2:28" ht="17.25" customHeight="1" x14ac:dyDescent="0.2">
      <c r="B112" s="49" t="s">
        <v>118</v>
      </c>
      <c r="C112" s="50">
        <f t="shared" si="5"/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0">
        <v>0</v>
      </c>
      <c r="Y112" s="50">
        <v>0</v>
      </c>
      <c r="Z112" s="50">
        <v>0</v>
      </c>
      <c r="AA112" s="50">
        <v>0</v>
      </c>
      <c r="AB112" s="55" t="str">
        <f t="shared" si="6"/>
        <v/>
      </c>
    </row>
    <row r="113" spans="2:28" ht="17.25" customHeight="1" x14ac:dyDescent="0.2">
      <c r="B113" s="49" t="s">
        <v>119</v>
      </c>
      <c r="C113" s="50">
        <f t="shared" si="5"/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0">
        <v>0</v>
      </c>
      <c r="Y113" s="50">
        <v>0</v>
      </c>
      <c r="Z113" s="50">
        <v>0</v>
      </c>
      <c r="AA113" s="50">
        <v>0</v>
      </c>
      <c r="AB113" s="55" t="str">
        <f t="shared" si="6"/>
        <v/>
      </c>
    </row>
    <row r="114" spans="2:28" ht="17.25" customHeight="1" x14ac:dyDescent="0.2">
      <c r="B114" s="49" t="s">
        <v>120</v>
      </c>
      <c r="C114" s="50">
        <f t="shared" si="5"/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0">
        <v>0</v>
      </c>
      <c r="Y114" s="50">
        <v>0</v>
      </c>
      <c r="Z114" s="50">
        <v>0</v>
      </c>
      <c r="AA114" s="50">
        <v>0</v>
      </c>
      <c r="AB114" s="55" t="str">
        <f t="shared" si="6"/>
        <v/>
      </c>
    </row>
    <row r="115" spans="2:28" ht="17.25" customHeight="1" x14ac:dyDescent="0.2">
      <c r="B115" s="49" t="s">
        <v>167</v>
      </c>
      <c r="C115" s="50">
        <f t="shared" si="5"/>
        <v>23000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23000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0">
        <v>0</v>
      </c>
      <c r="Y115" s="50">
        <v>0</v>
      </c>
      <c r="Z115" s="50">
        <v>0</v>
      </c>
      <c r="AA115" s="50">
        <v>0</v>
      </c>
      <c r="AB115" s="55" t="str">
        <f t="shared" si="6"/>
        <v>〇</v>
      </c>
    </row>
    <row r="116" spans="2:28" ht="17.25" customHeight="1" x14ac:dyDescent="0.2">
      <c r="B116" s="49" t="s">
        <v>169</v>
      </c>
      <c r="C116" s="50">
        <f t="shared" si="5"/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0">
        <v>0</v>
      </c>
      <c r="Y116" s="50">
        <v>0</v>
      </c>
      <c r="Z116" s="50">
        <v>0</v>
      </c>
      <c r="AA116" s="50">
        <v>0</v>
      </c>
      <c r="AB116" s="55" t="str">
        <f t="shared" si="6"/>
        <v/>
      </c>
    </row>
    <row r="117" spans="2:28" ht="17.25" customHeight="1" x14ac:dyDescent="0.2">
      <c r="B117" s="49" t="s">
        <v>175</v>
      </c>
      <c r="C117" s="50">
        <f t="shared" si="5"/>
        <v>17700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17700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0">
        <v>0</v>
      </c>
      <c r="Y117" s="50">
        <v>0</v>
      </c>
      <c r="Z117" s="50">
        <v>0</v>
      </c>
      <c r="AA117" s="50">
        <v>0</v>
      </c>
      <c r="AB117" s="55" t="str">
        <f t="shared" si="6"/>
        <v>〇</v>
      </c>
    </row>
    <row r="118" spans="2:28" ht="25" customHeight="1" x14ac:dyDescent="0.55000000000000004"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7"/>
      <c r="Z118" s="57"/>
      <c r="AA118" s="51"/>
      <c r="AB118" s="55" t="s">
        <v>176</v>
      </c>
    </row>
    <row r="119" spans="2:28" ht="25" customHeight="1" x14ac:dyDescent="0.2">
      <c r="B119" s="49" t="s">
        <v>121</v>
      </c>
      <c r="C119" s="50">
        <f>SUBTOTAL(9,C4:C42)</f>
        <v>37673100</v>
      </c>
      <c r="D119" s="50">
        <f>SUBTOTAL(9,D4:D42)</f>
        <v>2083400</v>
      </c>
      <c r="E119" s="50">
        <f>SUBTOTAL(9,E4:E42)</f>
        <v>681400</v>
      </c>
      <c r="F119" s="50">
        <f>SUBTOTAL(9,F4:F42)</f>
        <v>219400</v>
      </c>
      <c r="G119" s="50">
        <f t="shared" ref="G119:AA119" si="7">SUBTOTAL(9,G4:G42)</f>
        <v>206100</v>
      </c>
      <c r="H119" s="50">
        <f t="shared" si="7"/>
        <v>4367400</v>
      </c>
      <c r="I119" s="50">
        <f t="shared" si="7"/>
        <v>651300</v>
      </c>
      <c r="J119" s="50">
        <f t="shared" si="7"/>
        <v>2024100</v>
      </c>
      <c r="K119" s="50">
        <f t="shared" si="7"/>
        <v>941300</v>
      </c>
      <c r="L119" s="50">
        <f t="shared" si="7"/>
        <v>219900</v>
      </c>
      <c r="M119" s="50">
        <f t="shared" si="7"/>
        <v>2836300</v>
      </c>
      <c r="N119" s="50">
        <f t="shared" si="7"/>
        <v>6800</v>
      </c>
      <c r="O119" s="50">
        <f t="shared" si="7"/>
        <v>332200</v>
      </c>
      <c r="P119" s="50">
        <f t="shared" si="7"/>
        <v>4730600</v>
      </c>
      <c r="Q119" s="50">
        <f t="shared" si="7"/>
        <v>3806100</v>
      </c>
      <c r="R119" s="50">
        <f t="shared" si="7"/>
        <v>4702600</v>
      </c>
      <c r="S119" s="50">
        <f t="shared" si="7"/>
        <v>5500700</v>
      </c>
      <c r="T119" s="50">
        <f>SUBTOTAL(9,T4:T42)</f>
        <v>2702400</v>
      </c>
      <c r="U119" s="50">
        <f>SUBTOTAL(9,U4:U42)</f>
        <v>69500</v>
      </c>
      <c r="V119" s="50">
        <f t="shared" ref="V119:X119" si="8">SUBTOTAL(9,V4:V42)</f>
        <v>840500</v>
      </c>
      <c r="W119" s="50">
        <f t="shared" si="8"/>
        <v>121800</v>
      </c>
      <c r="X119" s="50">
        <f t="shared" si="8"/>
        <v>536300</v>
      </c>
      <c r="Y119" s="56">
        <f t="shared" si="7"/>
        <v>0</v>
      </c>
      <c r="Z119" s="56">
        <f t="shared" si="7"/>
        <v>41100</v>
      </c>
      <c r="AA119" s="56">
        <f t="shared" si="7"/>
        <v>51900</v>
      </c>
      <c r="AB119" s="55" t="s">
        <v>176</v>
      </c>
    </row>
    <row r="120" spans="2:28" ht="25" customHeight="1" x14ac:dyDescent="0.2">
      <c r="B120" s="49" t="s">
        <v>122</v>
      </c>
      <c r="C120" s="50">
        <f>SUBTOTAL(9,C43:C65)</f>
        <v>7467200</v>
      </c>
      <c r="D120" s="50">
        <f t="shared" ref="D120:AA120" si="9">SUBTOTAL(9,D43:D65)</f>
        <v>790600</v>
      </c>
      <c r="E120" s="50">
        <f>SUBTOTAL(9,E43:E65)</f>
        <v>50000</v>
      </c>
      <c r="F120" s="50">
        <f t="shared" si="9"/>
        <v>0</v>
      </c>
      <c r="G120" s="50">
        <f t="shared" si="9"/>
        <v>0</v>
      </c>
      <c r="H120" s="50">
        <f t="shared" si="9"/>
        <v>1458600</v>
      </c>
      <c r="I120" s="50">
        <f t="shared" si="9"/>
        <v>0</v>
      </c>
      <c r="J120" s="50">
        <f t="shared" si="9"/>
        <v>30200</v>
      </c>
      <c r="K120" s="50">
        <f t="shared" si="9"/>
        <v>35000</v>
      </c>
      <c r="L120" s="50">
        <f t="shared" si="9"/>
        <v>147200</v>
      </c>
      <c r="M120" s="50">
        <f t="shared" si="9"/>
        <v>880400</v>
      </c>
      <c r="N120" s="50">
        <f t="shared" si="9"/>
        <v>2300</v>
      </c>
      <c r="O120" s="50">
        <f t="shared" si="9"/>
        <v>13200</v>
      </c>
      <c r="P120" s="50">
        <f t="shared" si="9"/>
        <v>741900</v>
      </c>
      <c r="Q120" s="50">
        <f t="shared" si="9"/>
        <v>0</v>
      </c>
      <c r="R120" s="50">
        <f t="shared" si="9"/>
        <v>542600</v>
      </c>
      <c r="S120" s="50">
        <f t="shared" si="9"/>
        <v>2105900</v>
      </c>
      <c r="T120" s="50">
        <f>SUBTOTAL(9,T43:T65)</f>
        <v>8000</v>
      </c>
      <c r="U120" s="50">
        <f>SUBTOTAL(9,U43:U65)</f>
        <v>0</v>
      </c>
      <c r="V120" s="50">
        <f t="shared" ref="V120:X120" si="10">SUBTOTAL(9,V43:V65)</f>
        <v>97800</v>
      </c>
      <c r="W120" s="50">
        <f t="shared" si="10"/>
        <v>0</v>
      </c>
      <c r="X120" s="50">
        <f t="shared" si="10"/>
        <v>11500</v>
      </c>
      <c r="Y120" s="56">
        <f t="shared" si="9"/>
        <v>0</v>
      </c>
      <c r="Z120" s="56">
        <f t="shared" si="9"/>
        <v>552000</v>
      </c>
      <c r="AA120" s="56">
        <f t="shared" si="9"/>
        <v>0</v>
      </c>
      <c r="AB120" s="55" t="s">
        <v>176</v>
      </c>
    </row>
    <row r="121" spans="2:28" ht="25" customHeight="1" x14ac:dyDescent="0.2">
      <c r="B121" s="49" t="s">
        <v>123</v>
      </c>
      <c r="C121" s="50">
        <f>SUBTOTAL(9,C66:C117)</f>
        <v>2904700</v>
      </c>
      <c r="D121" s="50">
        <f t="shared" ref="D121:AA121" si="11">SUBTOTAL(9,D66:D117)</f>
        <v>0</v>
      </c>
      <c r="E121" s="50">
        <f t="shared" si="11"/>
        <v>0</v>
      </c>
      <c r="F121" s="50">
        <f t="shared" si="11"/>
        <v>0</v>
      </c>
      <c r="G121" s="50">
        <f t="shared" si="11"/>
        <v>2112000</v>
      </c>
      <c r="H121" s="50">
        <f t="shared" si="11"/>
        <v>0</v>
      </c>
      <c r="I121" s="50">
        <f t="shared" si="11"/>
        <v>0</v>
      </c>
      <c r="J121" s="50">
        <f t="shared" si="11"/>
        <v>126300</v>
      </c>
      <c r="K121" s="50">
        <f t="shared" si="11"/>
        <v>0</v>
      </c>
      <c r="L121" s="50">
        <f t="shared" si="11"/>
        <v>0</v>
      </c>
      <c r="M121" s="50">
        <f t="shared" si="11"/>
        <v>0</v>
      </c>
      <c r="N121" s="50">
        <f t="shared" si="11"/>
        <v>0</v>
      </c>
      <c r="O121" s="50">
        <f t="shared" si="11"/>
        <v>2100</v>
      </c>
      <c r="P121" s="50">
        <f t="shared" si="11"/>
        <v>0</v>
      </c>
      <c r="Q121" s="50">
        <f t="shared" si="11"/>
        <v>0</v>
      </c>
      <c r="R121" s="50">
        <f>SUBTOTAL(9,R66:R117)</f>
        <v>646000</v>
      </c>
      <c r="S121" s="50">
        <f t="shared" si="11"/>
        <v>0</v>
      </c>
      <c r="T121" s="50">
        <f t="shared" si="11"/>
        <v>0</v>
      </c>
      <c r="U121" s="50">
        <f t="shared" si="11"/>
        <v>0</v>
      </c>
      <c r="V121" s="50">
        <f t="shared" si="11"/>
        <v>18300</v>
      </c>
      <c r="W121" s="50">
        <f t="shared" si="11"/>
        <v>0</v>
      </c>
      <c r="X121" s="50">
        <f t="shared" si="11"/>
        <v>0</v>
      </c>
      <c r="Y121" s="50">
        <f t="shared" si="11"/>
        <v>0</v>
      </c>
      <c r="Z121" s="50">
        <f t="shared" si="11"/>
        <v>0</v>
      </c>
      <c r="AA121" s="50">
        <f t="shared" si="11"/>
        <v>0</v>
      </c>
      <c r="AB121" s="55" t="s">
        <v>176</v>
      </c>
    </row>
    <row r="122" spans="2:28" ht="25" customHeight="1" x14ac:dyDescent="0.2">
      <c r="B122" s="49" t="s">
        <v>8</v>
      </c>
      <c r="C122" s="50">
        <f>SUM(C119:C121)</f>
        <v>48045000</v>
      </c>
      <c r="D122" s="50">
        <f t="shared" ref="D122:AA122" si="12">SUM(D119:D121)</f>
        <v>2874000</v>
      </c>
      <c r="E122" s="50">
        <f>SUM(E119:E121)</f>
        <v>731400</v>
      </c>
      <c r="F122" s="50">
        <f t="shared" si="12"/>
        <v>219400</v>
      </c>
      <c r="G122" s="50">
        <f t="shared" si="12"/>
        <v>2318100</v>
      </c>
      <c r="H122" s="50">
        <f>SUM(H119:H121)</f>
        <v>5826000</v>
      </c>
      <c r="I122" s="50">
        <f>SUM(I119:I121)</f>
        <v>651300</v>
      </c>
      <c r="J122" s="50">
        <f t="shared" si="12"/>
        <v>2180600</v>
      </c>
      <c r="K122" s="50">
        <f>SUM(K119:K121)</f>
        <v>976300</v>
      </c>
      <c r="L122" s="50">
        <f>SUM(L119:L121)</f>
        <v>367100</v>
      </c>
      <c r="M122" s="50">
        <f>SUM(M119:M121)</f>
        <v>3716700</v>
      </c>
      <c r="N122" s="50">
        <f>SUM(N119:N121)</f>
        <v>9100</v>
      </c>
      <c r="O122" s="50">
        <f t="shared" si="12"/>
        <v>347500</v>
      </c>
      <c r="P122" s="50">
        <f t="shared" si="12"/>
        <v>5472500</v>
      </c>
      <c r="Q122" s="50">
        <f t="shared" si="12"/>
        <v>3806100</v>
      </c>
      <c r="R122" s="50">
        <f>SUM(R119:R121)</f>
        <v>5891200</v>
      </c>
      <c r="S122" s="50">
        <f t="shared" si="12"/>
        <v>7606600</v>
      </c>
      <c r="T122" s="50">
        <f>SUM(T119:T121)</f>
        <v>2710400</v>
      </c>
      <c r="U122" s="50">
        <f>SUM(U119:U121)</f>
        <v>69500</v>
      </c>
      <c r="V122" s="50">
        <f t="shared" ref="V122:X122" si="13">SUM(V119:V121)</f>
        <v>956600</v>
      </c>
      <c r="W122" s="50">
        <f t="shared" si="13"/>
        <v>121800</v>
      </c>
      <c r="X122" s="50">
        <f t="shared" si="13"/>
        <v>547800</v>
      </c>
      <c r="Y122" s="56">
        <f t="shared" si="12"/>
        <v>0</v>
      </c>
      <c r="Z122" s="56">
        <f t="shared" si="12"/>
        <v>593100</v>
      </c>
      <c r="AA122" s="56">
        <f t="shared" si="12"/>
        <v>51900</v>
      </c>
      <c r="AB122" s="55" t="s">
        <v>176</v>
      </c>
    </row>
    <row r="123" spans="2:28" x14ac:dyDescent="0.55000000000000004">
      <c r="Y123" s="52"/>
      <c r="AB123" s="55" t="str">
        <f>IF(C123&gt;0,"〇","")</f>
        <v/>
      </c>
    </row>
  </sheetData>
  <autoFilter ref="A3:AB123" xr:uid="{30CB2480-BF93-4478-BCF6-60D5FBAA328B}"/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33" orientation="landscape" r:id="rId1"/>
  <rowBreaks count="1" manualBreakCount="1">
    <brk id="65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tabSelected="1" zoomScale="85" zoomScaleNormal="85" workbookViewId="0">
      <pane xSplit="3" ySplit="4" topLeftCell="D10" activePane="bottomRight" state="frozen"/>
      <selection pane="topRight"/>
      <selection pane="bottomLeft"/>
      <selection pane="bottomRight" activeCell="R19" sqref="R19"/>
    </sheetView>
  </sheetViews>
  <sheetFormatPr defaultColWidth="8.1640625" defaultRowHeight="13" x14ac:dyDescent="0.55000000000000004"/>
  <cols>
    <col min="1" max="1" width="4.1640625" style="55" customWidth="1"/>
    <col min="2" max="2" width="23.5" style="55" customWidth="1"/>
    <col min="3" max="29" width="11.58203125" style="55" customWidth="1"/>
    <col min="30" max="30" width="8.5" style="55" bestFit="1" customWidth="1"/>
    <col min="31" max="16384" width="8.1640625" style="55"/>
  </cols>
  <sheetData>
    <row r="1" spans="1:30" s="54" customFormat="1" ht="30" customHeight="1" x14ac:dyDescent="0.55000000000000004">
      <c r="A1" s="53" t="s">
        <v>144</v>
      </c>
      <c r="C1" s="87"/>
      <c r="D1" s="87"/>
      <c r="E1" s="87"/>
      <c r="F1" s="87"/>
    </row>
    <row r="2" spans="1:30" ht="13.5" thickBot="1" x14ac:dyDescent="0.6">
      <c r="O2" s="65"/>
      <c r="AC2" s="65" t="s">
        <v>126</v>
      </c>
    </row>
    <row r="3" spans="1:30" ht="20.149999999999999" customHeight="1" x14ac:dyDescent="0.55000000000000004">
      <c r="B3" s="84" t="s">
        <v>127</v>
      </c>
      <c r="C3" s="84" t="s">
        <v>128</v>
      </c>
      <c r="D3" s="83" t="s">
        <v>145</v>
      </c>
      <c r="E3" s="83" t="s">
        <v>146</v>
      </c>
      <c r="F3" s="83" t="s">
        <v>147</v>
      </c>
      <c r="G3" s="83" t="s">
        <v>148</v>
      </c>
      <c r="H3" s="85" t="s">
        <v>149</v>
      </c>
      <c r="I3" s="80" t="s">
        <v>150</v>
      </c>
      <c r="J3" s="81"/>
      <c r="K3" s="81"/>
      <c r="L3" s="81"/>
      <c r="M3" s="81"/>
      <c r="N3" s="81"/>
      <c r="O3" s="82"/>
      <c r="P3" s="80" t="s">
        <v>151</v>
      </c>
      <c r="Q3" s="81"/>
      <c r="R3" s="82"/>
      <c r="S3" s="80" t="s">
        <v>152</v>
      </c>
      <c r="T3" s="81"/>
      <c r="U3" s="81"/>
      <c r="V3" s="82"/>
      <c r="W3" s="80" t="s">
        <v>153</v>
      </c>
      <c r="X3" s="81"/>
      <c r="Y3" s="82"/>
      <c r="Z3" s="80" t="s">
        <v>154</v>
      </c>
      <c r="AA3" s="81"/>
      <c r="AB3" s="82"/>
      <c r="AC3" s="83" t="s">
        <v>155</v>
      </c>
    </row>
    <row r="4" spans="1:30" ht="60" customHeight="1" thickBot="1" x14ac:dyDescent="0.6">
      <c r="B4" s="84"/>
      <c r="C4" s="84"/>
      <c r="D4" s="83"/>
      <c r="E4" s="83"/>
      <c r="F4" s="83"/>
      <c r="G4" s="83"/>
      <c r="H4" s="86"/>
      <c r="I4" s="66" t="s">
        <v>156</v>
      </c>
      <c r="J4" s="67" t="s">
        <v>171</v>
      </c>
      <c r="K4" s="67" t="s">
        <v>172</v>
      </c>
      <c r="L4" s="67" t="s">
        <v>157</v>
      </c>
      <c r="M4" s="67" t="s">
        <v>158</v>
      </c>
      <c r="N4" s="67" t="s">
        <v>159</v>
      </c>
      <c r="O4" s="68" t="s">
        <v>160</v>
      </c>
      <c r="P4" s="66" t="s">
        <v>161</v>
      </c>
      <c r="Q4" s="69" t="s">
        <v>171</v>
      </c>
      <c r="R4" s="70" t="s">
        <v>159</v>
      </c>
      <c r="S4" s="66" t="s">
        <v>162</v>
      </c>
      <c r="T4" s="69" t="s">
        <v>171</v>
      </c>
      <c r="U4" s="69" t="s">
        <v>158</v>
      </c>
      <c r="V4" s="70" t="s">
        <v>159</v>
      </c>
      <c r="W4" s="66" t="s">
        <v>163</v>
      </c>
      <c r="X4" s="71" t="s">
        <v>171</v>
      </c>
      <c r="Y4" s="70" t="s">
        <v>158</v>
      </c>
      <c r="Z4" s="66" t="s">
        <v>164</v>
      </c>
      <c r="AA4" s="69" t="s">
        <v>171</v>
      </c>
      <c r="AB4" s="72" t="s">
        <v>158</v>
      </c>
      <c r="AC4" s="84"/>
      <c r="AD4" s="73" t="s">
        <v>165</v>
      </c>
    </row>
    <row r="5" spans="1:30" ht="25" customHeight="1" x14ac:dyDescent="0.2">
      <c r="B5" s="74" t="s">
        <v>11</v>
      </c>
      <c r="C5" s="75">
        <f>SUM(D5:H5)+AC5</f>
        <v>0</v>
      </c>
      <c r="D5" s="76"/>
      <c r="E5" s="76"/>
      <c r="F5" s="76"/>
      <c r="G5" s="76"/>
      <c r="H5" s="75">
        <f>I5+P5+S5+W5+Z5</f>
        <v>0</v>
      </c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5"/>
      <c r="AD5" s="55" t="str">
        <f>IF(C5&gt;0,"〇","")</f>
        <v/>
      </c>
    </row>
    <row r="6" spans="1:30" ht="25" customHeight="1" x14ac:dyDescent="0.2">
      <c r="B6" s="74" t="s">
        <v>12</v>
      </c>
      <c r="C6" s="75">
        <f t="shared" ref="C6:C69" si="0">SUM(D6:H6)+AC6</f>
        <v>49400</v>
      </c>
      <c r="D6" s="76"/>
      <c r="E6" s="76"/>
      <c r="F6" s="76"/>
      <c r="G6" s="76"/>
      <c r="H6" s="75">
        <f t="shared" ref="H6:H69" si="1">I6+P6+S6+W6+Z6</f>
        <v>49400</v>
      </c>
      <c r="I6" s="75"/>
      <c r="J6" s="75"/>
      <c r="K6" s="75"/>
      <c r="L6" s="75"/>
      <c r="M6" s="75"/>
      <c r="N6" s="75"/>
      <c r="O6" s="75"/>
      <c r="P6" s="75">
        <v>49400</v>
      </c>
      <c r="Q6" s="75"/>
      <c r="R6" s="75">
        <v>28500</v>
      </c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55" t="str">
        <f t="shared" ref="AD6:AD69" si="2">IF(C6&gt;0,"〇","")</f>
        <v>〇</v>
      </c>
    </row>
    <row r="7" spans="1:30" ht="25" customHeight="1" x14ac:dyDescent="0.2">
      <c r="B7" s="74" t="s">
        <v>14</v>
      </c>
      <c r="C7" s="75">
        <f t="shared" si="0"/>
        <v>0</v>
      </c>
      <c r="D7" s="76"/>
      <c r="E7" s="76"/>
      <c r="F7" s="76"/>
      <c r="G7" s="76"/>
      <c r="H7" s="75">
        <f t="shared" si="1"/>
        <v>0</v>
      </c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55" t="str">
        <f t="shared" si="2"/>
        <v/>
      </c>
    </row>
    <row r="8" spans="1:30" ht="25" customHeight="1" x14ac:dyDescent="0.2">
      <c r="B8" s="74" t="s">
        <v>15</v>
      </c>
      <c r="C8" s="75">
        <f t="shared" si="0"/>
        <v>26000</v>
      </c>
      <c r="D8" s="76"/>
      <c r="E8" s="76"/>
      <c r="F8" s="76"/>
      <c r="G8" s="76"/>
      <c r="H8" s="75">
        <f>I8+P8+S8+W8+Z8</f>
        <v>26000</v>
      </c>
      <c r="I8" s="75"/>
      <c r="J8" s="75"/>
      <c r="K8" s="75"/>
      <c r="L8" s="75"/>
      <c r="M8" s="75"/>
      <c r="N8" s="75"/>
      <c r="O8" s="75"/>
      <c r="P8" s="75">
        <v>26000</v>
      </c>
      <c r="Q8" s="75"/>
      <c r="R8" s="75">
        <v>15000</v>
      </c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55" t="str">
        <f t="shared" si="2"/>
        <v>〇</v>
      </c>
    </row>
    <row r="9" spans="1:30" ht="25" customHeight="1" x14ac:dyDescent="0.2">
      <c r="B9" s="74" t="s">
        <v>16</v>
      </c>
      <c r="C9" s="75">
        <f t="shared" si="0"/>
        <v>0</v>
      </c>
      <c r="D9" s="76"/>
      <c r="E9" s="76"/>
      <c r="F9" s="76"/>
      <c r="G9" s="76"/>
      <c r="H9" s="75">
        <f t="shared" si="1"/>
        <v>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55" t="str">
        <f t="shared" si="2"/>
        <v/>
      </c>
    </row>
    <row r="10" spans="1:30" ht="33" customHeight="1" x14ac:dyDescent="0.2">
      <c r="B10" s="74" t="s">
        <v>17</v>
      </c>
      <c r="C10" s="75">
        <f t="shared" si="0"/>
        <v>36900</v>
      </c>
      <c r="D10" s="76"/>
      <c r="E10" s="76"/>
      <c r="F10" s="76">
        <v>36900</v>
      </c>
      <c r="G10" s="76"/>
      <c r="H10" s="75">
        <f>I10+P10+S10+W10+Z10</f>
        <v>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55" t="str">
        <f t="shared" si="2"/>
        <v>〇</v>
      </c>
    </row>
    <row r="11" spans="1:30" ht="25" customHeight="1" x14ac:dyDescent="0.2">
      <c r="B11" s="74" t="s">
        <v>18</v>
      </c>
      <c r="C11" s="75">
        <f t="shared" si="0"/>
        <v>0</v>
      </c>
      <c r="D11" s="76"/>
      <c r="E11" s="76"/>
      <c r="F11" s="76"/>
      <c r="G11" s="76"/>
      <c r="H11" s="75">
        <f t="shared" si="1"/>
        <v>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55" t="str">
        <f t="shared" si="2"/>
        <v/>
      </c>
    </row>
    <row r="12" spans="1:30" ht="25" customHeight="1" x14ac:dyDescent="0.2">
      <c r="B12" s="74" t="s">
        <v>19</v>
      </c>
      <c r="C12" s="75">
        <f t="shared" si="0"/>
        <v>0</v>
      </c>
      <c r="D12" s="76"/>
      <c r="E12" s="76"/>
      <c r="F12" s="76"/>
      <c r="G12" s="76"/>
      <c r="H12" s="75">
        <f t="shared" si="1"/>
        <v>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55" t="str">
        <f t="shared" si="2"/>
        <v/>
      </c>
    </row>
    <row r="13" spans="1:30" ht="25" customHeight="1" x14ac:dyDescent="0.2">
      <c r="B13" s="74" t="s">
        <v>20</v>
      </c>
      <c r="C13" s="75">
        <f t="shared" si="0"/>
        <v>0</v>
      </c>
      <c r="D13" s="76"/>
      <c r="E13" s="76"/>
      <c r="F13" s="76"/>
      <c r="G13" s="76"/>
      <c r="H13" s="75">
        <f t="shared" si="1"/>
        <v>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55" t="str">
        <f t="shared" si="2"/>
        <v/>
      </c>
    </row>
    <row r="14" spans="1:30" ht="25" customHeight="1" x14ac:dyDescent="0.2">
      <c r="B14" s="74" t="s">
        <v>21</v>
      </c>
      <c r="C14" s="75">
        <f t="shared" si="0"/>
        <v>79900</v>
      </c>
      <c r="D14" s="76"/>
      <c r="E14" s="76"/>
      <c r="F14" s="76">
        <v>79900</v>
      </c>
      <c r="G14" s="76"/>
      <c r="H14" s="75">
        <f t="shared" si="1"/>
        <v>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55" t="str">
        <f t="shared" si="2"/>
        <v>〇</v>
      </c>
    </row>
    <row r="15" spans="1:30" ht="25" customHeight="1" x14ac:dyDescent="0.2">
      <c r="B15" s="74" t="s">
        <v>22</v>
      </c>
      <c r="C15" s="75">
        <f>SUM(D15:H15)+AC15</f>
        <v>81900</v>
      </c>
      <c r="D15" s="76"/>
      <c r="F15" s="76"/>
      <c r="G15" s="76"/>
      <c r="H15" s="75">
        <f t="shared" si="1"/>
        <v>81900</v>
      </c>
      <c r="I15" s="75">
        <v>81900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55" t="str">
        <f t="shared" si="2"/>
        <v>〇</v>
      </c>
    </row>
    <row r="16" spans="1:30" ht="25" customHeight="1" x14ac:dyDescent="0.2">
      <c r="B16" s="74" t="s">
        <v>23</v>
      </c>
      <c r="C16" s="75">
        <f t="shared" si="0"/>
        <v>0</v>
      </c>
      <c r="D16" s="76"/>
      <c r="E16" s="76"/>
      <c r="F16" s="76"/>
      <c r="G16" s="76"/>
      <c r="H16" s="75">
        <f t="shared" si="1"/>
        <v>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55" t="str">
        <f t="shared" si="2"/>
        <v/>
      </c>
    </row>
    <row r="17" spans="2:30" ht="25" customHeight="1" x14ac:dyDescent="0.2">
      <c r="B17" s="74" t="s">
        <v>24</v>
      </c>
      <c r="C17" s="75">
        <f t="shared" si="0"/>
        <v>0</v>
      </c>
      <c r="D17" s="76"/>
      <c r="E17" s="76"/>
      <c r="F17" s="76"/>
      <c r="G17" s="76"/>
      <c r="H17" s="75">
        <f t="shared" si="1"/>
        <v>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55" t="str">
        <f t="shared" si="2"/>
        <v/>
      </c>
    </row>
    <row r="18" spans="2:30" ht="25" customHeight="1" x14ac:dyDescent="0.2">
      <c r="B18" s="74" t="s">
        <v>25</v>
      </c>
      <c r="C18" s="75">
        <f t="shared" si="0"/>
        <v>28500</v>
      </c>
      <c r="D18" s="76"/>
      <c r="E18" s="76"/>
      <c r="F18" s="76"/>
      <c r="G18" s="76"/>
      <c r="H18" s="75">
        <f t="shared" si="1"/>
        <v>28500</v>
      </c>
      <c r="I18" s="75">
        <v>1800</v>
      </c>
      <c r="J18" s="75"/>
      <c r="K18" s="75"/>
      <c r="L18" s="75"/>
      <c r="M18" s="75"/>
      <c r="N18" s="75"/>
      <c r="O18" s="75"/>
      <c r="P18" s="75">
        <v>26700</v>
      </c>
      <c r="Q18" s="75"/>
      <c r="R18" s="75">
        <v>26700</v>
      </c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55" t="str">
        <f t="shared" si="2"/>
        <v>〇</v>
      </c>
    </row>
    <row r="19" spans="2:30" ht="25" customHeight="1" x14ac:dyDescent="0.2">
      <c r="B19" s="74" t="s">
        <v>26</v>
      </c>
      <c r="C19" s="75">
        <f t="shared" si="0"/>
        <v>0</v>
      </c>
      <c r="D19" s="76"/>
      <c r="E19" s="76"/>
      <c r="F19" s="76"/>
      <c r="G19" s="76"/>
      <c r="H19" s="75">
        <f t="shared" si="1"/>
        <v>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55" t="str">
        <f t="shared" si="2"/>
        <v/>
      </c>
    </row>
    <row r="20" spans="2:30" ht="25" customHeight="1" x14ac:dyDescent="0.2">
      <c r="B20" s="74" t="s">
        <v>27</v>
      </c>
      <c r="C20" s="75">
        <f t="shared" si="0"/>
        <v>0</v>
      </c>
      <c r="D20" s="76"/>
      <c r="E20" s="76"/>
      <c r="F20" s="76"/>
      <c r="G20" s="76"/>
      <c r="H20" s="75">
        <f t="shared" si="1"/>
        <v>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55" t="str">
        <f t="shared" si="2"/>
        <v/>
      </c>
    </row>
    <row r="21" spans="2:30" ht="25" customHeight="1" x14ac:dyDescent="0.2">
      <c r="B21" s="74" t="s">
        <v>28</v>
      </c>
      <c r="C21" s="75">
        <f t="shared" si="0"/>
        <v>61000</v>
      </c>
      <c r="D21" s="76"/>
      <c r="E21" s="76"/>
      <c r="F21" s="76">
        <v>61000</v>
      </c>
      <c r="G21" s="76"/>
      <c r="H21" s="75">
        <f t="shared" si="1"/>
        <v>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55" t="str">
        <f t="shared" si="2"/>
        <v>〇</v>
      </c>
    </row>
    <row r="22" spans="2:30" ht="25" customHeight="1" x14ac:dyDescent="0.2">
      <c r="B22" s="74" t="s">
        <v>29</v>
      </c>
      <c r="C22" s="75">
        <f t="shared" si="0"/>
        <v>2607700</v>
      </c>
      <c r="D22" s="76"/>
      <c r="E22" s="76"/>
      <c r="F22" s="76">
        <v>2606000</v>
      </c>
      <c r="G22" s="76"/>
      <c r="H22" s="75">
        <f t="shared" si="1"/>
        <v>1700</v>
      </c>
      <c r="I22" s="75">
        <v>1700</v>
      </c>
      <c r="J22" s="75"/>
      <c r="K22" s="75"/>
      <c r="L22" s="75"/>
      <c r="M22" s="75"/>
      <c r="N22" s="75">
        <v>1700</v>
      </c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55" t="str">
        <f t="shared" si="2"/>
        <v>〇</v>
      </c>
    </row>
    <row r="23" spans="2:30" ht="25" customHeight="1" x14ac:dyDescent="0.2">
      <c r="B23" s="74" t="s">
        <v>30</v>
      </c>
      <c r="C23" s="75">
        <f t="shared" si="0"/>
        <v>0</v>
      </c>
      <c r="D23" s="76"/>
      <c r="E23" s="76"/>
      <c r="F23" s="76"/>
      <c r="G23" s="76"/>
      <c r="H23" s="75">
        <f t="shared" si="1"/>
        <v>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55" t="str">
        <f t="shared" si="2"/>
        <v/>
      </c>
    </row>
    <row r="24" spans="2:30" ht="25" customHeight="1" x14ac:dyDescent="0.2">
      <c r="B24" s="74" t="s">
        <v>31</v>
      </c>
      <c r="C24" s="75">
        <f>SUM(D24:H24)+AC24</f>
        <v>0</v>
      </c>
      <c r="D24" s="76"/>
      <c r="E24" s="76"/>
      <c r="F24" s="76"/>
      <c r="G24" s="76"/>
      <c r="H24" s="75">
        <f t="shared" si="1"/>
        <v>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55" t="str">
        <f t="shared" si="2"/>
        <v/>
      </c>
    </row>
    <row r="25" spans="2:30" ht="25" customHeight="1" x14ac:dyDescent="0.2">
      <c r="B25" s="74" t="s">
        <v>32</v>
      </c>
      <c r="C25" s="75">
        <f t="shared" si="0"/>
        <v>0</v>
      </c>
      <c r="D25" s="76"/>
      <c r="E25" s="76"/>
      <c r="F25" s="76"/>
      <c r="G25" s="76"/>
      <c r="H25" s="75">
        <f t="shared" si="1"/>
        <v>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55" t="str">
        <f t="shared" si="2"/>
        <v/>
      </c>
    </row>
    <row r="26" spans="2:30" ht="25" customHeight="1" x14ac:dyDescent="0.2">
      <c r="B26" s="74" t="s">
        <v>33</v>
      </c>
      <c r="C26" s="75">
        <f t="shared" si="0"/>
        <v>0</v>
      </c>
      <c r="D26" s="76"/>
      <c r="E26" s="76"/>
      <c r="F26" s="76"/>
      <c r="G26" s="76"/>
      <c r="H26" s="75">
        <f t="shared" si="1"/>
        <v>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55" t="str">
        <f t="shared" si="2"/>
        <v/>
      </c>
    </row>
    <row r="27" spans="2:30" ht="25" customHeight="1" x14ac:dyDescent="0.2">
      <c r="B27" s="74" t="s">
        <v>34</v>
      </c>
      <c r="C27" s="75">
        <f t="shared" si="0"/>
        <v>582700</v>
      </c>
      <c r="D27" s="76">
        <v>370300</v>
      </c>
      <c r="E27" s="76"/>
      <c r="F27" s="76"/>
      <c r="G27" s="76"/>
      <c r="H27" s="75">
        <f t="shared" si="1"/>
        <v>212400</v>
      </c>
      <c r="I27" s="75">
        <v>212400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55" t="str">
        <f t="shared" si="2"/>
        <v>〇</v>
      </c>
    </row>
    <row r="28" spans="2:30" ht="25" customHeight="1" x14ac:dyDescent="0.2">
      <c r="B28" s="74" t="s">
        <v>35</v>
      </c>
      <c r="C28" s="75">
        <f t="shared" si="0"/>
        <v>18700</v>
      </c>
      <c r="D28" s="76"/>
      <c r="E28" s="76"/>
      <c r="F28" s="76">
        <v>18700</v>
      </c>
      <c r="G28" s="76"/>
      <c r="H28" s="75">
        <f t="shared" si="1"/>
        <v>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55" t="str">
        <f t="shared" si="2"/>
        <v>〇</v>
      </c>
    </row>
    <row r="29" spans="2:30" ht="25" customHeight="1" x14ac:dyDescent="0.2">
      <c r="B29" s="74" t="s">
        <v>36</v>
      </c>
      <c r="C29" s="75">
        <f t="shared" si="0"/>
        <v>0</v>
      </c>
      <c r="D29" s="76"/>
      <c r="E29" s="76"/>
      <c r="F29" s="76"/>
      <c r="G29" s="76"/>
      <c r="H29" s="75">
        <f t="shared" si="1"/>
        <v>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55" t="str">
        <f t="shared" si="2"/>
        <v/>
      </c>
    </row>
    <row r="30" spans="2:30" ht="25" customHeight="1" x14ac:dyDescent="0.2">
      <c r="B30" s="74" t="s">
        <v>37</v>
      </c>
      <c r="C30" s="75">
        <f t="shared" si="0"/>
        <v>166600</v>
      </c>
      <c r="D30" s="76"/>
      <c r="E30" s="76"/>
      <c r="F30" s="76"/>
      <c r="G30" s="76"/>
      <c r="H30" s="75">
        <f t="shared" si="1"/>
        <v>166600</v>
      </c>
      <c r="I30" s="75">
        <v>4200</v>
      </c>
      <c r="J30" s="75"/>
      <c r="K30" s="75"/>
      <c r="L30" s="75"/>
      <c r="M30" s="75"/>
      <c r="N30" s="75"/>
      <c r="O30" s="75"/>
      <c r="P30" s="75">
        <v>162400</v>
      </c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55" t="str">
        <f t="shared" si="2"/>
        <v>〇</v>
      </c>
    </row>
    <row r="31" spans="2:30" ht="25" customHeight="1" x14ac:dyDescent="0.2">
      <c r="B31" s="74" t="s">
        <v>38</v>
      </c>
      <c r="C31" s="75">
        <f t="shared" si="0"/>
        <v>0</v>
      </c>
      <c r="D31" s="76"/>
      <c r="E31" s="76"/>
      <c r="F31" s="76"/>
      <c r="G31" s="76"/>
      <c r="H31" s="75">
        <f>I31+P31+S31+W31+Z31</f>
        <v>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55" t="str">
        <f t="shared" si="2"/>
        <v/>
      </c>
    </row>
    <row r="32" spans="2:30" ht="25" customHeight="1" x14ac:dyDescent="0.2">
      <c r="B32" s="74" t="s">
        <v>39</v>
      </c>
      <c r="C32" s="75">
        <f t="shared" si="0"/>
        <v>23700</v>
      </c>
      <c r="D32" s="76"/>
      <c r="E32" s="76"/>
      <c r="F32" s="76"/>
      <c r="G32" s="76"/>
      <c r="H32" s="75">
        <f t="shared" si="1"/>
        <v>23700</v>
      </c>
      <c r="I32" s="75"/>
      <c r="J32" s="75"/>
      <c r="K32" s="75"/>
      <c r="L32" s="75"/>
      <c r="M32" s="75"/>
      <c r="N32" s="75"/>
      <c r="O32" s="75"/>
      <c r="P32" s="75">
        <v>23700</v>
      </c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55" t="str">
        <f t="shared" si="2"/>
        <v>〇</v>
      </c>
    </row>
    <row r="33" spans="2:30" ht="24" customHeight="1" x14ac:dyDescent="0.2">
      <c r="B33" s="74" t="s">
        <v>40</v>
      </c>
      <c r="C33" s="75">
        <f t="shared" si="0"/>
        <v>0</v>
      </c>
      <c r="D33" s="76"/>
      <c r="E33" s="76"/>
      <c r="F33" s="76"/>
      <c r="G33" s="76"/>
      <c r="H33" s="75">
        <f t="shared" si="1"/>
        <v>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55" t="str">
        <f t="shared" si="2"/>
        <v/>
      </c>
    </row>
    <row r="34" spans="2:30" ht="25" customHeight="1" x14ac:dyDescent="0.2">
      <c r="B34" s="74" t="s">
        <v>41</v>
      </c>
      <c r="C34" s="75">
        <f t="shared" si="0"/>
        <v>0</v>
      </c>
      <c r="D34" s="76"/>
      <c r="E34" s="76"/>
      <c r="F34" s="76"/>
      <c r="G34" s="76"/>
      <c r="H34" s="75">
        <f t="shared" si="1"/>
        <v>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55" t="str">
        <f t="shared" si="2"/>
        <v/>
      </c>
    </row>
    <row r="35" spans="2:30" ht="25" customHeight="1" x14ac:dyDescent="0.2">
      <c r="B35" s="74" t="s">
        <v>42</v>
      </c>
      <c r="C35" s="75">
        <f t="shared" si="0"/>
        <v>0</v>
      </c>
      <c r="D35" s="76"/>
      <c r="E35" s="76"/>
      <c r="F35" s="76"/>
      <c r="G35" s="76"/>
      <c r="H35" s="75">
        <f t="shared" si="1"/>
        <v>0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55" t="str">
        <f t="shared" si="2"/>
        <v/>
      </c>
    </row>
    <row r="36" spans="2:30" ht="25" customHeight="1" x14ac:dyDescent="0.2">
      <c r="B36" s="74" t="s">
        <v>43</v>
      </c>
      <c r="C36" s="75">
        <f t="shared" si="0"/>
        <v>0</v>
      </c>
      <c r="D36" s="76"/>
      <c r="E36" s="76"/>
      <c r="F36" s="76"/>
      <c r="G36" s="76"/>
      <c r="H36" s="75">
        <f t="shared" si="1"/>
        <v>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55" t="str">
        <f t="shared" si="2"/>
        <v/>
      </c>
    </row>
    <row r="37" spans="2:30" ht="25" customHeight="1" x14ac:dyDescent="0.2">
      <c r="B37" s="74" t="s">
        <v>44</v>
      </c>
      <c r="C37" s="75">
        <f t="shared" si="0"/>
        <v>0</v>
      </c>
      <c r="D37" s="76"/>
      <c r="E37" s="76"/>
      <c r="F37" s="76"/>
      <c r="G37" s="76"/>
      <c r="H37" s="75">
        <f t="shared" si="1"/>
        <v>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55" t="str">
        <f t="shared" si="2"/>
        <v/>
      </c>
    </row>
    <row r="38" spans="2:30" ht="25" customHeight="1" x14ac:dyDescent="0.2">
      <c r="B38" s="74" t="s">
        <v>45</v>
      </c>
      <c r="C38" s="75">
        <f t="shared" si="0"/>
        <v>0</v>
      </c>
      <c r="D38" s="76"/>
      <c r="E38" s="76"/>
      <c r="F38" s="76"/>
      <c r="G38" s="76"/>
      <c r="H38" s="75">
        <f t="shared" si="1"/>
        <v>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55" t="str">
        <f t="shared" si="2"/>
        <v/>
      </c>
    </row>
    <row r="39" spans="2:30" ht="25" customHeight="1" x14ac:dyDescent="0.2">
      <c r="B39" s="74" t="s">
        <v>46</v>
      </c>
      <c r="C39" s="75">
        <f t="shared" si="0"/>
        <v>0</v>
      </c>
      <c r="D39" s="76"/>
      <c r="E39" s="76"/>
      <c r="F39" s="76"/>
      <c r="G39" s="76"/>
      <c r="H39" s="75">
        <f t="shared" si="1"/>
        <v>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55" t="str">
        <f t="shared" si="2"/>
        <v/>
      </c>
    </row>
    <row r="40" spans="2:30" ht="25" customHeight="1" x14ac:dyDescent="0.2">
      <c r="B40" s="74" t="s">
        <v>47</v>
      </c>
      <c r="C40" s="75">
        <f t="shared" si="0"/>
        <v>0</v>
      </c>
      <c r="D40" s="76"/>
      <c r="E40" s="76"/>
      <c r="F40" s="76"/>
      <c r="G40" s="76"/>
      <c r="H40" s="75">
        <f t="shared" si="1"/>
        <v>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55" t="str">
        <f t="shared" si="2"/>
        <v/>
      </c>
    </row>
    <row r="41" spans="2:30" ht="25" customHeight="1" x14ac:dyDescent="0.2">
      <c r="B41" s="74" t="s">
        <v>48</v>
      </c>
      <c r="C41" s="75">
        <f t="shared" si="0"/>
        <v>11100</v>
      </c>
      <c r="D41" s="76"/>
      <c r="E41" s="76"/>
      <c r="F41" s="76"/>
      <c r="G41" s="76"/>
      <c r="H41" s="75">
        <f t="shared" si="1"/>
        <v>11100</v>
      </c>
      <c r="I41" s="75">
        <v>11100</v>
      </c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55" t="str">
        <f t="shared" si="2"/>
        <v>〇</v>
      </c>
    </row>
    <row r="42" spans="2:30" ht="25" customHeight="1" x14ac:dyDescent="0.2">
      <c r="B42" s="74" t="s">
        <v>49</v>
      </c>
      <c r="C42" s="75">
        <f t="shared" si="0"/>
        <v>2100</v>
      </c>
      <c r="D42" s="76"/>
      <c r="E42" s="76"/>
      <c r="F42" s="76"/>
      <c r="G42" s="76"/>
      <c r="H42" s="75">
        <f t="shared" si="1"/>
        <v>2100</v>
      </c>
      <c r="I42" s="75">
        <v>2100</v>
      </c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55" t="str">
        <f t="shared" si="2"/>
        <v>〇</v>
      </c>
    </row>
    <row r="43" spans="2:30" ht="25" customHeight="1" x14ac:dyDescent="0.2">
      <c r="B43" s="74" t="s">
        <v>50</v>
      </c>
      <c r="C43" s="75">
        <f t="shared" si="0"/>
        <v>0</v>
      </c>
      <c r="D43" s="76"/>
      <c r="E43" s="76"/>
      <c r="F43" s="76"/>
      <c r="G43" s="76"/>
      <c r="H43" s="75">
        <f t="shared" si="1"/>
        <v>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55" t="str">
        <f t="shared" si="2"/>
        <v/>
      </c>
    </row>
    <row r="44" spans="2:30" ht="25" customHeight="1" x14ac:dyDescent="0.2">
      <c r="B44" s="74" t="s">
        <v>51</v>
      </c>
      <c r="C44" s="75">
        <f t="shared" si="0"/>
        <v>0</v>
      </c>
      <c r="D44" s="76"/>
      <c r="E44" s="76"/>
      <c r="F44" s="76"/>
      <c r="G44" s="76"/>
      <c r="H44" s="75">
        <f t="shared" si="1"/>
        <v>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55" t="str">
        <f t="shared" si="2"/>
        <v/>
      </c>
    </row>
    <row r="45" spans="2:30" ht="25" customHeight="1" x14ac:dyDescent="0.2">
      <c r="B45" s="74" t="s">
        <v>52</v>
      </c>
      <c r="C45" s="75">
        <f t="shared" si="0"/>
        <v>0</v>
      </c>
      <c r="D45" s="76"/>
      <c r="E45" s="76"/>
      <c r="F45" s="76"/>
      <c r="G45" s="76"/>
      <c r="H45" s="75">
        <f t="shared" si="1"/>
        <v>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55" t="str">
        <f t="shared" si="2"/>
        <v/>
      </c>
    </row>
    <row r="46" spans="2:30" ht="25" customHeight="1" x14ac:dyDescent="0.2">
      <c r="B46" s="74" t="s">
        <v>53</v>
      </c>
      <c r="C46" s="75">
        <f t="shared" si="0"/>
        <v>0</v>
      </c>
      <c r="D46" s="76"/>
      <c r="E46" s="76"/>
      <c r="F46" s="76"/>
      <c r="G46" s="76"/>
      <c r="H46" s="75">
        <f t="shared" si="1"/>
        <v>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55" t="str">
        <f t="shared" si="2"/>
        <v/>
      </c>
    </row>
    <row r="47" spans="2:30" ht="25" customHeight="1" x14ac:dyDescent="0.2">
      <c r="B47" s="74" t="s">
        <v>54</v>
      </c>
      <c r="C47" s="75">
        <f t="shared" si="0"/>
        <v>0</v>
      </c>
      <c r="D47" s="76"/>
      <c r="E47" s="76"/>
      <c r="F47" s="76"/>
      <c r="G47" s="76"/>
      <c r="H47" s="75">
        <f t="shared" si="1"/>
        <v>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55" t="str">
        <f t="shared" si="2"/>
        <v/>
      </c>
    </row>
    <row r="48" spans="2:30" ht="24.65" customHeight="1" x14ac:dyDescent="0.2">
      <c r="B48" s="74" t="s">
        <v>55</v>
      </c>
      <c r="C48" s="75">
        <f t="shared" si="0"/>
        <v>0</v>
      </c>
      <c r="D48" s="76"/>
      <c r="E48" s="76"/>
      <c r="F48" s="76"/>
      <c r="G48" s="76"/>
      <c r="H48" s="75">
        <f t="shared" si="1"/>
        <v>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55" t="str">
        <f t="shared" si="2"/>
        <v/>
      </c>
    </row>
    <row r="49" spans="2:30" ht="25" customHeight="1" x14ac:dyDescent="0.2">
      <c r="B49" s="74" t="s">
        <v>56</v>
      </c>
      <c r="C49" s="75">
        <f t="shared" si="0"/>
        <v>0</v>
      </c>
      <c r="D49" s="76"/>
      <c r="E49" s="76"/>
      <c r="F49" s="76"/>
      <c r="G49" s="76"/>
      <c r="H49" s="75">
        <f t="shared" si="1"/>
        <v>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55" t="str">
        <f t="shared" si="2"/>
        <v/>
      </c>
    </row>
    <row r="50" spans="2:30" ht="25" customHeight="1" x14ac:dyDescent="0.2">
      <c r="B50" s="74" t="s">
        <v>57</v>
      </c>
      <c r="C50" s="75">
        <f t="shared" si="0"/>
        <v>0</v>
      </c>
      <c r="D50" s="76"/>
      <c r="E50" s="76"/>
      <c r="F50" s="76"/>
      <c r="G50" s="76"/>
      <c r="H50" s="75">
        <f t="shared" si="1"/>
        <v>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55" t="str">
        <f t="shared" si="2"/>
        <v/>
      </c>
    </row>
    <row r="51" spans="2:30" ht="25" customHeight="1" x14ac:dyDescent="0.2">
      <c r="B51" s="74" t="s">
        <v>58</v>
      </c>
      <c r="C51" s="75">
        <f t="shared" si="0"/>
        <v>0</v>
      </c>
      <c r="D51" s="76"/>
      <c r="E51" s="76"/>
      <c r="F51" s="76"/>
      <c r="G51" s="76"/>
      <c r="H51" s="75">
        <f t="shared" si="1"/>
        <v>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55" t="str">
        <f t="shared" si="2"/>
        <v/>
      </c>
    </row>
    <row r="52" spans="2:30" ht="25" customHeight="1" x14ac:dyDescent="0.2">
      <c r="B52" s="74" t="s">
        <v>59</v>
      </c>
      <c r="C52" s="75">
        <f t="shared" si="0"/>
        <v>0</v>
      </c>
      <c r="D52" s="76"/>
      <c r="E52" s="76"/>
      <c r="F52" s="76"/>
      <c r="G52" s="76"/>
      <c r="H52" s="75">
        <f t="shared" si="1"/>
        <v>0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55" t="str">
        <f t="shared" si="2"/>
        <v/>
      </c>
    </row>
    <row r="53" spans="2:30" ht="25" customHeight="1" x14ac:dyDescent="0.2">
      <c r="B53" s="74" t="s">
        <v>60</v>
      </c>
      <c r="C53" s="75">
        <f t="shared" si="0"/>
        <v>30000</v>
      </c>
      <c r="D53" s="76">
        <v>30000</v>
      </c>
      <c r="E53" s="76"/>
      <c r="F53" s="76"/>
      <c r="G53" s="76"/>
      <c r="H53" s="75">
        <f t="shared" si="1"/>
        <v>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55" t="str">
        <f t="shared" si="2"/>
        <v>〇</v>
      </c>
    </row>
    <row r="54" spans="2:30" ht="25" customHeight="1" x14ac:dyDescent="0.2">
      <c r="B54" s="74" t="s">
        <v>61</v>
      </c>
      <c r="C54" s="75">
        <f t="shared" si="0"/>
        <v>0</v>
      </c>
      <c r="D54" s="76"/>
      <c r="E54" s="76"/>
      <c r="F54" s="76"/>
      <c r="G54" s="76"/>
      <c r="H54" s="75">
        <f t="shared" si="1"/>
        <v>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55" t="str">
        <f t="shared" si="2"/>
        <v/>
      </c>
    </row>
    <row r="55" spans="2:30" ht="25" customHeight="1" x14ac:dyDescent="0.2">
      <c r="B55" s="74" t="s">
        <v>62</v>
      </c>
      <c r="C55" s="75">
        <f t="shared" si="0"/>
        <v>0</v>
      </c>
      <c r="D55" s="76"/>
      <c r="E55" s="76"/>
      <c r="F55" s="76"/>
      <c r="G55" s="76"/>
      <c r="H55" s="75">
        <f t="shared" si="1"/>
        <v>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55" t="str">
        <f t="shared" si="2"/>
        <v/>
      </c>
    </row>
    <row r="56" spans="2:30" ht="25" customHeight="1" x14ac:dyDescent="0.2">
      <c r="B56" s="74" t="s">
        <v>63</v>
      </c>
      <c r="C56" s="75">
        <f t="shared" si="0"/>
        <v>0</v>
      </c>
      <c r="D56" s="76"/>
      <c r="E56" s="76"/>
      <c r="F56" s="76"/>
      <c r="G56" s="76"/>
      <c r="H56" s="75">
        <f t="shared" si="1"/>
        <v>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55" t="str">
        <f t="shared" si="2"/>
        <v/>
      </c>
    </row>
    <row r="57" spans="2:30" ht="25" customHeight="1" x14ac:dyDescent="0.2">
      <c r="B57" s="74" t="s">
        <v>64</v>
      </c>
      <c r="C57" s="75">
        <f t="shared" si="0"/>
        <v>0</v>
      </c>
      <c r="D57" s="76"/>
      <c r="E57" s="76"/>
      <c r="F57" s="76"/>
      <c r="G57" s="76"/>
      <c r="H57" s="75">
        <f t="shared" si="1"/>
        <v>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55" t="str">
        <f t="shared" si="2"/>
        <v/>
      </c>
    </row>
    <row r="58" spans="2:30" ht="24" customHeight="1" x14ac:dyDescent="0.2">
      <c r="B58" s="74" t="s">
        <v>65</v>
      </c>
      <c r="C58" s="75">
        <f t="shared" si="0"/>
        <v>0</v>
      </c>
      <c r="D58" s="76"/>
      <c r="E58" s="76"/>
      <c r="F58" s="76"/>
      <c r="G58" s="76"/>
      <c r="H58" s="75">
        <f t="shared" si="1"/>
        <v>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55" t="str">
        <f t="shared" si="2"/>
        <v/>
      </c>
    </row>
    <row r="59" spans="2:30" ht="25" customHeight="1" x14ac:dyDescent="0.2">
      <c r="B59" s="74" t="s">
        <v>66</v>
      </c>
      <c r="C59" s="75">
        <f t="shared" si="0"/>
        <v>0</v>
      </c>
      <c r="D59" s="76"/>
      <c r="E59" s="76"/>
      <c r="F59" s="76"/>
      <c r="G59" s="76"/>
      <c r="H59" s="75">
        <f t="shared" si="1"/>
        <v>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55" t="str">
        <f t="shared" si="2"/>
        <v/>
      </c>
    </row>
    <row r="60" spans="2:30" ht="25" customHeight="1" x14ac:dyDescent="0.2">
      <c r="B60" s="74" t="s">
        <v>67</v>
      </c>
      <c r="C60" s="75">
        <f t="shared" si="0"/>
        <v>0</v>
      </c>
      <c r="D60" s="76"/>
      <c r="E60" s="76"/>
      <c r="F60" s="76"/>
      <c r="G60" s="76"/>
      <c r="H60" s="75">
        <f t="shared" si="1"/>
        <v>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55" t="str">
        <f t="shared" si="2"/>
        <v/>
      </c>
    </row>
    <row r="61" spans="2:30" ht="25" customHeight="1" x14ac:dyDescent="0.2">
      <c r="B61" s="74" t="s">
        <v>68</v>
      </c>
      <c r="C61" s="75">
        <f t="shared" si="0"/>
        <v>0</v>
      </c>
      <c r="D61" s="76"/>
      <c r="E61" s="76"/>
      <c r="F61" s="76"/>
      <c r="G61" s="76"/>
      <c r="H61" s="75">
        <f t="shared" si="1"/>
        <v>0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55" t="str">
        <f t="shared" si="2"/>
        <v/>
      </c>
    </row>
    <row r="62" spans="2:30" ht="25" customHeight="1" x14ac:dyDescent="0.2">
      <c r="B62" s="74" t="s">
        <v>69</v>
      </c>
      <c r="C62" s="75">
        <f t="shared" si="0"/>
        <v>0</v>
      </c>
      <c r="D62" s="76"/>
      <c r="E62" s="76"/>
      <c r="F62" s="76"/>
      <c r="G62" s="76"/>
      <c r="H62" s="75">
        <f t="shared" si="1"/>
        <v>0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55" t="str">
        <f t="shared" si="2"/>
        <v/>
      </c>
    </row>
    <row r="63" spans="2:30" ht="25" customHeight="1" x14ac:dyDescent="0.2">
      <c r="B63" s="74" t="s">
        <v>70</v>
      </c>
      <c r="C63" s="75">
        <f t="shared" si="0"/>
        <v>200</v>
      </c>
      <c r="D63" s="76"/>
      <c r="E63" s="76"/>
      <c r="F63" s="76"/>
      <c r="G63" s="76"/>
      <c r="H63" s="75">
        <f t="shared" si="1"/>
        <v>200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>
        <v>200</v>
      </c>
      <c r="AA63" s="75"/>
      <c r="AB63" s="75"/>
      <c r="AC63" s="75"/>
      <c r="AD63" s="55" t="str">
        <f t="shared" si="2"/>
        <v>〇</v>
      </c>
    </row>
    <row r="64" spans="2:30" ht="25" customHeight="1" x14ac:dyDescent="0.2">
      <c r="B64" s="74" t="s">
        <v>71</v>
      </c>
      <c r="C64" s="75">
        <f t="shared" si="0"/>
        <v>0</v>
      </c>
      <c r="D64" s="76"/>
      <c r="E64" s="76"/>
      <c r="F64" s="76"/>
      <c r="G64" s="76"/>
      <c r="H64" s="75">
        <f t="shared" si="1"/>
        <v>0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55" t="str">
        <f t="shared" si="2"/>
        <v/>
      </c>
    </row>
    <row r="65" spans="2:30" ht="25" customHeight="1" x14ac:dyDescent="0.2">
      <c r="B65" s="74" t="s">
        <v>72</v>
      </c>
      <c r="C65" s="75">
        <f t="shared" si="0"/>
        <v>0</v>
      </c>
      <c r="D65" s="76"/>
      <c r="E65" s="76"/>
      <c r="F65" s="76"/>
      <c r="G65" s="76"/>
      <c r="H65" s="75">
        <f>I65+P65+S65+W65+Z65</f>
        <v>0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55" t="str">
        <f t="shared" si="2"/>
        <v/>
      </c>
    </row>
    <row r="66" spans="2:30" ht="25" customHeight="1" x14ac:dyDescent="0.2">
      <c r="B66" s="74" t="s">
        <v>73</v>
      </c>
      <c r="C66" s="75">
        <f t="shared" si="0"/>
        <v>0</v>
      </c>
      <c r="D66" s="76"/>
      <c r="E66" s="76"/>
      <c r="F66" s="76"/>
      <c r="G66" s="76"/>
      <c r="H66" s="75">
        <f t="shared" si="1"/>
        <v>0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55" t="str">
        <f t="shared" si="2"/>
        <v/>
      </c>
    </row>
    <row r="67" spans="2:30" ht="25" customHeight="1" x14ac:dyDescent="0.2">
      <c r="B67" s="74" t="s">
        <v>114</v>
      </c>
      <c r="C67" s="75">
        <f t="shared" si="0"/>
        <v>0</v>
      </c>
      <c r="D67" s="76"/>
      <c r="E67" s="76"/>
      <c r="F67" s="76"/>
      <c r="G67" s="76"/>
      <c r="H67" s="75">
        <f t="shared" si="1"/>
        <v>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55" t="str">
        <f t="shared" si="2"/>
        <v/>
      </c>
    </row>
    <row r="68" spans="2:30" ht="25" customHeight="1" x14ac:dyDescent="0.2">
      <c r="B68" s="74" t="s">
        <v>87</v>
      </c>
      <c r="C68" s="75">
        <f t="shared" si="0"/>
        <v>0</v>
      </c>
      <c r="D68" s="76"/>
      <c r="E68" s="76"/>
      <c r="F68" s="76"/>
      <c r="G68" s="76"/>
      <c r="H68" s="75">
        <f t="shared" si="1"/>
        <v>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55" t="str">
        <f t="shared" si="2"/>
        <v/>
      </c>
    </row>
    <row r="69" spans="2:30" ht="25" customHeight="1" x14ac:dyDescent="0.2">
      <c r="B69" s="74" t="s">
        <v>88</v>
      </c>
      <c r="C69" s="75">
        <f t="shared" si="0"/>
        <v>0</v>
      </c>
      <c r="D69" s="76"/>
      <c r="E69" s="76"/>
      <c r="F69" s="76"/>
      <c r="G69" s="76"/>
      <c r="H69" s="75">
        <f t="shared" si="1"/>
        <v>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55" t="str">
        <f t="shared" si="2"/>
        <v/>
      </c>
    </row>
    <row r="70" spans="2:30" ht="25" customHeight="1" x14ac:dyDescent="0.2">
      <c r="B70" s="74" t="s">
        <v>94</v>
      </c>
      <c r="C70" s="75">
        <f t="shared" ref="C70:C73" si="3">SUM(D70:H70)+AC70</f>
        <v>0</v>
      </c>
      <c r="D70" s="76"/>
      <c r="E70" s="76"/>
      <c r="F70" s="76"/>
      <c r="G70" s="76"/>
      <c r="H70" s="75">
        <f t="shared" ref="H70:H73" si="4">I70+P70+S70+W70+Z70</f>
        <v>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55" t="str">
        <f t="shared" ref="AD70:AD73" si="5">IF(C70&gt;0,"〇","")</f>
        <v/>
      </c>
    </row>
    <row r="71" spans="2:30" ht="25" customHeight="1" x14ac:dyDescent="0.2">
      <c r="B71" s="74" t="s">
        <v>95</v>
      </c>
      <c r="C71" s="75">
        <f t="shared" si="3"/>
        <v>0</v>
      </c>
      <c r="D71" s="76"/>
      <c r="E71" s="76"/>
      <c r="F71" s="76"/>
      <c r="G71" s="76"/>
      <c r="H71" s="75">
        <f t="shared" si="4"/>
        <v>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55" t="str">
        <f t="shared" si="5"/>
        <v/>
      </c>
    </row>
    <row r="72" spans="2:30" ht="25" customHeight="1" x14ac:dyDescent="0.2">
      <c r="B72" s="74" t="s">
        <v>109</v>
      </c>
      <c r="C72" s="75">
        <f t="shared" si="3"/>
        <v>0</v>
      </c>
      <c r="D72" s="76"/>
      <c r="E72" s="76"/>
      <c r="F72" s="76"/>
      <c r="G72" s="76"/>
      <c r="H72" s="75">
        <f t="shared" si="4"/>
        <v>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55" t="str">
        <f t="shared" si="5"/>
        <v/>
      </c>
    </row>
    <row r="73" spans="2:30" ht="25" customHeight="1" x14ac:dyDescent="0.2">
      <c r="B73" s="74" t="s">
        <v>97</v>
      </c>
      <c r="C73" s="75">
        <f t="shared" si="3"/>
        <v>0</v>
      </c>
      <c r="D73" s="76"/>
      <c r="E73" s="76"/>
      <c r="F73" s="76"/>
      <c r="G73" s="76"/>
      <c r="H73" s="75">
        <f t="shared" si="4"/>
        <v>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55" t="str">
        <f t="shared" si="5"/>
        <v/>
      </c>
    </row>
    <row r="74" spans="2:30" ht="20.149999999999999" customHeight="1" x14ac:dyDescent="0.55000000000000004"/>
    <row r="75" spans="2:30" ht="25" customHeight="1" x14ac:dyDescent="0.2">
      <c r="B75" s="74" t="s">
        <v>121</v>
      </c>
      <c r="C75" s="75">
        <f>SUBTOTAL(9,C5:C43)</f>
        <v>3776200</v>
      </c>
      <c r="D75" s="75">
        <f t="shared" ref="D75:AC75" si="6">SUBTOTAL(9,D5:D43)</f>
        <v>370300</v>
      </c>
      <c r="E75" s="75">
        <f t="shared" si="6"/>
        <v>0</v>
      </c>
      <c r="F75" s="75">
        <f t="shared" si="6"/>
        <v>2802500</v>
      </c>
      <c r="G75" s="75">
        <f t="shared" si="6"/>
        <v>0</v>
      </c>
      <c r="H75" s="75">
        <f t="shared" si="6"/>
        <v>603400</v>
      </c>
      <c r="I75" s="75">
        <f t="shared" si="6"/>
        <v>315200</v>
      </c>
      <c r="J75" s="75">
        <f>SUBTOTAL(9,J5:J43)</f>
        <v>0</v>
      </c>
      <c r="K75" s="75">
        <f t="shared" si="6"/>
        <v>0</v>
      </c>
      <c r="L75" s="75">
        <f t="shared" si="6"/>
        <v>0</v>
      </c>
      <c r="M75" s="75">
        <f t="shared" si="6"/>
        <v>0</v>
      </c>
      <c r="N75" s="75">
        <f t="shared" si="6"/>
        <v>1700</v>
      </c>
      <c r="O75" s="75">
        <f t="shared" si="6"/>
        <v>0</v>
      </c>
      <c r="P75" s="75">
        <f t="shared" si="6"/>
        <v>288200</v>
      </c>
      <c r="Q75" s="75">
        <f t="shared" si="6"/>
        <v>0</v>
      </c>
      <c r="R75" s="75">
        <f t="shared" si="6"/>
        <v>70200</v>
      </c>
      <c r="S75" s="75">
        <f t="shared" si="6"/>
        <v>0</v>
      </c>
      <c r="T75" s="75">
        <f t="shared" si="6"/>
        <v>0</v>
      </c>
      <c r="U75" s="75">
        <f t="shared" si="6"/>
        <v>0</v>
      </c>
      <c r="V75" s="75">
        <f t="shared" si="6"/>
        <v>0</v>
      </c>
      <c r="W75" s="75">
        <f t="shared" si="6"/>
        <v>0</v>
      </c>
      <c r="X75" s="75">
        <f t="shared" si="6"/>
        <v>0</v>
      </c>
      <c r="Y75" s="75">
        <f t="shared" si="6"/>
        <v>0</v>
      </c>
      <c r="Z75" s="75">
        <f t="shared" si="6"/>
        <v>0</v>
      </c>
      <c r="AA75" s="75">
        <f t="shared" si="6"/>
        <v>0</v>
      </c>
      <c r="AB75" s="75">
        <f t="shared" si="6"/>
        <v>0</v>
      </c>
      <c r="AC75" s="75">
        <f t="shared" si="6"/>
        <v>0</v>
      </c>
    </row>
    <row r="76" spans="2:30" ht="25" customHeight="1" x14ac:dyDescent="0.2">
      <c r="B76" s="74" t="s">
        <v>122</v>
      </c>
      <c r="C76" s="75">
        <f>SUBTOTAL(9,C44:C66)</f>
        <v>30200</v>
      </c>
      <c r="D76" s="75">
        <f t="shared" ref="D76:AC76" si="7">SUBTOTAL(9,D44:D66)</f>
        <v>30000</v>
      </c>
      <c r="E76" s="75">
        <f t="shared" si="7"/>
        <v>0</v>
      </c>
      <c r="F76" s="75">
        <f t="shared" si="7"/>
        <v>0</v>
      </c>
      <c r="G76" s="75">
        <f t="shared" si="7"/>
        <v>0</v>
      </c>
      <c r="H76" s="75">
        <f t="shared" si="7"/>
        <v>200</v>
      </c>
      <c r="I76" s="75">
        <f t="shared" si="7"/>
        <v>0</v>
      </c>
      <c r="J76" s="75">
        <f t="shared" si="7"/>
        <v>0</v>
      </c>
      <c r="K76" s="75">
        <f t="shared" si="7"/>
        <v>0</v>
      </c>
      <c r="L76" s="75">
        <f t="shared" si="7"/>
        <v>0</v>
      </c>
      <c r="M76" s="75">
        <f t="shared" si="7"/>
        <v>0</v>
      </c>
      <c r="N76" s="75">
        <f t="shared" si="7"/>
        <v>0</v>
      </c>
      <c r="O76" s="75">
        <f t="shared" si="7"/>
        <v>0</v>
      </c>
      <c r="P76" s="75">
        <f t="shared" si="7"/>
        <v>0</v>
      </c>
      <c r="Q76" s="75">
        <f t="shared" si="7"/>
        <v>0</v>
      </c>
      <c r="R76" s="75">
        <f t="shared" si="7"/>
        <v>0</v>
      </c>
      <c r="S76" s="75">
        <f t="shared" si="7"/>
        <v>0</v>
      </c>
      <c r="T76" s="75">
        <f t="shared" si="7"/>
        <v>0</v>
      </c>
      <c r="U76" s="75">
        <f t="shared" si="7"/>
        <v>0</v>
      </c>
      <c r="V76" s="75">
        <f t="shared" si="7"/>
        <v>0</v>
      </c>
      <c r="W76" s="75">
        <f t="shared" si="7"/>
        <v>0</v>
      </c>
      <c r="X76" s="75">
        <f t="shared" si="7"/>
        <v>0</v>
      </c>
      <c r="Y76" s="75">
        <f t="shared" si="7"/>
        <v>0</v>
      </c>
      <c r="Z76" s="75">
        <f t="shared" si="7"/>
        <v>200</v>
      </c>
      <c r="AA76" s="75">
        <f t="shared" si="7"/>
        <v>0</v>
      </c>
      <c r="AB76" s="75">
        <f t="shared" si="7"/>
        <v>0</v>
      </c>
      <c r="AC76" s="75">
        <f t="shared" si="7"/>
        <v>0</v>
      </c>
    </row>
    <row r="77" spans="2:30" ht="25" customHeight="1" x14ac:dyDescent="0.2">
      <c r="B77" s="74" t="s">
        <v>123</v>
      </c>
      <c r="C77" s="75">
        <f>SUBTOTAL(9,C67:C73)</f>
        <v>0</v>
      </c>
      <c r="D77" s="75">
        <f t="shared" ref="D77:AB77" si="8">SUBTOTAL(9,D67:D73)</f>
        <v>0</v>
      </c>
      <c r="E77" s="75">
        <f t="shared" si="8"/>
        <v>0</v>
      </c>
      <c r="F77" s="75">
        <f t="shared" si="8"/>
        <v>0</v>
      </c>
      <c r="G77" s="75">
        <f t="shared" si="8"/>
        <v>0</v>
      </c>
      <c r="H77" s="75">
        <f t="shared" si="8"/>
        <v>0</v>
      </c>
      <c r="I77" s="75">
        <f t="shared" si="8"/>
        <v>0</v>
      </c>
      <c r="J77" s="75">
        <f t="shared" si="8"/>
        <v>0</v>
      </c>
      <c r="K77" s="75">
        <f t="shared" si="8"/>
        <v>0</v>
      </c>
      <c r="L77" s="75">
        <f t="shared" si="8"/>
        <v>0</v>
      </c>
      <c r="M77" s="75">
        <f t="shared" si="8"/>
        <v>0</v>
      </c>
      <c r="N77" s="75">
        <f t="shared" si="8"/>
        <v>0</v>
      </c>
      <c r="O77" s="75">
        <f t="shared" si="8"/>
        <v>0</v>
      </c>
      <c r="P77" s="75">
        <f t="shared" si="8"/>
        <v>0</v>
      </c>
      <c r="Q77" s="75">
        <f t="shared" si="8"/>
        <v>0</v>
      </c>
      <c r="R77" s="75">
        <f t="shared" si="8"/>
        <v>0</v>
      </c>
      <c r="S77" s="75">
        <f t="shared" si="8"/>
        <v>0</v>
      </c>
      <c r="T77" s="75">
        <f t="shared" si="8"/>
        <v>0</v>
      </c>
      <c r="U77" s="75">
        <f t="shared" si="8"/>
        <v>0</v>
      </c>
      <c r="V77" s="75">
        <f t="shared" si="8"/>
        <v>0</v>
      </c>
      <c r="W77" s="75">
        <f t="shared" si="8"/>
        <v>0</v>
      </c>
      <c r="X77" s="75">
        <f t="shared" si="8"/>
        <v>0</v>
      </c>
      <c r="Y77" s="75">
        <f t="shared" si="8"/>
        <v>0</v>
      </c>
      <c r="Z77" s="75">
        <f t="shared" si="8"/>
        <v>0</v>
      </c>
      <c r="AA77" s="75">
        <f t="shared" si="8"/>
        <v>0</v>
      </c>
      <c r="AB77" s="75">
        <f t="shared" si="8"/>
        <v>0</v>
      </c>
      <c r="AC77" s="75">
        <f>SUBTOTAL(9,AC67:AC73)</f>
        <v>0</v>
      </c>
    </row>
    <row r="78" spans="2:30" ht="25" customHeight="1" x14ac:dyDescent="0.2">
      <c r="B78" s="74" t="s">
        <v>8</v>
      </c>
      <c r="C78" s="75">
        <f>SUM(C75:C77)</f>
        <v>3806400</v>
      </c>
      <c r="D78" s="75">
        <f>SUM(D75:D77)</f>
        <v>400300</v>
      </c>
      <c r="E78" s="75">
        <f>SUM(E75:E77)</f>
        <v>0</v>
      </c>
      <c r="F78" s="75">
        <f>SUM(F75:F77)</f>
        <v>2802500</v>
      </c>
      <c r="G78" s="75">
        <f>SUM(G75:G77)</f>
        <v>0</v>
      </c>
      <c r="H78" s="75">
        <f t="shared" ref="H78:AB78" si="9">SUM(H75:H77)</f>
        <v>603600</v>
      </c>
      <c r="I78" s="75">
        <f>SUM(I75:I77)</f>
        <v>315200</v>
      </c>
      <c r="J78" s="75">
        <f>SUM(J75:J77)</f>
        <v>0</v>
      </c>
      <c r="K78" s="75">
        <f t="shared" si="9"/>
        <v>0</v>
      </c>
      <c r="L78" s="75">
        <f t="shared" si="9"/>
        <v>0</v>
      </c>
      <c r="M78" s="75">
        <f t="shared" si="9"/>
        <v>0</v>
      </c>
      <c r="N78" s="75">
        <f t="shared" si="9"/>
        <v>1700</v>
      </c>
      <c r="O78" s="75">
        <f t="shared" si="9"/>
        <v>0</v>
      </c>
      <c r="P78" s="75">
        <f t="shared" si="9"/>
        <v>288200</v>
      </c>
      <c r="Q78" s="75">
        <f t="shared" si="9"/>
        <v>0</v>
      </c>
      <c r="R78" s="75">
        <f t="shared" si="9"/>
        <v>70200</v>
      </c>
      <c r="S78" s="75">
        <f t="shared" si="9"/>
        <v>0</v>
      </c>
      <c r="T78" s="75">
        <f t="shared" si="9"/>
        <v>0</v>
      </c>
      <c r="U78" s="75">
        <f t="shared" si="9"/>
        <v>0</v>
      </c>
      <c r="V78" s="75">
        <f t="shared" si="9"/>
        <v>0</v>
      </c>
      <c r="W78" s="75">
        <f t="shared" si="9"/>
        <v>0</v>
      </c>
      <c r="X78" s="75">
        <f t="shared" si="9"/>
        <v>0</v>
      </c>
      <c r="Y78" s="75">
        <f t="shared" si="9"/>
        <v>0</v>
      </c>
      <c r="Z78" s="75">
        <f t="shared" si="9"/>
        <v>200</v>
      </c>
      <c r="AA78" s="75">
        <f t="shared" si="9"/>
        <v>0</v>
      </c>
      <c r="AB78" s="75">
        <f t="shared" si="9"/>
        <v>0</v>
      </c>
      <c r="AC78" s="75">
        <f>SUM(AC75:AC77)</f>
        <v>0</v>
      </c>
    </row>
  </sheetData>
  <autoFilter ref="A4:AD73" xr:uid="{1DD4F434-9416-47CD-9A55-70FCB2894003}"/>
  <mergeCells count="14">
    <mergeCell ref="C1:F1"/>
    <mergeCell ref="B3:B4"/>
    <mergeCell ref="C3:C4"/>
    <mergeCell ref="D3:D4"/>
    <mergeCell ref="E3:E4"/>
    <mergeCell ref="F3:F4"/>
    <mergeCell ref="Z3:AB3"/>
    <mergeCell ref="AC3:AC4"/>
    <mergeCell ref="G3:G4"/>
    <mergeCell ref="H3:H4"/>
    <mergeCell ref="I3:O3"/>
    <mergeCell ref="P3:R3"/>
    <mergeCell ref="S3:V3"/>
    <mergeCell ref="W3:Y3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瀧 里央（市町村課）</cp:lastModifiedBy>
  <cp:lastPrinted>2025-06-26T04:59:14Z</cp:lastPrinted>
  <dcterms:created xsi:type="dcterms:W3CDTF">2023-06-05T04:18:07Z</dcterms:created>
  <dcterms:modified xsi:type="dcterms:W3CDTF">2026-03-19T00:40:34Z</dcterms:modified>
</cp:coreProperties>
</file>