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0.134.1.11\電脳保存箱\030企画財政課\020財政担当\04 決算\09 財政状況資料集\20250304【埼玉県市町村課】令和５年度財政状況資料集の作成及び提出について（依頼）\"/>
    </mc:Choice>
  </mc:AlternateContent>
  <xr:revisionPtr revIDLastSave="0" documentId="13_ncr:1_{57B92D20-4EFF-4DFD-8406-7C034CE5F3A9}" xr6:coauthVersionLast="47" xr6:coauthVersionMax="47" xr10:uidLastSave="{00000000-0000-0000-0000-000000000000}"/>
  <bookViews>
    <workbookView xWindow="-108" yWindow="-108" windowWidth="23256" windowHeight="12456"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BE35" i="10"/>
  <c r="C35" i="10"/>
  <c r="BW34" i="10"/>
  <c r="BE34" i="10"/>
  <c r="U34" i="10"/>
  <c r="U35" i="10" s="1"/>
  <c r="U36" i="10" s="1"/>
  <c r="C34" i="10"/>
  <c r="CO34" i="10" l="1"/>
  <c r="CO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<sst xmlns="http://schemas.openxmlformats.org/spreadsheetml/2006/main" count="1109" uniqueCount="565">
  <si>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</si>
  <si>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</si>
  <si>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</si>
  <si>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</si>
  <si>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</si>
  <si>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</si>
  <si>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</si>
  <si>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</si>
  <si>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</si>
  <si>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</si>
  <si>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</si>
  <si>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</si>
  <si>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</si>
  <si>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</si>
  <si>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</si>
  <si>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</si>
  <si>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</si>
  <si>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</si>
  <si>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</si>
  <si>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</si>
  <si>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</si>
  <si>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</si>
  <si>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</si>
  <si>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</si>
  <si>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</si>
  <si>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</si>
  <si>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</si>
  <si>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</si>
  <si>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</si>
  <si>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</si>
  <si>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</si>
  <si>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</si>
  <si>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</si>
  <si>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</si>
  <si>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</si>
  <si>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</si>
  <si>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</si>
  <si>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</si>
  <si>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</si>
  <si>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</si>
  <si>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</si>
  <si>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</si>
  <si>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</si>
  <si>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</si>
  <si>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</si>
  <si>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</si>
  <si>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</si>
  <si>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</si>
  <si>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</si>
  <si>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</si>
  <si>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</si>
  <si>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</si>
  <si>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</si>
  <si>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</si>
  <si>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</si>
  <si>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</si>
  <si>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</si>
  <si>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</si>
  <si>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</si>
  <si>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</si>
  <si>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</si>
  <si>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</si>
  <si>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</si>
  <si>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</si>
  <si>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</si>
  <si>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</si>
  <si>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</si>
  <si>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</si>
  <si>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</si>
  <si>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</si>
  <si>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</si>
  <si>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</si>
  <si>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</si>
  <si>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</si>
  <si>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</si>
  <si>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</si>
  <si>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</si>
  <si>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</si>
  <si>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</si>
  <si>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</si>
  <si>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</si>
  <si>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</si>
  <si>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</si>
  <si>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</si>
  <si>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</si>
  <si>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</si>
  <si>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</si>
  <si>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</si>
  <si>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</si>
  <si>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</si>
  <si>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</si>
  <si>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</si>
  <si>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</si>
  <si>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</si>
  <si>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</si>
  <si>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</si>
  <si>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</si>
  <si>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</si>
  <si>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</si>
  <si>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</si>
  <si>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</si>
  <si>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</si>
  <si>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</si>
  <si>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</si>
  <si>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</si>
  <si>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</si>
  <si>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</si>
  <si>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</si>
  <si>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</si>
  <si>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</si>
  <si>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</si>
  <si>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</si>
  <si>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</si>
  <si>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</si>
  <si>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</si>
  <si>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</si>
  <si>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</si>
  <si>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</si>
  <si>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</si>
  <si>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</si>
  <si>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</si>
  <si>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</si>
  <si>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</si>
  <si>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</si>
  <si>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</si>
  <si>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</si>
  <si>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</si>
  <si>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</si>
  <si>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</si>
  <si>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</si>
  <si>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</si>
  <si>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</si>
  <si>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</si>
  <si>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</si>
  <si>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</si>
  <si>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</si>
  <si>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</si>
  <si>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</si>
  <si>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</si>
  <si>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</si>
  <si>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</si>
  <si>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</si>
  <si>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</si>
  <si>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</si>
  <si>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</si>
  <si>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</si>
  <si>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</si>
  <si>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</si>
  <si>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</si>
  <si>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</si>
  <si>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</si>
  <si>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</si>
  <si>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</si>
  <si>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</si>
  <si>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</si>
  <si>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</si>
  <si>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</si>
  <si>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</si>
  <si>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</si>
  <si>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</si>
  <si>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</si>
  <si>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</si>
  <si>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</si>
  <si>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</si>
  <si>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</si>
  <si>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</si>
  <si>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</si>
  <si>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</si>
  <si>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</si>
  <si>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</si>
  <si>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</si>
  <si>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</si>
  <si>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</si>
  <si>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</si>
  <si>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</si>
  <si>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</si>
  <si>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</si>
  <si>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</si>
  <si>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</si>
  <si>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</si>
  <si>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</si>
  <si>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</si>
  <si>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</si>
  <si>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</si>
  <si>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</si>
  <si>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</si>
  <si>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</si>
  <si>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</si>
  <si>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</si>
  <si>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</si>
  <si>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</si>
  <si>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</si>
  <si>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</si>
  <si>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</si>
  <si>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</si>
  <si>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</si>
  <si>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</si>
  <si>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</si>
  <si>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</si>
  <si>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</si>
  <si>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</si>
  <si>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</si>
  <si>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</si>
  <si>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埼玉県宮代町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</si>
  <si>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</si>
  <si>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</si>
  <si>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</si>
  <si>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</si>
  <si>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</si>
  <si>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</si>
  <si>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</si>
  <si>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</si>
  <si>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</si>
  <si>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</si>
  <si>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</si>
  <si>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</si>
  <si>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</si>
  <si>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</si>
  <si>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</si>
  <si>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</si>
  <si>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</si>
  <si>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</si>
  <si>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</si>
  <si>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</si>
  <si>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</si>
  <si>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</si>
  <si>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</si>
  <si>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</si>
  <si>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</si>
  <si>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</si>
  <si>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</si>
  <si>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</si>
  <si>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</si>
  <si>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</si>
  <si>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</si>
  <si>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</si>
  <si>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</si>
  <si>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</si>
  <si>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</si>
  <si>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</si>
  <si>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</si>
  <si>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</si>
  <si>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</si>
  <si>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</si>
  <si>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</si>
  <si>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</si>
  <si>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</si>
  <si>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</si>
  <si>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</si>
  <si>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</si>
  <si>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</si>
  <si>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</si>
  <si>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</si>
  <si>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</si>
  <si>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</si>
  <si>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</si>
  <si>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</si>
  <si>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</si>
  <si>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</si>
  <si>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</si>
  <si>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</si>
  <si>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</si>
  <si>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</si>
  <si>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</si>
  <si>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</si>
  <si>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</si>
  <si>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</si>
  <si>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</si>
  <si>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</si>
  <si>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</si>
  <si>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</si>
  <si>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</si>
  <si>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</si>
  <si>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</si>
  <si>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</si>
  <si>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</si>
  <si>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</si>
  <si>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</si>
  <si>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</si>
  <si>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</si>
  <si>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</si>
  <si>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</si>
  <si>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</si>
  <si>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</si>
  <si>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</si>
  <si>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</si>
  <si>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</si>
  <si>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</si>
  <si>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</si>
  <si>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</si>
  <si>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</si>
  <si>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</si>
  <si>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</si>
  <si>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</si>
  <si>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</si>
  <si>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</si>
  <si>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</si>
  <si>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</si>
  <si>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</si>
  <si>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</si>
  <si>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</si>
  <si>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</si>
  <si>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</si>
  <si>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</si>
  <si>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</si>
  <si>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</si>
  <si>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</si>
  <si>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</si>
  <si>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</si>
  <si>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</si>
  <si>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</si>
  <si>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</si>
  <si>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</si>
  <si>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</si>
  <si>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</si>
  <si>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</si>
  <si>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</si>
  <si>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</si>
  <si>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</si>
  <si>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</si>
  <si>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</si>
  <si>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</si>
  <si>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</si>
  <si>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</si>
  <si>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</si>
  <si>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</si>
  <si>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</si>
  <si>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</si>
  <si>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</si>
  <si>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</si>
  <si>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</si>
  <si>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</si>
  <si>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</si>
  <si>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</si>
  <si>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</si>
  <si>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</si>
  <si>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</si>
  <si>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</si>
  <si>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</si>
  <si>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</si>
  <si>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</si>
  <si>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</si>
  <si>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</si>
  <si>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</si>
  <si>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</si>
  <si>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</si>
  <si>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</si>
  <si>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</si>
  <si>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</si>
  <si>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</si>
  <si>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</si>
  <si>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</si>
  <si>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</si>
  <si>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</si>
  <si>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埼玉県宮代町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</si>
  <si>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</si>
  <si>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</si>
  <si>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</si>
  <si>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</si>
  <si>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</si>
  <si>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</si>
  <si>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</si>
  <si>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</si>
  <si>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</si>
  <si>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</si>
  <si>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</si>
  <si>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</si>
  <si>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</si>
  <si>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</si>
  <si>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</si>
  <si>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</si>
  <si>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</si>
  <si>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</si>
  <si>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</si>
  <si>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</si>
  <si>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</si>
  <si>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</si>
  <si>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</si>
  <si>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</si>
  <si>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</si>
  <si>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</si>
  <si>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</si>
  <si>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</si>
  <si>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</si>
  <si>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</si>
  <si>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</si>
  <si>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</si>
  <si>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</si>
  <si>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</si>
  <si>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</si>
  <si>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</si>
  <si>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</si>
  <si>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</si>
  <si>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</si>
  <si>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</si>
  <si>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</si>
  <si>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</si>
  <si>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</si>
  <si>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</si>
  <si>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</si>
  <si>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</si>
  <si>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</si>
  <si>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</si>
  <si>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</si>
  <si>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</si>
  <si>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</si>
  <si>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</si>
  <si>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</si>
  <si>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</si>
  <si>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</si>
  <si>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</si>
  <si>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</si>
  <si>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</si>
  <si>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</si>
  <si>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</si>
  <si>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</si>
  <si>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</si>
  <si>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</si>
  <si>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</si>
  <si>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</si>
  <si>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</si>
  <si>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</si>
  <si>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</si>
  <si>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</si>
  <si>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</si>
  <si>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</si>
  <si>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</si>
  <si>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</si>
  <si>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</si>
  <si>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</si>
  <si>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</si>
  <si>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</si>
  <si>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</si>
  <si>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</si>
  <si>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</si>
  <si>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</si>
  <si>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</si>
  <si>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</si>
  <si>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</si>
  <si>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</si>
  <si>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</si>
  <si>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</si>
  <si>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</si>
  <si>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</si>
  <si>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</si>
  <si>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</si>
  <si>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</si>
  <si>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</si>
  <si>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</si>
  <si>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</si>
  <si>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</si>
  <si>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</si>
  <si>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</si>
  <si>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</si>
  <si>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</si>
  <si>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</si>
  <si>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</si>
  <si>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</si>
  <si>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</si>
  <si>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</si>
  <si>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</si>
  <si>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</si>
  <si>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</si>
  <si>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</si>
  <si>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</si>
  <si>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</si>
  <si>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</si>
  <si>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</si>
  <si>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</si>
  <si>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</si>
  <si>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</si>
  <si>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</si>
  <si>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</si>
  <si>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</si>
  <si>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</si>
  <si>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</si>
  <si>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</si>
  <si>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</si>
  <si>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</si>
  <si>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</si>
  <si>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</si>
  <si>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</si>
  <si>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</si>
  <si>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</si>
  <si>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</si>
  <si>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</si>
  <si>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</si>
  <si>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</si>
  <si>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</si>
  <si>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</si>
  <si>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</si>
  <si>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</si>
  <si>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</si>
  <si>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</si>
  <si>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</si>
  <si>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</si>
  <si>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</si>
  <si>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</si>
  <si>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</si>
  <si>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</si>
  <si>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</si>
  <si>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</si>
  <si>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</si>
  <si>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</si>
  <si>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</si>
  <si>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</si>
  <si>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</si>
  <si>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</si>
  <si>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</si>
  <si>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</si>
  <si>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</si>
  <si>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</si>
  <si>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</si>
  <si>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</si>
  <si>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</si>
  <si>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</si>
  <si>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</si>
  <si>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</si>
  <si>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</si>
  <si>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</si>
  <si>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</si>
  <si>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</si>
  <si>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</si>
  <si>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</si>
  <si>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</si>
  <si>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</si>
  <si>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</si>
  <si>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</si>
  <si>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</si>
  <si>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0.51</t>
  </si>
  <si>
    <t>▲ 0.72</t>
  </si>
  <si>
    <t>▲ 2.04</t>
  </si>
  <si>
    <t>▲ 0.36</t>
  </si>
  <si>
    <t>一般会計</t>
  </si>
  <si>
    <t>水道事業会計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</si>
  <si>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</si>
  <si>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</si>
  <si>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</si>
  <si>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</si>
  <si>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</si>
  <si>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</si>
  <si>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</si>
  <si>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</si>
  <si>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</si>
  <si>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</si>
  <si>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</si>
  <si>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</si>
  <si>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新しい村</t>
    <rPh sb="0" eb="1">
      <t>アタラ</t>
    </rPh>
    <rPh sb="3" eb="4">
      <t>ムラ</t>
    </rPh>
    <phoneticPr fontId="2"/>
  </si>
  <si>
    <t>土地開発公社</t>
    <rPh sb="0" eb="4">
      <t>トチカイハツ</t>
    </rPh>
    <rPh sb="4" eb="6">
      <t>コウシャ</t>
    </rPh>
    <phoneticPr fontId="2"/>
  </si>
  <si>
    <t>‐</t>
    <phoneticPr fontId="2"/>
  </si>
  <si>
    <t>久喜宮代衛生組合</t>
    <rPh sb="0" eb="4">
      <t>クキミヤシロ</t>
    </rPh>
    <rPh sb="4" eb="8">
      <t>エイセイクミアイ</t>
    </rPh>
    <phoneticPr fontId="2"/>
  </si>
  <si>
    <t>埼玉東部消防組合</t>
    <rPh sb="0" eb="2">
      <t>サイタマ</t>
    </rPh>
    <rPh sb="2" eb="4">
      <t>トウブ</t>
    </rPh>
    <rPh sb="4" eb="8">
      <t>ショウボウクミアイ</t>
    </rPh>
    <phoneticPr fontId="2"/>
  </si>
  <si>
    <t>‐</t>
    <phoneticPr fontId="2"/>
  </si>
  <si>
    <t>-</t>
    <phoneticPr fontId="2"/>
  </si>
  <si>
    <t>埼玉後期高齢者医療広域連合</t>
    <rPh sb="0" eb="2">
      <t>サイタマ</t>
    </rPh>
    <rPh sb="2" eb="4">
      <t>コウキ</t>
    </rPh>
    <rPh sb="4" eb="7">
      <t>コウレイシャ</t>
    </rPh>
    <rPh sb="7" eb="9">
      <t>イリョウ</t>
    </rPh>
    <rPh sb="9" eb="13">
      <t>コウイキレンゴウ</t>
    </rPh>
    <phoneticPr fontId="2"/>
  </si>
  <si>
    <t>一般会計</t>
    <rPh sb="0" eb="4">
      <t>イッパンカイケイ</t>
    </rPh>
    <phoneticPr fontId="2"/>
  </si>
  <si>
    <t>特別会計</t>
    <rPh sb="0" eb="4">
      <t>トクベツカイケイ</t>
    </rPh>
    <phoneticPr fontId="2"/>
  </si>
  <si>
    <t>埼玉県市町村総合事務組合</t>
    <rPh sb="0" eb="3">
      <t>サイタマケン</t>
    </rPh>
    <rPh sb="3" eb="6">
      <t>シチョウソン</t>
    </rPh>
    <rPh sb="6" eb="8">
      <t>ソウゴウ</t>
    </rPh>
    <rPh sb="8" eb="12">
      <t>ジムクミアイ</t>
    </rPh>
    <phoneticPr fontId="2"/>
  </si>
  <si>
    <t>交通災害特別会計</t>
    <rPh sb="0" eb="2">
      <t>コウツウ</t>
    </rPh>
    <rPh sb="2" eb="4">
      <t>サイガイ</t>
    </rPh>
    <rPh sb="4" eb="8">
      <t>トクベツカイケイ</t>
    </rPh>
    <phoneticPr fontId="2"/>
  </si>
  <si>
    <t>彩の国さいたま人づくり広域連合</t>
    <rPh sb="0" eb="1">
      <t>サイ</t>
    </rPh>
    <rPh sb="2" eb="3">
      <t>クニ</t>
    </rPh>
    <rPh sb="7" eb="8">
      <t>ヒト</t>
    </rPh>
    <rPh sb="11" eb="15">
      <t>コウイキレンゴウ</t>
    </rPh>
    <phoneticPr fontId="5"/>
  </si>
  <si>
    <t>広域利根斎場組合</t>
    <rPh sb="0" eb="2">
      <t>コウイキ</t>
    </rPh>
    <rPh sb="2" eb="4">
      <t>トネ</t>
    </rPh>
    <rPh sb="4" eb="6">
      <t>サイジョウ</t>
    </rPh>
    <rPh sb="6" eb="8">
      <t>クミアイ</t>
    </rPh>
    <phoneticPr fontId="2"/>
  </si>
  <si>
    <t>公共施設整備基金</t>
    <rPh sb="0" eb="4">
      <t>コウキョウシセツ</t>
    </rPh>
    <rPh sb="4" eb="8">
      <t>セイビキキン</t>
    </rPh>
    <phoneticPr fontId="5"/>
  </si>
  <si>
    <t>まちづくり基金</t>
    <rPh sb="5" eb="7">
      <t>キキン</t>
    </rPh>
    <phoneticPr fontId="2"/>
  </si>
  <si>
    <t>森林環境譲与税積立基金</t>
    <rPh sb="0" eb="4">
      <t>シンリンカンキョウ</t>
    </rPh>
    <rPh sb="4" eb="7">
      <t>ジョウヨゼイ</t>
    </rPh>
    <rPh sb="7" eb="11">
      <t>ツミタテキキン</t>
    </rPh>
    <phoneticPr fontId="2"/>
  </si>
  <si>
    <t>福祉医療センター施設整備基金</t>
    <rPh sb="0" eb="4">
      <t>フクシイリョウ</t>
    </rPh>
    <rPh sb="8" eb="14">
      <t>シセツセイビキキン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</si>
</sst>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8D2-4C1C-8E5C-A058C886F0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22162</c:v>
                </c:pt>
                <c:pt idx="1">
                  <c:v>29615</c:v>
                </c:pt>
                <c:pt idx="2">
                  <c:v>23292</c:v>
                </c:pt>
                <c:pt idx="3">
                  <c:v>28731</c:v>
                </c:pt>
                <c:pt idx="4">
                  <c:v>26108</c:v>
                </c:pt>
              </c:numCache>
            </c:numRef>
          </c:val>
          <c:smooth val="0"/>
          <c:extLst>
            <c:ext xmlns:c16="http://schemas.microsoft.com/office/drawing/2014/chart" uri="{C3380CC4-5D6E-409C-BE32-E72D297353CC}">
              <c16:uniqueId val="{00000001-18D2-4C1C-8E5C-A058C886F0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7.08</c:v>
                </c:pt>
                <c:pt idx="1">
                  <c:v>6.99</c:v>
                </c:pt>
                <c:pt idx="2">
                  <c:v>13.66</c:v>
                </c:pt>
                <c:pt idx="3">
                  <c:v>10.37</c:v>
                </c:pt>
                <c:pt idx="4">
                  <c:v>11.76</c:v>
                </c:pt>
              </c:numCache>
            </c:numRef>
          </c:val>
          <c:extLst>
            <c:ext xmlns:c16="http://schemas.microsoft.com/office/drawing/2014/chart" uri="{C3380CC4-5D6E-409C-BE32-E72D297353CC}">
              <c16:uniqueId val="{00000000-4F55-44AF-AAC6-DA5A9C5BA4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17.059999999999999</c:v>
                </c:pt>
                <c:pt idx="1">
                  <c:v>15.61</c:v>
                </c:pt>
                <c:pt idx="2">
                  <c:v>17.399999999999999</c:v>
                </c:pt>
                <c:pt idx="3">
                  <c:v>19.32</c:v>
                </c:pt>
                <c:pt idx="4">
                  <c:v>17.059999999999999</c:v>
                </c:pt>
              </c:numCache>
            </c:numRef>
          </c:val>
          <c:extLst>
            <c:ext xmlns:c16="http://schemas.microsoft.com/office/drawing/2014/chart" uri="{C3380CC4-5D6E-409C-BE32-E72D297353CC}">
              <c16:uniqueId val="{00000001-4F55-44AF-AAC6-DA5A9C5BA4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-0.51</c:v>
                </c:pt>
                <c:pt idx="1">
                  <c:v>-0.72</c:v>
                </c:pt>
                <c:pt idx="2">
                  <c:v>10.039999999999999</c:v>
                </c:pt>
                <c:pt idx="3">
                  <c:v>-2.04</c:v>
                </c:pt>
                <c:pt idx="4">
                  <c:v>-0.36</c:v>
                </c:pt>
              </c:numCache>
            </c:numRef>
          </c:val>
          <c:smooth val="0"/>
          <c:extLst>
            <c:ext xmlns:c16="http://schemas.microsoft.com/office/drawing/2014/chart" uri="{C3380CC4-5D6E-409C-BE32-E72D297353CC}">
              <c16:uniqueId val="{00000002-4F55-44AF-AAC6-DA5A9C5BA4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B3-4E82-8795-B68FDD9B8E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B3-4E82-8795-B68FDD9B8E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B3-4E82-8795-B68FDD9B8E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B3-4E82-8795-B68FDD9B8E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0.05</c:v>
                </c:pt>
                <c:pt idx="4">
                  <c:v>#N/A</c:v>
                </c:pt>
                <c:pt idx="5">
                  <c:v>0.04</c:v>
                </c:pt>
                <c:pt idx="6">
                  <c:v>#N/A</c:v>
                </c:pt>
                <c:pt idx="7">
                  <c:v>0.11</c:v>
                </c:pt>
                <c:pt idx="8">
                  <c:v>#N/A</c:v>
                </c:pt>
                <c:pt idx="9">
                  <c:v>0.05</c:v>
                </c:pt>
              </c:numCache>
            </c:numRef>
          </c:val>
          <c:extLst>
            <c:ext xmlns:c16="http://schemas.microsoft.com/office/drawing/2014/chart" uri="{C3380CC4-5D6E-409C-BE32-E72D297353CC}">
              <c16:uniqueId val="{00000004-B0B3-4E82-8795-B68FDD9B8E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1.86</c:v>
                </c:pt>
                <c:pt idx="2">
                  <c:v>#N/A</c:v>
                </c:pt>
                <c:pt idx="3">
                  <c:v>1.76</c:v>
                </c:pt>
                <c:pt idx="4">
                  <c:v>#N/A</c:v>
                </c:pt>
                <c:pt idx="5">
                  <c:v>1.07</c:v>
                </c:pt>
                <c:pt idx="6">
                  <c:v>#N/A</c:v>
                </c:pt>
                <c:pt idx="7">
                  <c:v>0.11</c:v>
                </c:pt>
                <c:pt idx="8">
                  <c:v>#N/A</c:v>
                </c:pt>
                <c:pt idx="9">
                  <c:v>1.04</c:v>
                </c:pt>
              </c:numCache>
            </c:numRef>
          </c:val>
          <c:extLst>
            <c:ext xmlns:c16="http://schemas.microsoft.com/office/drawing/2014/chart" uri="{C3380CC4-5D6E-409C-BE32-E72D297353CC}">
              <c16:uniqueId val="{00000005-B0B3-4E82-8795-B68FDD9B8E3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1.2</c:v>
                </c:pt>
                <c:pt idx="4">
                  <c:v>#N/A</c:v>
                </c:pt>
                <c:pt idx="5">
                  <c:v>0.94</c:v>
                </c:pt>
                <c:pt idx="6">
                  <c:v>#N/A</c:v>
                </c:pt>
                <c:pt idx="7">
                  <c:v>1.08</c:v>
                </c:pt>
                <c:pt idx="8">
                  <c:v>#N/A</c:v>
                </c:pt>
                <c:pt idx="9">
                  <c:v>1.24</c:v>
                </c:pt>
              </c:numCache>
            </c:numRef>
          </c:val>
          <c:extLst>
            <c:ext xmlns:c16="http://schemas.microsoft.com/office/drawing/2014/chart" uri="{C3380CC4-5D6E-409C-BE32-E72D297353CC}">
              <c16:uniqueId val="{00000006-B0B3-4E82-8795-B68FDD9B8E3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2.39</c:v>
                </c:pt>
                <c:pt idx="2">
                  <c:v>#N/A</c:v>
                </c:pt>
                <c:pt idx="3">
                  <c:v>3.68</c:v>
                </c:pt>
                <c:pt idx="4">
                  <c:v>#N/A</c:v>
                </c:pt>
                <c:pt idx="5">
                  <c:v>2.12</c:v>
                </c:pt>
                <c:pt idx="6">
                  <c:v>#N/A</c:v>
                </c:pt>
                <c:pt idx="7">
                  <c:v>1.99</c:v>
                </c:pt>
                <c:pt idx="8">
                  <c:v>#N/A</c:v>
                </c:pt>
                <c:pt idx="9">
                  <c:v>1.71</c:v>
                </c:pt>
              </c:numCache>
            </c:numRef>
          </c:val>
          <c:extLst>
            <c:ext xmlns:c16="http://schemas.microsoft.com/office/drawing/2014/chart" uri="{C3380CC4-5D6E-409C-BE32-E72D297353CC}">
              <c16:uniqueId val="{00000007-B0B3-4E82-8795-B68FDD9B8E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11.93</c:v>
                </c:pt>
                <c:pt idx="2">
                  <c:v>#N/A</c:v>
                </c:pt>
                <c:pt idx="3">
                  <c:v>11.19</c:v>
                </c:pt>
                <c:pt idx="4">
                  <c:v>#N/A</c:v>
                </c:pt>
                <c:pt idx="5">
                  <c:v>11.4</c:v>
                </c:pt>
                <c:pt idx="6">
                  <c:v>#N/A</c:v>
                </c:pt>
                <c:pt idx="7">
                  <c:v>8.11</c:v>
                </c:pt>
                <c:pt idx="8">
                  <c:v>#N/A</c:v>
                </c:pt>
                <c:pt idx="9">
                  <c:v>10.029999999999999</c:v>
                </c:pt>
              </c:numCache>
            </c:numRef>
          </c:val>
          <c:extLst>
            <c:ext xmlns:c16="http://schemas.microsoft.com/office/drawing/2014/chart" uri="{C3380CC4-5D6E-409C-BE32-E72D297353CC}">
              <c16:uniqueId val="{00000008-B0B3-4E82-8795-B68FDD9B8E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7.07</c:v>
                </c:pt>
                <c:pt idx="2">
                  <c:v>#N/A</c:v>
                </c:pt>
                <c:pt idx="3">
                  <c:v>6.99</c:v>
                </c:pt>
                <c:pt idx="4">
                  <c:v>#N/A</c:v>
                </c:pt>
                <c:pt idx="5">
                  <c:v>13.65</c:v>
                </c:pt>
                <c:pt idx="6">
                  <c:v>#N/A</c:v>
                </c:pt>
                <c:pt idx="7">
                  <c:v>10.37</c:v>
                </c:pt>
                <c:pt idx="8">
                  <c:v>#N/A</c:v>
                </c:pt>
                <c:pt idx="9">
                  <c:v>11.76</c:v>
                </c:pt>
              </c:numCache>
            </c:numRef>
          </c:val>
          <c:extLst>
            <c:ext xmlns:c16="http://schemas.microsoft.com/office/drawing/2014/chart" uri="{C3380CC4-5D6E-409C-BE32-E72D297353CC}">
              <c16:uniqueId val="{00000009-B0B3-4E82-8795-B68FDD9B8E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956</c:v>
                </c:pt>
                <c:pt idx="5">
                  <c:v>944</c:v>
                </c:pt>
                <c:pt idx="8">
                  <c:v>932</c:v>
                </c:pt>
                <c:pt idx="11">
                  <c:v>901</c:v>
                </c:pt>
                <c:pt idx="14">
                  <c:v>925</c:v>
                </c:pt>
              </c:numCache>
            </c:numRef>
          </c:val>
          <c:extLst>
            <c:ext xmlns:c16="http://schemas.microsoft.com/office/drawing/2014/chart" uri="{C3380CC4-5D6E-409C-BE32-E72D297353CC}">
              <c16:uniqueId val="{00000000-8CF6-4BB5-8ACF-056992BA58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F6-4BB5-8ACF-056992BA58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F6-4BB5-8ACF-056992BA58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59</c:v>
                </c:pt>
                <c:pt idx="3">
                  <c:v>65</c:v>
                </c:pt>
                <c:pt idx="6">
                  <c:v>95</c:v>
                </c:pt>
                <c:pt idx="9">
                  <c:v>104</c:v>
                </c:pt>
                <c:pt idx="12">
                  <c:v>131</c:v>
                </c:pt>
              </c:numCache>
            </c:numRef>
          </c:val>
          <c:extLst>
            <c:ext xmlns:c16="http://schemas.microsoft.com/office/drawing/2014/chart" uri="{C3380CC4-5D6E-409C-BE32-E72D297353CC}">
              <c16:uniqueId val="{00000003-8CF6-4BB5-8ACF-056992BA58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482</c:v>
                </c:pt>
                <c:pt idx="3">
                  <c:v>448</c:v>
                </c:pt>
                <c:pt idx="6">
                  <c:v>373</c:v>
                </c:pt>
                <c:pt idx="9">
                  <c:v>371</c:v>
                </c:pt>
                <c:pt idx="12">
                  <c:v>322</c:v>
                </c:pt>
              </c:numCache>
            </c:numRef>
          </c:val>
          <c:extLst>
            <c:ext xmlns:c16="http://schemas.microsoft.com/office/drawing/2014/chart" uri="{C3380CC4-5D6E-409C-BE32-E72D297353CC}">
              <c16:uniqueId val="{00000004-8CF6-4BB5-8ACF-056992BA58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F6-4BB5-8ACF-056992BA58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F6-4BB5-8ACF-056992BA58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803</c:v>
                </c:pt>
                <c:pt idx="3">
                  <c:v>818</c:v>
                </c:pt>
                <c:pt idx="6">
                  <c:v>844</c:v>
                </c:pt>
                <c:pt idx="9">
                  <c:v>840</c:v>
                </c:pt>
                <c:pt idx="12">
                  <c:v>841</c:v>
                </c:pt>
              </c:numCache>
            </c:numRef>
          </c:val>
          <c:extLst>
            <c:ext xmlns:c16="http://schemas.microsoft.com/office/drawing/2014/chart" uri="{C3380CC4-5D6E-409C-BE32-E72D297353CC}">
              <c16:uniqueId val="{00000007-8CF6-4BB5-8ACF-056992BA58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388</c:v>
                </c:pt>
                <c:pt idx="2">
                  <c:v>#N/A</c:v>
                </c:pt>
                <c:pt idx="3">
                  <c:v>#N/A</c:v>
                </c:pt>
                <c:pt idx="4">
                  <c:v>387</c:v>
                </c:pt>
                <c:pt idx="5">
                  <c:v>#N/A</c:v>
                </c:pt>
                <c:pt idx="6">
                  <c:v>#N/A</c:v>
                </c:pt>
                <c:pt idx="7">
                  <c:v>380</c:v>
                </c:pt>
                <c:pt idx="8">
                  <c:v>#N/A</c:v>
                </c:pt>
                <c:pt idx="9">
                  <c:v>#N/A</c:v>
                </c:pt>
                <c:pt idx="10">
                  <c:v>414</c:v>
                </c:pt>
                <c:pt idx="11">
                  <c:v>#N/A</c:v>
                </c:pt>
                <c:pt idx="12">
                  <c:v>#N/A</c:v>
                </c:pt>
                <c:pt idx="13">
                  <c:v>369</c:v>
                </c:pt>
                <c:pt idx="14">
                  <c:v>#N/A</c:v>
                </c:pt>
              </c:numCache>
            </c:numRef>
          </c:val>
          <c:smooth val="0"/>
          <c:extLst>
            <c:ext xmlns:c16="http://schemas.microsoft.com/office/drawing/2014/chart" uri="{C3380CC4-5D6E-409C-BE32-E72D297353CC}">
              <c16:uniqueId val="{00000008-8CF6-4BB5-8ACF-056992BA58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8746</c:v>
                </c:pt>
                <c:pt idx="5">
                  <c:v>8538</c:v>
                </c:pt>
                <c:pt idx="8">
                  <c:v>8225</c:v>
                </c:pt>
                <c:pt idx="11">
                  <c:v>7752</c:v>
                </c:pt>
                <c:pt idx="14">
                  <c:v>7261</c:v>
                </c:pt>
              </c:numCache>
            </c:numRef>
          </c:val>
          <c:extLst>
            <c:ext xmlns:c16="http://schemas.microsoft.com/office/drawing/2014/chart" uri="{C3380CC4-5D6E-409C-BE32-E72D297353CC}">
              <c16:uniqueId val="{00000000-F5BB-49D2-9612-41E3018E03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1148</c:v>
                </c:pt>
                <c:pt idx="5">
                  <c:v>1025</c:v>
                </c:pt>
                <c:pt idx="8">
                  <c:v>1007</c:v>
                </c:pt>
                <c:pt idx="11">
                  <c:v>699</c:v>
                </c:pt>
                <c:pt idx="14">
                  <c:v>752</c:v>
                </c:pt>
              </c:numCache>
            </c:numRef>
          </c:val>
          <c:extLst>
            <c:ext xmlns:c16="http://schemas.microsoft.com/office/drawing/2014/chart" uri="{C3380CC4-5D6E-409C-BE32-E72D297353CC}">
              <c16:uniqueId val="{00000001-F5BB-49D2-9612-41E3018E03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2365</c:v>
                </c:pt>
                <c:pt idx="5">
                  <c:v>2288</c:v>
                </c:pt>
                <c:pt idx="8">
                  <c:v>2573</c:v>
                </c:pt>
                <c:pt idx="11">
                  <c:v>2943</c:v>
                </c:pt>
                <c:pt idx="14">
                  <c:v>2815</c:v>
                </c:pt>
              </c:numCache>
            </c:numRef>
          </c:val>
          <c:extLst>
            <c:ext xmlns:c16="http://schemas.microsoft.com/office/drawing/2014/chart" uri="{C3380CC4-5D6E-409C-BE32-E72D297353CC}">
              <c16:uniqueId val="{00000002-F5BB-49D2-9612-41E3018E03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BB-49D2-9612-41E3018E03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BB-49D2-9612-41E3018E03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BB-49D2-9612-41E3018E03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BB-49D2-9612-41E3018E03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335</c:v>
                </c:pt>
                <c:pt idx="3">
                  <c:v>389</c:v>
                </c:pt>
                <c:pt idx="6">
                  <c:v>374</c:v>
                </c:pt>
                <c:pt idx="9">
                  <c:v>324</c:v>
                </c:pt>
                <c:pt idx="12">
                  <c:v>274</c:v>
                </c:pt>
              </c:numCache>
            </c:numRef>
          </c:val>
          <c:extLst>
            <c:ext xmlns:c16="http://schemas.microsoft.com/office/drawing/2014/chart" uri="{C3380CC4-5D6E-409C-BE32-E72D297353CC}">
              <c16:uniqueId val="{00000007-F5BB-49D2-9612-41E3018E03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3579</c:v>
                </c:pt>
                <c:pt idx="3">
                  <c:v>3314</c:v>
                </c:pt>
                <c:pt idx="6">
                  <c:v>2983</c:v>
                </c:pt>
                <c:pt idx="9">
                  <c:v>2702</c:v>
                </c:pt>
                <c:pt idx="12">
                  <c:v>2336</c:v>
                </c:pt>
              </c:numCache>
            </c:numRef>
          </c:val>
          <c:extLst>
            <c:ext xmlns:c16="http://schemas.microsoft.com/office/drawing/2014/chart" uri="{C3380CC4-5D6E-409C-BE32-E72D297353CC}">
              <c16:uniqueId val="{00000008-F5BB-49D2-9612-41E3018E03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BB-49D2-9612-41E3018E03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8592</c:v>
                </c:pt>
                <c:pt idx="3">
                  <c:v>8545</c:v>
                </c:pt>
                <c:pt idx="6">
                  <c:v>8289</c:v>
                </c:pt>
                <c:pt idx="9">
                  <c:v>7840</c:v>
                </c:pt>
                <c:pt idx="12">
                  <c:v>7476</c:v>
                </c:pt>
              </c:numCache>
            </c:numRef>
          </c:val>
          <c:extLst>
            <c:ext xmlns:c16="http://schemas.microsoft.com/office/drawing/2014/chart" uri="{C3380CC4-5D6E-409C-BE32-E72D297353CC}">
              <c16:uniqueId val="{0000000A-F5BB-49D2-9612-41E3018E03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247</c:v>
                </c:pt>
                <c:pt idx="2">
                  <c:v>#N/A</c:v>
                </c:pt>
                <c:pt idx="3">
                  <c:v>#N/A</c:v>
                </c:pt>
                <c:pt idx="4">
                  <c:v>397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BB-49D2-9612-41E3018E03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1300</c:v>
                </c:pt>
                <c:pt idx="1">
                  <c:v>1413</c:v>
                </c:pt>
                <c:pt idx="2">
                  <c:v>1269</c:v>
                </c:pt>
              </c:numCache>
            </c:numRef>
          </c:val>
          <c:extLst>
            <c:ext xmlns:c16="http://schemas.microsoft.com/office/drawing/2014/chart" uri="{C3380CC4-5D6E-409C-BE32-E72D297353CC}">
              <c16:uniqueId val="{00000000-AE23-4829-9546-BD1962E886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40</c:v>
                </c:pt>
              </c:numCache>
            </c:numRef>
          </c:val>
          <c:extLst>
            <c:ext xmlns:c16="http://schemas.microsoft.com/office/drawing/2014/chart" uri="{C3380CC4-5D6E-409C-BE32-E72D297353CC}">
              <c16:uniqueId val="{00000001-AE23-4829-9546-BD1962E886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661</c:v>
                </c:pt>
                <c:pt idx="1">
                  <c:v>957</c:v>
                </c:pt>
                <c:pt idx="2">
                  <c:v>1033</c:v>
                </c:pt>
              </c:numCache>
            </c:numRef>
          </c:val>
          <c:extLst>
            <c:ext xmlns:c16="http://schemas.microsoft.com/office/drawing/2014/chart" uri="{C3380CC4-5D6E-409C-BE32-E72D297353CC}">
              <c16:uniqueId val="{00000002-AE23-4829-9546-BD1962E886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33,371
32,829
15.95
13,630,567
12,417,968
875,222
7,439,979
7,047,395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都市計画税や新築家屋の増による固定資産税の増となった。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しかし、少子高齢化等による人口減少などに伴う町税の減収が避けれれない状況や財政需要に比して、町税等の歳入が財政需要に対して不足している状況が続いているため、それに伴い財政力指数も減少している。今後もこの傾向は続くものと思わ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介護給付、子ども医療費等の社会福祉費等の増に伴う扶助費の増加や人事院勧告に準じた給与・手当等の人件費の増加等で義務的経費の増加したことにより、経常収支比率が昨年度に比べ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3175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39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138430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7435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108268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74350"/>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0961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給与体系の見直しや職員定数管理に努め、大幅な人件費増加を抑制していた。しかし、会計年度任用職員の賃金及び新たな行政需要による人員の増に伴い、近年増加傾向であり、今後も同様の傾向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58719</xdr:rowOff>
    </xdr:from>
    <xdr:to>
      <xdr:col>23</xdr:col>
      <xdr:colOff>133350</xdr:colOff>
      <xdr:row>81</xdr:row>
      <xdr:rowOff>60345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46169"/>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17385</xdr:rowOff>
    </xdr:from>
    <xdr:to>
      <xdr:col>19</xdr:col>
      <xdr:colOff>133350</xdr:colOff>
      <xdr:row>81</xdr:row>
      <xdr:rowOff>58719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04835"/>
          <a:ext cx="889000" cy="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170500</xdr:rowOff>
    </xdr:from>
    <xdr:to>
      <xdr:col>15</xdr:col>
      <xdr:colOff>82550</xdr:colOff>
      <xdr:row>81</xdr:row>
      <xdr:rowOff>17385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86500"/>
          <a:ext cx="889000" cy="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133133</xdr:rowOff>
    </xdr:from>
    <xdr:to>
      <xdr:col>11</xdr:col>
      <xdr:colOff>31750</xdr:colOff>
      <xdr:row>80</xdr:row>
      <xdr:rowOff>170500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49133"/>
          <a:ext cx="889000" cy="3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9545</xdr:rowOff>
    </xdr:from>
    <xdr:to>
      <xdr:col>23</xdr:col>
      <xdr:colOff>184150</xdr:colOff>
      <xdr:row>81</xdr:row>
      <xdr:rowOff>111145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102272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7919</xdr:rowOff>
    </xdr:from>
    <xdr:to>
      <xdr:col>19</xdr:col>
      <xdr:colOff>184150</xdr:colOff>
      <xdr:row>81</xdr:row>
      <xdr:rowOff>109519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119696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6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138035</xdr:rowOff>
    </xdr:from>
    <xdr:to>
      <xdr:col>15</xdr:col>
      <xdr:colOff>133350</xdr:colOff>
      <xdr:row>81</xdr:row>
      <xdr:rowOff>68185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78362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2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119700</xdr:rowOff>
    </xdr:from>
    <xdr:to>
      <xdr:col>11</xdr:col>
      <xdr:colOff>82550</xdr:colOff>
      <xdr:row>81</xdr:row>
      <xdr:rowOff>49850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60027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82333</xdr:rowOff>
    </xdr:from>
    <xdr:to>
      <xdr:col>7</xdr:col>
      <xdr:colOff>31750</xdr:colOff>
      <xdr:row>81</xdr:row>
      <xdr:rowOff>12483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22660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％低い数値となっている。これは、職員体制の変動に伴う管理職につかない中堅職員の割合が高いことに伴った減となっている。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109361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44413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4939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1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7710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146755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％増加しており、近年も微増傾向にあるが、類似団体より低い数値で推移している。今後定年が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歳に延長されることによる影響を考慮しながら、新規職員採用を実施するとともに、事務事業の見直しを行いながら、適切な定数管理・職員配置を行っていく。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126184</xdr:rowOff>
    </xdr:from>
    <xdr:to>
      <xdr:col>81</xdr:col>
      <xdr:colOff>44450</xdr:colOff>
      <xdr:row>59</xdr:row>
      <xdr:rowOff>165826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41734"/>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89988</xdr:rowOff>
    </xdr:from>
    <xdr:to>
      <xdr:col>77</xdr:col>
      <xdr:colOff>44450</xdr:colOff>
      <xdr:row>59</xdr:row>
      <xdr:rowOff>126184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0553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86541</xdr:rowOff>
    </xdr:from>
    <xdr:to>
      <xdr:col>72</xdr:col>
      <xdr:colOff>203200</xdr:colOff>
      <xdr:row>59</xdr:row>
      <xdr:rowOff>89988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020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86541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917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75384</xdr:rowOff>
    </xdr:from>
    <xdr:to>
      <xdr:col>77</xdr:col>
      <xdr:colOff>95250</xdr:colOff>
      <xdr:row>60</xdr:row>
      <xdr:rowOff>5534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15711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39188</xdr:rowOff>
    </xdr:from>
    <xdr:to>
      <xdr:col>73</xdr:col>
      <xdr:colOff>44450</xdr:colOff>
      <xdr:row>59</xdr:row>
      <xdr:rowOff>140788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150965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35741</xdr:rowOff>
    </xdr:from>
    <xdr:to>
      <xdr:col>68</xdr:col>
      <xdr:colOff>203200</xdr:colOff>
      <xdr:row>59</xdr:row>
      <xdr:rowOff>137341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147518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下水道事業債の元利償還金は大きく減額したこと、町税等の増収により、標準税収入額が大きく伸び標準財政規模が拡大したことにより、昨年度と比較し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減となっている。今後も引き続き当該年度の借入抑制や中長期的な起債計画の見直しを行う。</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45085</xdr:rowOff>
    </xdr:from>
    <xdr:to>
      <xdr:col>81</xdr:col>
      <xdr:colOff>44450</xdr:colOff>
      <xdr:row>39</xdr:row>
      <xdr:rowOff>63182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3163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63182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437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75247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4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75247</xdr:rowOff>
    </xdr:from>
    <xdr:to>
      <xdr:col>68</xdr:col>
      <xdr:colOff>152400</xdr:colOff>
      <xdr:row>39</xdr:row>
      <xdr:rowOff>87313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617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165735</xdr:rowOff>
    </xdr:from>
    <xdr:to>
      <xdr:col>81</xdr:col>
      <xdr:colOff>95250</xdr:colOff>
      <xdr:row>39</xdr:row>
      <xdr:rowOff>95885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10812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12382</xdr:rowOff>
    </xdr:from>
    <xdr:to>
      <xdr:col>77</xdr:col>
      <xdr:colOff>95250</xdr:colOff>
      <xdr:row>39</xdr:row>
      <xdr:rowOff>113982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124159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24447</xdr:rowOff>
    </xdr:from>
    <xdr:to>
      <xdr:col>68</xdr:col>
      <xdr:colOff>203200</xdr:colOff>
      <xdr:row>39</xdr:row>
      <xdr:rowOff>126047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136224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36513</xdr:rowOff>
    </xdr:from>
    <xdr:to>
      <xdr:col>64</xdr:col>
      <xdr:colOff>152400</xdr:colOff>
      <xdr:row>39</xdr:row>
      <xdr:rowOff>138113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148290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及び下水道会計での償還が進み、地方債残高が充当可能特定財源や基金財源等を下回ったことにより、令和５年度の将来負担比率は０となった。今後は、公共施設の老朽化に伴う更新等に地方債の活用が見込まれ、併せて比率変動が起きることが見込まれる。今後も事業の見通しを図りながら、財政の健全化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131475</xdr:rowOff>
    </xdr:from>
    <xdr:to>
      <xdr:col>68</xdr:col>
      <xdr:colOff>152400</xdr:colOff>
      <xdr:row>13</xdr:row>
      <xdr:rowOff>159052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236032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80675</xdr:rowOff>
    </xdr:from>
    <xdr:to>
      <xdr:col>64</xdr:col>
      <xdr:colOff>152400</xdr:colOff>
      <xdr:row>14</xdr:row>
      <xdr:rowOff>10825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21002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33,371
32,829
15.95
13,630,567
12,417,968
875,222
7,439,979
7,047,395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昨年度に引き続き、類似団体と比較し</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低い数値となっている。これは、給与体系の見直しや職員の定数管理に努めてきた表れである。今後も引き続き、給与の適正化及び適切な定数管理に努め、人件費削減を図っていく。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く、昨年度と比較し横這いとなっている。これは、令和２年度の会計年度任用職員制度施行に伴う減や指定管理者制度、燃料費や物価高に伴う増により、昨年度と同様の推移となっている。今後は、上がり続ける燃料費や物価により、増加傾向になると思われる。指定管理者制度の見直し</a:t>
          </a:r>
          <a:r>
            <a:rPr kumimoji="1" lang="ja-JP" altLang="en-US" sz="1300">
              <a:solidFill>
                <a:srgbClr val="FF0000"/>
              </a:solidFill>
              <a:latin typeface="ＭＳ Ｐゴシック" panose="020B0600070205080204" pitchFamily="50" charset="-128"/>
              <a:ea typeface="ＭＳ Ｐゴシック" panose="020B0600070205080204" pitchFamily="50" charset="-128"/>
            </a:rPr>
            <a:t>ｗ</a:t>
          </a:r>
          <a:r>
            <a:rPr kumimoji="1" lang="ja-JP" altLang="en-US" sz="1300">
              <a:latin typeface="ＭＳ Ｐゴシック" panose="020B0600070205080204" pitchFamily="50" charset="-128"/>
              <a:ea typeface="ＭＳ Ｐゴシック" panose="020B0600070205080204" pitchFamily="50" charset="-128"/>
            </a:rPr>
            <a:t>行う等、適正な財政運営を行えるよう努めていく。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19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119380</xdr:rowOff>
    </xdr:from>
    <xdr:to>
      <xdr:col>73</xdr:col>
      <xdr:colOff>180975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1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％低く推移しているものの、昨年度と比較し、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ている。これは、子育て、介護、障害者への給付等が増加していることを示しており、今後も増加することが見込まれる、扶助費については、抑制困難な費用が多いが、適宜事業見直し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30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％高く推移し、昨年度と比較し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他団体と比較し、国民健康保険特別会計への繰出金の割合が高い傾向にあるが、令和５年度は保険税額見直しを行ったため、減少した。今後も引き続き、保険税見直しを行い、適切に課税することによって、特別会計の安定的な運営を図りながら、経費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105228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1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61</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9328"/>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％高く推移し、昨年度と比較すると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増加している。これは、一部事務組合への負担金の増加が主な原因であり、今後も同様の推移となることが見込まれる。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今後は、既存事業を見直し、補助金交付が適切であるか見きわめ、経費削減に努めていく。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238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23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38</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23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108712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912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％低く推移し、昨年度と比較し、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これは、元利償還金額を上回る借入を行わないことにより、計画的な地方債残高の減少に努めてきたことの表れである。令和６年度以降、地方債充当事業が多く見込まれているが、今後も引き続き財政状況を勘案した事業計画及び起債計画の見直しを行い、健全な財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566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40132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62992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％高く推移し、前年度に比べ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％増加している。高齢化を背景に、医療、介護、福祉などの社会保障関連経費が増加し、子育て関連経費では、民間保育園委託料などが大きな伸びがあった他、新たな財政需要（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）に係る経費が増加したことによるものである。また、他団体と比較し、公債費の割合が低いことを示している。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823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858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79</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85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88137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458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34465</xdr:rowOff>
    </xdr:from>
    <xdr:to>
      <xdr:col>29</xdr:col>
      <xdr:colOff>127000</xdr:colOff>
      <xdr:row>18</xdr:row>
      <xdr:rowOff>82099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68190"/>
          <a:ext cx="647700" cy="4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82099</xdr:rowOff>
    </xdr:from>
    <xdr:to>
      <xdr:col>26</xdr:col>
      <xdr:colOff>50800</xdr:colOff>
      <xdr:row>18</xdr:row>
      <xdr:rowOff>96101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15824"/>
          <a:ext cx="698500" cy="14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96101</xdr:rowOff>
    </xdr:from>
    <xdr:to>
      <xdr:col>22</xdr:col>
      <xdr:colOff>114300</xdr:colOff>
      <xdr:row>18</xdr:row>
      <xdr:rowOff>136220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29826"/>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131920</xdr:rowOff>
    </xdr:from>
    <xdr:to>
      <xdr:col>18</xdr:col>
      <xdr:colOff>177800</xdr:colOff>
      <xdr:row>18</xdr:row>
      <xdr:rowOff>136220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65645"/>
          <a:ext cx="698500" cy="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155115</xdr:rowOff>
    </xdr:from>
    <xdr:to>
      <xdr:col>29</xdr:col>
      <xdr:colOff>177800</xdr:colOff>
      <xdr:row>18</xdr:row>
      <xdr:rowOff>85265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1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127192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8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31299</xdr:rowOff>
    </xdr:from>
    <xdr:to>
      <xdr:col>26</xdr:col>
      <xdr:colOff>101600</xdr:colOff>
      <xdr:row>18</xdr:row>
      <xdr:rowOff>132899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6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117676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5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45301</xdr:rowOff>
    </xdr:from>
    <xdr:to>
      <xdr:col>22</xdr:col>
      <xdr:colOff>165100</xdr:colOff>
      <xdr:row>18</xdr:row>
      <xdr:rowOff>146901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7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131678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85420</xdr:rowOff>
    </xdr:from>
    <xdr:to>
      <xdr:col>19</xdr:col>
      <xdr:colOff>38100</xdr:colOff>
      <xdr:row>19</xdr:row>
      <xdr:rowOff>15570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1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0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81120</xdr:rowOff>
    </xdr:from>
    <xdr:to>
      <xdr:col>15</xdr:col>
      <xdr:colOff>101600</xdr:colOff>
      <xdr:row>19</xdr:row>
      <xdr:rowOff>11270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167497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330282</xdr:rowOff>
    </xdr:from>
    <xdr:to>
      <xdr:col>29</xdr:col>
      <xdr:colOff>127000</xdr:colOff>
      <xdr:row>36</xdr:row>
      <xdr:rowOff>11443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40632"/>
          <a:ext cx="647700" cy="2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330282</xdr:rowOff>
    </xdr:from>
    <xdr:to>
      <xdr:col>26</xdr:col>
      <xdr:colOff>50800</xdr:colOff>
      <xdr:row>36</xdr:row>
      <xdr:rowOff>7576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0632"/>
          <a:ext cx="698500" cy="2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4204</xdr:rowOff>
    </xdr:from>
    <xdr:to>
      <xdr:col>22</xdr:col>
      <xdr:colOff>114300</xdr:colOff>
      <xdr:row>36</xdr:row>
      <xdr:rowOff>7576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57454"/>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4204</xdr:rowOff>
    </xdr:from>
    <xdr:to>
      <xdr:col>18</xdr:col>
      <xdr:colOff>177800</xdr:colOff>
      <xdr:row>36</xdr:row>
      <xdr:rowOff>4718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57454"/>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303543</xdr:rowOff>
    </xdr:from>
    <xdr:to>
      <xdr:col>29</xdr:col>
      <xdr:colOff>177800</xdr:colOff>
      <xdr:row>36</xdr:row>
      <xdr:rowOff>62243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275620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279482</xdr:rowOff>
    </xdr:from>
    <xdr:to>
      <xdr:col>26</xdr:col>
      <xdr:colOff>101600</xdr:colOff>
      <xdr:row>36</xdr:row>
      <xdr:rowOff>38182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22959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299676</xdr:rowOff>
    </xdr:from>
    <xdr:to>
      <xdr:col>22</xdr:col>
      <xdr:colOff>165100</xdr:colOff>
      <xdr:row>36</xdr:row>
      <xdr:rowOff>58376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43153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296304</xdr:rowOff>
    </xdr:from>
    <xdr:to>
      <xdr:col>19</xdr:col>
      <xdr:colOff>38100</xdr:colOff>
      <xdr:row>36</xdr:row>
      <xdr:rowOff>55004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39781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296818</xdr:rowOff>
    </xdr:from>
    <xdr:to>
      <xdr:col>15</xdr:col>
      <xdr:colOff>101600</xdr:colOff>
      <xdr:row>36</xdr:row>
      <xdr:rowOff>55518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40295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33,371
32,829
15.95
13,630,567
12,417,968
875,222
7,439,979
7,047,395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136042</xdr:rowOff>
    </xdr:from>
    <xdr:to>
      <xdr:col>24</xdr:col>
      <xdr:colOff>63500</xdr:colOff>
      <xdr:row>37</xdr:row>
      <xdr:rowOff>168079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9692"/>
          <a:ext cx="8382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168079</xdr:rowOff>
    </xdr:from>
    <xdr:to>
      <xdr:col>19</xdr:col>
      <xdr:colOff>177800</xdr:colOff>
      <xdr:row>38</xdr:row>
      <xdr:rowOff>18150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1729"/>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18150</xdr:rowOff>
    </xdr:from>
    <xdr:to>
      <xdr:col>15</xdr:col>
      <xdr:colOff>50800</xdr:colOff>
      <xdr:row>38</xdr:row>
      <xdr:rowOff>54106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3250"/>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54106</xdr:rowOff>
    </xdr:from>
    <xdr:to>
      <xdr:col>10</xdr:col>
      <xdr:colOff>114300</xdr:colOff>
      <xdr:row>38</xdr:row>
      <xdr:rowOff>113247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9206"/>
          <a:ext cx="889000" cy="5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85242</xdr:rowOff>
    </xdr:from>
    <xdr:to>
      <xdr:col>24</xdr:col>
      <xdr:colOff>114300</xdr:colOff>
      <xdr:row>38</xdr:row>
      <xdr:rowOff>15393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117279</xdr:rowOff>
    </xdr:from>
    <xdr:to>
      <xdr:col>20</xdr:col>
      <xdr:colOff>38100</xdr:colOff>
      <xdr:row>38</xdr:row>
      <xdr:rowOff>47429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38556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138800</xdr:rowOff>
    </xdr:from>
    <xdr:to>
      <xdr:col>15</xdr:col>
      <xdr:colOff>101600</xdr:colOff>
      <xdr:row>38</xdr:row>
      <xdr:rowOff>68950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3306</xdr:rowOff>
    </xdr:from>
    <xdr:to>
      <xdr:col>10</xdr:col>
      <xdr:colOff>165100</xdr:colOff>
      <xdr:row>38</xdr:row>
      <xdr:rowOff>104906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96033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62447</xdr:rowOff>
    </xdr:from>
    <xdr:to>
      <xdr:col>6</xdr:col>
      <xdr:colOff>38100</xdr:colOff>
      <xdr:row>38</xdr:row>
      <xdr:rowOff>164047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155174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43665</xdr:rowOff>
    </xdr:from>
    <xdr:to>
      <xdr:col>24</xdr:col>
      <xdr:colOff>63500</xdr:colOff>
      <xdr:row>57</xdr:row>
      <xdr:rowOff>47428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6315"/>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43665</xdr:rowOff>
    </xdr:from>
    <xdr:to>
      <xdr:col>19</xdr:col>
      <xdr:colOff>177800</xdr:colOff>
      <xdr:row>57</xdr:row>
      <xdr:rowOff>75660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6315"/>
          <a:ext cx="889000" cy="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75660</xdr:rowOff>
    </xdr:from>
    <xdr:to>
      <xdr:col>15</xdr:col>
      <xdr:colOff>50800</xdr:colOff>
      <xdr:row>57</xdr:row>
      <xdr:rowOff>82477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8310"/>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82477</xdr:rowOff>
    </xdr:from>
    <xdr:to>
      <xdr:col>10</xdr:col>
      <xdr:colOff>114300</xdr:colOff>
      <xdr:row>57</xdr:row>
      <xdr:rowOff>101062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5127"/>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168078</xdr:rowOff>
    </xdr:from>
    <xdr:to>
      <xdr:col>24</xdr:col>
      <xdr:colOff>114300</xdr:colOff>
      <xdr:row>57</xdr:row>
      <xdr:rowOff>98228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164315</xdr:rowOff>
    </xdr:from>
    <xdr:to>
      <xdr:col>20</xdr:col>
      <xdr:colOff>38100</xdr:colOff>
      <xdr:row>57</xdr:row>
      <xdr:rowOff>94465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85592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24860</xdr:rowOff>
    </xdr:from>
    <xdr:to>
      <xdr:col>15</xdr:col>
      <xdr:colOff>101600</xdr:colOff>
      <xdr:row>57</xdr:row>
      <xdr:rowOff>126460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117587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31677</xdr:rowOff>
    </xdr:from>
    <xdr:to>
      <xdr:col>10</xdr:col>
      <xdr:colOff>165100</xdr:colOff>
      <xdr:row>57</xdr:row>
      <xdr:rowOff>133277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124404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50262</xdr:rowOff>
    </xdr:from>
    <xdr:to>
      <xdr:col>6</xdr:col>
      <xdr:colOff>38100</xdr:colOff>
      <xdr:row>57</xdr:row>
      <xdr:rowOff>151862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142989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54341</xdr:rowOff>
    </xdr:from>
    <xdr:to>
      <xdr:col>24</xdr:col>
      <xdr:colOff>63500</xdr:colOff>
      <xdr:row>78</xdr:row>
      <xdr:rowOff>76744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2744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54341</xdr:rowOff>
    </xdr:from>
    <xdr:to>
      <xdr:col>19</xdr:col>
      <xdr:colOff>177800</xdr:colOff>
      <xdr:row>78</xdr:row>
      <xdr:rowOff>79487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2744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54432</xdr:rowOff>
    </xdr:from>
    <xdr:to>
      <xdr:col>15</xdr:col>
      <xdr:colOff>50800</xdr:colOff>
      <xdr:row>78</xdr:row>
      <xdr:rowOff>79487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27532"/>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54432</xdr:rowOff>
    </xdr:from>
    <xdr:to>
      <xdr:col>10</xdr:col>
      <xdr:colOff>114300</xdr:colOff>
      <xdr:row>78</xdr:row>
      <xdr:rowOff>58364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753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25944</xdr:rowOff>
    </xdr:from>
    <xdr:to>
      <xdr:col>24</xdr:col>
      <xdr:colOff>114300</xdr:colOff>
      <xdr:row>78</xdr:row>
      <xdr:rowOff>127544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112321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3541</xdr:rowOff>
    </xdr:from>
    <xdr:to>
      <xdr:col>20</xdr:col>
      <xdr:colOff>38100</xdr:colOff>
      <xdr:row>78</xdr:row>
      <xdr:rowOff>105141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96268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28687</xdr:rowOff>
    </xdr:from>
    <xdr:to>
      <xdr:col>15</xdr:col>
      <xdr:colOff>101600</xdr:colOff>
      <xdr:row>78</xdr:row>
      <xdr:rowOff>130287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121414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3632</xdr:rowOff>
    </xdr:from>
    <xdr:to>
      <xdr:col>10</xdr:col>
      <xdr:colOff>165100</xdr:colOff>
      <xdr:row>78</xdr:row>
      <xdr:rowOff>105232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96359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7564</xdr:rowOff>
    </xdr:from>
    <xdr:to>
      <xdr:col>6</xdr:col>
      <xdr:colOff>38100</xdr:colOff>
      <xdr:row>78</xdr:row>
      <xdr:rowOff>109164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100291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117335</xdr:rowOff>
    </xdr:from>
    <xdr:to>
      <xdr:col>24</xdr:col>
      <xdr:colOff>63500</xdr:colOff>
      <xdr:row>98</xdr:row>
      <xdr:rowOff>75515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47985"/>
          <a:ext cx="838200" cy="1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92163</xdr:rowOff>
    </xdr:from>
    <xdr:to>
      <xdr:col>19</xdr:col>
      <xdr:colOff>177800</xdr:colOff>
      <xdr:row>98</xdr:row>
      <xdr:rowOff>75515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22813"/>
          <a:ext cx="889000" cy="15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92163</xdr:rowOff>
    </xdr:from>
    <xdr:to>
      <xdr:col>15</xdr:col>
      <xdr:colOff>50800</xdr:colOff>
      <xdr:row>99</xdr:row>
      <xdr:rowOff>9843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2813"/>
          <a:ext cx="889000" cy="2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9843</xdr:rowOff>
    </xdr:from>
    <xdr:to>
      <xdr:col>10</xdr:col>
      <xdr:colOff>114300</xdr:colOff>
      <xdr:row>99</xdr:row>
      <xdr:rowOff>87109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3393"/>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66535</xdr:rowOff>
    </xdr:from>
    <xdr:to>
      <xdr:col>24</xdr:col>
      <xdr:colOff>114300</xdr:colOff>
      <xdr:row>97</xdr:row>
      <xdr:rowOff>168135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44962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24715</xdr:rowOff>
    </xdr:from>
    <xdr:to>
      <xdr:col>20</xdr:col>
      <xdr:colOff>38100</xdr:colOff>
      <xdr:row>98</xdr:row>
      <xdr:rowOff>126315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117442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41363</xdr:rowOff>
    </xdr:from>
    <xdr:to>
      <xdr:col>15</xdr:col>
      <xdr:colOff>101600</xdr:colOff>
      <xdr:row>97</xdr:row>
      <xdr:rowOff>142963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134090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130493</xdr:rowOff>
    </xdr:from>
    <xdr:to>
      <xdr:col>10</xdr:col>
      <xdr:colOff>165100</xdr:colOff>
      <xdr:row>99</xdr:row>
      <xdr:rowOff>60643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51770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36309</xdr:rowOff>
    </xdr:from>
    <xdr:to>
      <xdr:col>6</xdr:col>
      <xdr:colOff>38100</xdr:colOff>
      <xdr:row>99</xdr:row>
      <xdr:rowOff>137909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129036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38593</xdr:rowOff>
    </xdr:from>
    <xdr:to>
      <xdr:col>55</xdr:col>
      <xdr:colOff>0</xdr:colOff>
      <xdr:row>37</xdr:row>
      <xdr:rowOff>62248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82243"/>
          <a:ext cx="8382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38593</xdr:rowOff>
    </xdr:from>
    <xdr:to>
      <xdr:col>50</xdr:col>
      <xdr:colOff>114300</xdr:colOff>
      <xdr:row>37</xdr:row>
      <xdr:rowOff>143358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82243"/>
          <a:ext cx="889000" cy="10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50644</xdr:rowOff>
    </xdr:from>
    <xdr:to>
      <xdr:col>45</xdr:col>
      <xdr:colOff>177800</xdr:colOff>
      <xdr:row>37</xdr:row>
      <xdr:rowOff>143358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65594"/>
          <a:ext cx="889000" cy="112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50644</xdr:rowOff>
    </xdr:from>
    <xdr:to>
      <xdr:col>41</xdr:col>
      <xdr:colOff>50800</xdr:colOff>
      <xdr:row>39</xdr:row>
      <xdr:rowOff>6927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65594"/>
          <a:ext cx="889000" cy="132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11448</xdr:rowOff>
    </xdr:from>
    <xdr:to>
      <xdr:col>55</xdr:col>
      <xdr:colOff>50800</xdr:colOff>
      <xdr:row>37</xdr:row>
      <xdr:rowOff>113048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34325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159243</xdr:rowOff>
    </xdr:from>
    <xdr:to>
      <xdr:col>50</xdr:col>
      <xdr:colOff>165100</xdr:colOff>
      <xdr:row>37</xdr:row>
      <xdr:rowOff>89393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105920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92558</xdr:rowOff>
    </xdr:from>
    <xdr:to>
      <xdr:col>46</xdr:col>
      <xdr:colOff>38100</xdr:colOff>
      <xdr:row>38</xdr:row>
      <xdr:rowOff>22707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39235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171294</xdr:rowOff>
    </xdr:from>
    <xdr:to>
      <xdr:col>41</xdr:col>
      <xdr:colOff>101600</xdr:colOff>
      <xdr:row>31</xdr:row>
      <xdr:rowOff>101444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117971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127577</xdr:rowOff>
    </xdr:from>
    <xdr:to>
      <xdr:col>36</xdr:col>
      <xdr:colOff>165100</xdr:colOff>
      <xdr:row>39</xdr:row>
      <xdr:rowOff>57727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48854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168420</xdr:rowOff>
    </xdr:from>
    <xdr:to>
      <xdr:col>55</xdr:col>
      <xdr:colOff>0</xdr:colOff>
      <xdr:row>58</xdr:row>
      <xdr:rowOff>16957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41070"/>
          <a:ext cx="8382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168420</xdr:rowOff>
    </xdr:from>
    <xdr:to>
      <xdr:col>50</xdr:col>
      <xdr:colOff>114300</xdr:colOff>
      <xdr:row>58</xdr:row>
      <xdr:rowOff>38415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41070"/>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161684</xdr:rowOff>
    </xdr:from>
    <xdr:to>
      <xdr:col>45</xdr:col>
      <xdr:colOff>177800</xdr:colOff>
      <xdr:row>58</xdr:row>
      <xdr:rowOff>38415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34334"/>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161684</xdr:rowOff>
    </xdr:from>
    <xdr:to>
      <xdr:col>41</xdr:col>
      <xdr:colOff>50800</xdr:colOff>
      <xdr:row>58</xdr:row>
      <xdr:rowOff>47026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34334"/>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137607</xdr:rowOff>
    </xdr:from>
    <xdr:to>
      <xdr:col>55</xdr:col>
      <xdr:colOff>50800</xdr:colOff>
      <xdr:row>58</xdr:row>
      <xdr:rowOff>67757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52534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117620</xdr:rowOff>
    </xdr:from>
    <xdr:to>
      <xdr:col>50</xdr:col>
      <xdr:colOff>165100</xdr:colOff>
      <xdr:row>58</xdr:row>
      <xdr:rowOff>47770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38897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8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159065</xdr:rowOff>
    </xdr:from>
    <xdr:to>
      <xdr:col>46</xdr:col>
      <xdr:colOff>38100</xdr:colOff>
      <xdr:row>58</xdr:row>
      <xdr:rowOff>89215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80342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110884</xdr:rowOff>
    </xdr:from>
    <xdr:to>
      <xdr:col>41</xdr:col>
      <xdr:colOff>101600</xdr:colOff>
      <xdr:row>58</xdr:row>
      <xdr:rowOff>41034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32161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167676</xdr:rowOff>
    </xdr:from>
    <xdr:to>
      <xdr:col>36</xdr:col>
      <xdr:colOff>165100</xdr:colOff>
      <xdr:row>58</xdr:row>
      <xdr:rowOff>97826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88953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3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146729</xdr:rowOff>
    </xdr:from>
    <xdr:to>
      <xdr:col>55</xdr:col>
      <xdr:colOff>0</xdr:colOff>
      <xdr:row>79</xdr:row>
      <xdr:rowOff>37097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19829"/>
          <a:ext cx="838200" cy="6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109562</xdr:rowOff>
    </xdr:from>
    <xdr:to>
      <xdr:col>50</xdr:col>
      <xdr:colOff>114300</xdr:colOff>
      <xdr:row>78</xdr:row>
      <xdr:rowOff>146729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82662"/>
          <a:ext cx="8890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33610</xdr:rowOff>
    </xdr:from>
    <xdr:to>
      <xdr:col>45</xdr:col>
      <xdr:colOff>177800</xdr:colOff>
      <xdr:row>78</xdr:row>
      <xdr:rowOff>109562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06710"/>
          <a:ext cx="889000" cy="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170923</xdr:rowOff>
    </xdr:from>
    <xdr:to>
      <xdr:col>41</xdr:col>
      <xdr:colOff>50800</xdr:colOff>
      <xdr:row>78</xdr:row>
      <xdr:rowOff>33610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72573"/>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157747</xdr:rowOff>
    </xdr:from>
    <xdr:to>
      <xdr:col>55</xdr:col>
      <xdr:colOff>50800</xdr:colOff>
      <xdr:row>79</xdr:row>
      <xdr:rowOff>87897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72674</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95929</xdr:rowOff>
    </xdr:from>
    <xdr:to>
      <xdr:col>50</xdr:col>
      <xdr:colOff>165100</xdr:colOff>
      <xdr:row>79</xdr:row>
      <xdr:rowOff>26079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17206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58762</xdr:rowOff>
    </xdr:from>
    <xdr:to>
      <xdr:col>46</xdr:col>
      <xdr:colOff>38100</xdr:colOff>
      <xdr:row>78</xdr:row>
      <xdr:rowOff>160362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151489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154260</xdr:rowOff>
    </xdr:from>
    <xdr:to>
      <xdr:col>41</xdr:col>
      <xdr:colOff>101600</xdr:colOff>
      <xdr:row>78</xdr:row>
      <xdr:rowOff>84410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75537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120123</xdr:rowOff>
    </xdr:from>
    <xdr:to>
      <xdr:col>36</xdr:col>
      <xdr:colOff>165100</xdr:colOff>
      <xdr:row>78</xdr:row>
      <xdr:rowOff>50273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41400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50121</xdr:rowOff>
    </xdr:from>
    <xdr:to>
      <xdr:col>55</xdr:col>
      <xdr:colOff>0</xdr:colOff>
      <xdr:row>98</xdr:row>
      <xdr:rowOff>52397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52221"/>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52397</xdr:rowOff>
    </xdr:from>
    <xdr:to>
      <xdr:col>50</xdr:col>
      <xdr:colOff>114300</xdr:colOff>
      <xdr:row>98</xdr:row>
      <xdr:rowOff>155561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54497"/>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155561</xdr:rowOff>
    </xdr:from>
    <xdr:to>
      <xdr:col>45</xdr:col>
      <xdr:colOff>177800</xdr:colOff>
      <xdr:row>99</xdr:row>
      <xdr:rowOff>2704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57661"/>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2704</xdr:rowOff>
    </xdr:from>
    <xdr:to>
      <xdr:col>41</xdr:col>
      <xdr:colOff>50800</xdr:colOff>
      <xdr:row>99</xdr:row>
      <xdr:rowOff>44940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76254"/>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170771</xdr:rowOff>
    </xdr:from>
    <xdr:to>
      <xdr:col>55</xdr:col>
      <xdr:colOff>50800</xdr:colOff>
      <xdr:row>98</xdr:row>
      <xdr:rowOff>100921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149198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1597</xdr:rowOff>
    </xdr:from>
    <xdr:to>
      <xdr:col>50</xdr:col>
      <xdr:colOff>165100</xdr:colOff>
      <xdr:row>98</xdr:row>
      <xdr:rowOff>103197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94324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104761</xdr:rowOff>
    </xdr:from>
    <xdr:to>
      <xdr:col>46</xdr:col>
      <xdr:colOff>38100</xdr:colOff>
      <xdr:row>99</xdr:row>
      <xdr:rowOff>34911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26038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123354</xdr:rowOff>
    </xdr:from>
    <xdr:to>
      <xdr:col>41</xdr:col>
      <xdr:colOff>101600</xdr:colOff>
      <xdr:row>99</xdr:row>
      <xdr:rowOff>53504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44631</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1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165590</xdr:rowOff>
    </xdr:from>
    <xdr:to>
      <xdr:col>36</xdr:col>
      <xdr:colOff>165100</xdr:colOff>
      <xdr:row>99</xdr:row>
      <xdr:rowOff>95740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86867</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6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56800</xdr:rowOff>
    </xdr:from>
    <xdr:to>
      <xdr:col>85</xdr:col>
      <xdr:colOff>127000</xdr:colOff>
      <xdr:row>77</xdr:row>
      <xdr:rowOff>58547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58450"/>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58514</xdr:rowOff>
    </xdr:from>
    <xdr:to>
      <xdr:col>81</xdr:col>
      <xdr:colOff>50800</xdr:colOff>
      <xdr:row>77</xdr:row>
      <xdr:rowOff>58547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6016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58514</xdr:rowOff>
    </xdr:from>
    <xdr:to>
      <xdr:col>76</xdr:col>
      <xdr:colOff>114300</xdr:colOff>
      <xdr:row>77</xdr:row>
      <xdr:rowOff>73064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60164"/>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73064</xdr:rowOff>
    </xdr:from>
    <xdr:to>
      <xdr:col>71</xdr:col>
      <xdr:colOff>177800</xdr:colOff>
      <xdr:row>77</xdr:row>
      <xdr:rowOff>82077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74714"/>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6000</xdr:rowOff>
    </xdr:from>
    <xdr:to>
      <xdr:col>85</xdr:col>
      <xdr:colOff>177800</xdr:colOff>
      <xdr:row>77</xdr:row>
      <xdr:rowOff>107600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155877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7747</xdr:rowOff>
    </xdr:from>
    <xdr:to>
      <xdr:col>81</xdr:col>
      <xdr:colOff>101600</xdr:colOff>
      <xdr:row>77</xdr:row>
      <xdr:rowOff>109347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100474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7714</xdr:rowOff>
    </xdr:from>
    <xdr:to>
      <xdr:col>76</xdr:col>
      <xdr:colOff>165100</xdr:colOff>
      <xdr:row>77</xdr:row>
      <xdr:rowOff>109314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100441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22264</xdr:rowOff>
    </xdr:from>
    <xdr:to>
      <xdr:col>72</xdr:col>
      <xdr:colOff>38100</xdr:colOff>
      <xdr:row>77</xdr:row>
      <xdr:rowOff>123864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114991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31277</xdr:rowOff>
    </xdr:from>
    <xdr:to>
      <xdr:col>67</xdr:col>
      <xdr:colOff>101600</xdr:colOff>
      <xdr:row>77</xdr:row>
      <xdr:rowOff>132877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124004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26003</xdr:rowOff>
    </xdr:from>
    <xdr:to>
      <xdr:col>85</xdr:col>
      <xdr:colOff>127000</xdr:colOff>
      <xdr:row>98</xdr:row>
      <xdr:rowOff>69552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28103"/>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26003</xdr:rowOff>
    </xdr:from>
    <xdr:to>
      <xdr:col>81</xdr:col>
      <xdr:colOff>50800</xdr:colOff>
      <xdr:row>98</xdr:row>
      <xdr:rowOff>100093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28103"/>
          <a:ext cx="889000" cy="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90049</xdr:rowOff>
    </xdr:from>
    <xdr:to>
      <xdr:col>76</xdr:col>
      <xdr:colOff>114300</xdr:colOff>
      <xdr:row>98</xdr:row>
      <xdr:rowOff>100093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92149"/>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90049</xdr:rowOff>
    </xdr:from>
    <xdr:to>
      <xdr:col>71</xdr:col>
      <xdr:colOff>177800</xdr:colOff>
      <xdr:row>98</xdr:row>
      <xdr:rowOff>93793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92149"/>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18752</xdr:rowOff>
    </xdr:from>
    <xdr:to>
      <xdr:col>85</xdr:col>
      <xdr:colOff>177800</xdr:colOff>
      <xdr:row>98</xdr:row>
      <xdr:rowOff>120352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146653</xdr:rowOff>
    </xdr:from>
    <xdr:to>
      <xdr:col>81</xdr:col>
      <xdr:colOff>101600</xdr:colOff>
      <xdr:row>98</xdr:row>
      <xdr:rowOff>76803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93330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49293</xdr:rowOff>
    </xdr:from>
    <xdr:to>
      <xdr:col>76</xdr:col>
      <xdr:colOff>165100</xdr:colOff>
      <xdr:row>98</xdr:row>
      <xdr:rowOff>150893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142020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39249</xdr:rowOff>
    </xdr:from>
    <xdr:to>
      <xdr:col>72</xdr:col>
      <xdr:colOff>38100</xdr:colOff>
      <xdr:row>98</xdr:row>
      <xdr:rowOff>140849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131976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42993</xdr:rowOff>
    </xdr:from>
    <xdr:to>
      <xdr:col>67</xdr:col>
      <xdr:colOff>101600</xdr:colOff>
      <xdr:row>98</xdr:row>
      <xdr:rowOff>144593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135720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58593</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73693"/>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58593</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73693"/>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7793</xdr:rowOff>
    </xdr:from>
    <xdr:to>
      <xdr:col>102</xdr:col>
      <xdr:colOff>165100</xdr:colOff>
      <xdr:row>38</xdr:row>
      <xdr:rowOff>109393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100520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1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139334</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139060</xdr:rowOff>
    </xdr:from>
    <xdr:to>
      <xdr:col>107</xdr:col>
      <xdr:colOff>50800</xdr:colOff>
      <xdr:row>58</xdr:row>
      <xdr:rowOff>139334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16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138602</xdr:rowOff>
    </xdr:from>
    <xdr:to>
      <xdr:col>102</xdr:col>
      <xdr:colOff>114300</xdr:colOff>
      <xdr:row>58</xdr:row>
      <xdr:rowOff>139060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270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88260</xdr:rowOff>
    </xdr:from>
    <xdr:to>
      <xdr:col>102</xdr:col>
      <xdr:colOff>165100</xdr:colOff>
      <xdr:row>59</xdr:row>
      <xdr:rowOff>18410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9537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87802</xdr:rowOff>
    </xdr:from>
    <xdr:to>
      <xdr:col>98</xdr:col>
      <xdr:colOff>38100</xdr:colOff>
      <xdr:row>59</xdr:row>
      <xdr:rowOff>17952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9079</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117184</xdr:rowOff>
    </xdr:from>
    <xdr:to>
      <xdr:col>116</xdr:col>
      <xdr:colOff>63500</xdr:colOff>
      <xdr:row>77</xdr:row>
      <xdr:rowOff>4959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47384"/>
          <a:ext cx="838200" cy="5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4959</xdr:rowOff>
    </xdr:from>
    <xdr:to>
      <xdr:col>111</xdr:col>
      <xdr:colOff>177800</xdr:colOff>
      <xdr:row>77</xdr:row>
      <xdr:rowOff>23380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06609"/>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23380</xdr:rowOff>
    </xdr:from>
    <xdr:to>
      <xdr:col>107</xdr:col>
      <xdr:colOff>50800</xdr:colOff>
      <xdr:row>77</xdr:row>
      <xdr:rowOff>36525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2503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80264</xdr:rowOff>
    </xdr:from>
    <xdr:to>
      <xdr:col>102</xdr:col>
      <xdr:colOff>114300</xdr:colOff>
      <xdr:row>77</xdr:row>
      <xdr:rowOff>36525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39014"/>
          <a:ext cx="889000" cy="2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66384</xdr:rowOff>
    </xdr:from>
    <xdr:to>
      <xdr:col>116</xdr:col>
      <xdr:colOff>114300</xdr:colOff>
      <xdr:row>76</xdr:row>
      <xdr:rowOff>167984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89260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125609</xdr:rowOff>
    </xdr:from>
    <xdr:to>
      <xdr:col>112</xdr:col>
      <xdr:colOff>38100</xdr:colOff>
      <xdr:row>77</xdr:row>
      <xdr:rowOff>55759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72286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144030</xdr:rowOff>
    </xdr:from>
    <xdr:to>
      <xdr:col>107</xdr:col>
      <xdr:colOff>101600</xdr:colOff>
      <xdr:row>77</xdr:row>
      <xdr:rowOff>74180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90708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157175</xdr:rowOff>
    </xdr:from>
    <xdr:to>
      <xdr:col>102</xdr:col>
      <xdr:colOff>165100</xdr:colOff>
      <xdr:row>77</xdr:row>
      <xdr:rowOff>87325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103852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29464</xdr:rowOff>
    </xdr:from>
    <xdr:to>
      <xdr:col>98</xdr:col>
      <xdr:colOff>38100</xdr:colOff>
      <xdr:row>75</xdr:row>
      <xdr:rowOff>131064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147591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宮代町において、各経費の住民一人あたりのコストは、概ね類似団体と比較して下回った水準で推移しており、令和５年度も同様となった。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人件費は、給与改定や令和２年度の会計年度任用職員制度施行に伴い増加したものの、類似団体を下回る水準で推移している。適切な人員の定数管理を行い、コスト削減に努めていく。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子育てサービス、介護・障害者支援サービスにおける給付の増や、物価高騰対策支援金給付等に伴い、増加傾向にある。今後も社会保障関連経費は増加することが見込まれるため、適宜事業の見直しを実施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小中学校非構造部材改修工事、中学校トイレ改修工事等による増となっている。今後も公共施設の老朽化に伴い、施設の改修工事を行うことが想定されるが、住民コストが過度にならないよう、公共施設マネジメント計画に基づき適切な維持管理を実施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令和２年度より下水道事業会計が法適化されたことから以前と比較し類似団体に近い水準で推移しているが、依然類似団地を上回るコストとなっている。特別会計における保険料（税）の見直しを適宜実施し、繰出金の適正管理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よりも低い数値で推移しており、近年横這いである。これは、元利償還額を上回る借入を行わないことにより、計画的な地方債残高の減少に努めてきたことの表れでる。ついては、今後も引き続き財政状況を勘案した起債計画の基づき健全な財政運営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33,371
32,829
15.95
13,630,567
12,417,968
875,222
7,439,979
7,047,395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117602</xdr:rowOff>
    </xdr:from>
    <xdr:to>
      <xdr:col>24</xdr:col>
      <xdr:colOff>63500</xdr:colOff>
      <xdr:row>36</xdr:row>
      <xdr:rowOff>130556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980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117602</xdr:rowOff>
    </xdr:from>
    <xdr:to>
      <xdr:col>19</xdr:col>
      <xdr:colOff>177800</xdr:colOff>
      <xdr:row>36</xdr:row>
      <xdr:rowOff>157607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980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157607</xdr:rowOff>
    </xdr:from>
    <xdr:to>
      <xdr:col>15</xdr:col>
      <xdr:colOff>50800</xdr:colOff>
      <xdr:row>37</xdr:row>
      <xdr:rowOff>635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98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635</xdr:rowOff>
    </xdr:from>
    <xdr:to>
      <xdr:col>10</xdr:col>
      <xdr:colOff>114300</xdr:colOff>
      <xdr:row>37</xdr:row>
      <xdr:rowOff>28448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428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66802</xdr:rowOff>
    </xdr:from>
    <xdr:to>
      <xdr:col>20</xdr:col>
      <xdr:colOff>38100</xdr:colOff>
      <xdr:row>36</xdr:row>
      <xdr:rowOff>168402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159529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106807</xdr:rowOff>
    </xdr:from>
    <xdr:to>
      <xdr:col>15</xdr:col>
      <xdr:colOff>101600</xdr:colOff>
      <xdr:row>37</xdr:row>
      <xdr:rowOff>36957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28084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121285</xdr:rowOff>
    </xdr:from>
    <xdr:to>
      <xdr:col>10</xdr:col>
      <xdr:colOff>165100</xdr:colOff>
      <xdr:row>37</xdr:row>
      <xdr:rowOff>51435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42562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149098</xdr:rowOff>
    </xdr:from>
    <xdr:to>
      <xdr:col>6</xdr:col>
      <xdr:colOff>38100</xdr:colOff>
      <xdr:row>37</xdr:row>
      <xdr:rowOff>79248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70375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61626</xdr:rowOff>
    </xdr:from>
    <xdr:to>
      <xdr:col>24</xdr:col>
      <xdr:colOff>63500</xdr:colOff>
      <xdr:row>58</xdr:row>
      <xdr:rowOff>88869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05726"/>
          <a:ext cx="838200" cy="2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61626</xdr:rowOff>
    </xdr:from>
    <xdr:to>
      <xdr:col>19</xdr:col>
      <xdr:colOff>177800</xdr:colOff>
      <xdr:row>58</xdr:row>
      <xdr:rowOff>132959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5726"/>
          <a:ext cx="889000" cy="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126409</xdr:rowOff>
    </xdr:from>
    <xdr:to>
      <xdr:col>15</xdr:col>
      <xdr:colOff>50800</xdr:colOff>
      <xdr:row>58</xdr:row>
      <xdr:rowOff>132959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7609"/>
          <a:ext cx="889000" cy="3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126409</xdr:rowOff>
    </xdr:from>
    <xdr:to>
      <xdr:col>10</xdr:col>
      <xdr:colOff>114300</xdr:colOff>
      <xdr:row>58</xdr:row>
      <xdr:rowOff>116817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7609"/>
          <a:ext cx="889000" cy="33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38069</xdr:rowOff>
    </xdr:from>
    <xdr:to>
      <xdr:col>24</xdr:col>
      <xdr:colOff>114300</xdr:colOff>
      <xdr:row>58</xdr:row>
      <xdr:rowOff>139669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10826</xdr:rowOff>
    </xdr:from>
    <xdr:to>
      <xdr:col>20</xdr:col>
      <xdr:colOff>38100</xdr:colOff>
      <xdr:row>58</xdr:row>
      <xdr:rowOff>112426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103553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82159</xdr:rowOff>
    </xdr:from>
    <xdr:to>
      <xdr:col>15</xdr:col>
      <xdr:colOff>101600</xdr:colOff>
      <xdr:row>59</xdr:row>
      <xdr:rowOff>12309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75609</xdr:rowOff>
    </xdr:from>
    <xdr:to>
      <xdr:col>10</xdr:col>
      <xdr:colOff>165100</xdr:colOff>
      <xdr:row>57</xdr:row>
      <xdr:rowOff>5759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168336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66017</xdr:rowOff>
    </xdr:from>
    <xdr:to>
      <xdr:col>6</xdr:col>
      <xdr:colOff>38100</xdr:colOff>
      <xdr:row>58</xdr:row>
      <xdr:rowOff>167617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158744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14412</xdr:rowOff>
    </xdr:from>
    <xdr:to>
      <xdr:col>24</xdr:col>
      <xdr:colOff>63500</xdr:colOff>
      <xdr:row>77</xdr:row>
      <xdr:rowOff>17810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16062"/>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14412</xdr:rowOff>
    </xdr:from>
    <xdr:to>
      <xdr:col>19</xdr:col>
      <xdr:colOff>177800</xdr:colOff>
      <xdr:row>77</xdr:row>
      <xdr:rowOff>56231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6062"/>
          <a:ext cx="889000" cy="4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56231</xdr:rowOff>
    </xdr:from>
    <xdr:to>
      <xdr:col>15</xdr:col>
      <xdr:colOff>50800</xdr:colOff>
      <xdr:row>78</xdr:row>
      <xdr:rowOff>29073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7881"/>
          <a:ext cx="8890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29073</xdr:rowOff>
    </xdr:from>
    <xdr:to>
      <xdr:col>10</xdr:col>
      <xdr:colOff>114300</xdr:colOff>
      <xdr:row>78</xdr:row>
      <xdr:rowOff>95794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2173"/>
          <a:ext cx="889000" cy="6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138460</xdr:rowOff>
    </xdr:from>
    <xdr:to>
      <xdr:col>24</xdr:col>
      <xdr:colOff>114300</xdr:colOff>
      <xdr:row>77</xdr:row>
      <xdr:rowOff>68610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135062</xdr:rowOff>
    </xdr:from>
    <xdr:to>
      <xdr:col>20</xdr:col>
      <xdr:colOff>38100</xdr:colOff>
      <xdr:row>77</xdr:row>
      <xdr:rowOff>65212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56339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5431</xdr:rowOff>
    </xdr:from>
    <xdr:to>
      <xdr:col>15</xdr:col>
      <xdr:colOff>101600</xdr:colOff>
      <xdr:row>77</xdr:row>
      <xdr:rowOff>107031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98158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149723</xdr:rowOff>
    </xdr:from>
    <xdr:to>
      <xdr:col>10</xdr:col>
      <xdr:colOff>165100</xdr:colOff>
      <xdr:row>78</xdr:row>
      <xdr:rowOff>79873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71000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44994</xdr:rowOff>
    </xdr:from>
    <xdr:to>
      <xdr:col>6</xdr:col>
      <xdr:colOff>38100</xdr:colOff>
      <xdr:row>78</xdr:row>
      <xdr:rowOff>146594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137721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20126</xdr:rowOff>
    </xdr:from>
    <xdr:to>
      <xdr:col>24</xdr:col>
      <xdr:colOff>63500</xdr:colOff>
      <xdr:row>97</xdr:row>
      <xdr:rowOff>54890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50776"/>
          <a:ext cx="8382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54890</xdr:rowOff>
    </xdr:from>
    <xdr:to>
      <xdr:col>19</xdr:col>
      <xdr:colOff>177800</xdr:colOff>
      <xdr:row>97</xdr:row>
      <xdr:rowOff>146427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85540"/>
          <a:ext cx="889000" cy="9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146427</xdr:rowOff>
    </xdr:from>
    <xdr:to>
      <xdr:col>15</xdr:col>
      <xdr:colOff>50800</xdr:colOff>
      <xdr:row>98</xdr:row>
      <xdr:rowOff>164405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77077"/>
          <a:ext cx="889000" cy="1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164405</xdr:rowOff>
    </xdr:from>
    <xdr:to>
      <xdr:col>10</xdr:col>
      <xdr:colOff>114300</xdr:colOff>
      <xdr:row>99</xdr:row>
      <xdr:rowOff>38692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6505"/>
          <a:ext cx="889000" cy="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140776</xdr:rowOff>
    </xdr:from>
    <xdr:to>
      <xdr:col>24</xdr:col>
      <xdr:colOff>114300</xdr:colOff>
      <xdr:row>97</xdr:row>
      <xdr:rowOff>70926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163653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4090</xdr:rowOff>
    </xdr:from>
    <xdr:to>
      <xdr:col>20</xdr:col>
      <xdr:colOff>38100</xdr:colOff>
      <xdr:row>97</xdr:row>
      <xdr:rowOff>105690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122217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0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95627</xdr:rowOff>
    </xdr:from>
    <xdr:to>
      <xdr:col>15</xdr:col>
      <xdr:colOff>101600</xdr:colOff>
      <xdr:row>98</xdr:row>
      <xdr:rowOff>25777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113605</xdr:rowOff>
    </xdr:from>
    <xdr:to>
      <xdr:col>10</xdr:col>
      <xdr:colOff>165100</xdr:colOff>
      <xdr:row>99</xdr:row>
      <xdr:rowOff>43755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34882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159342</xdr:rowOff>
    </xdr:from>
    <xdr:to>
      <xdr:col>6</xdr:col>
      <xdr:colOff>38100</xdr:colOff>
      <xdr:row>99</xdr:row>
      <xdr:rowOff>89492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80619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39688</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623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39116</xdr:rowOff>
    </xdr:from>
    <xdr:to>
      <xdr:col>45</xdr:col>
      <xdr:colOff>177800</xdr:colOff>
      <xdr:row>39</xdr:row>
      <xdr:rowOff>39688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566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38354</xdr:rowOff>
    </xdr:from>
    <xdr:to>
      <xdr:col>41</xdr:col>
      <xdr:colOff>50800</xdr:colOff>
      <xdr:row>39</xdr:row>
      <xdr:rowOff>39116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49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160338</xdr:rowOff>
    </xdr:from>
    <xdr:to>
      <xdr:col>46</xdr:col>
      <xdr:colOff>38100</xdr:colOff>
      <xdr:row>39</xdr:row>
      <xdr:rowOff>90488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81615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159766</xdr:rowOff>
    </xdr:from>
    <xdr:to>
      <xdr:col>41</xdr:col>
      <xdr:colOff>101600</xdr:colOff>
      <xdr:row>39</xdr:row>
      <xdr:rowOff>89916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81043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159004</xdr:rowOff>
    </xdr:from>
    <xdr:to>
      <xdr:col>36</xdr:col>
      <xdr:colOff>165100</xdr:colOff>
      <xdr:row>39</xdr:row>
      <xdr:rowOff>89154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80281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140221</xdr:rowOff>
    </xdr:from>
    <xdr:to>
      <xdr:col>55</xdr:col>
      <xdr:colOff>0</xdr:colOff>
      <xdr:row>58</xdr:row>
      <xdr:rowOff>144056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84321"/>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144056</xdr:rowOff>
    </xdr:from>
    <xdr:to>
      <xdr:col>50</xdr:col>
      <xdr:colOff>114300</xdr:colOff>
      <xdr:row>58</xdr:row>
      <xdr:rowOff>150190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8815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144666</xdr:rowOff>
    </xdr:from>
    <xdr:to>
      <xdr:col>45</xdr:col>
      <xdr:colOff>177800</xdr:colOff>
      <xdr:row>58</xdr:row>
      <xdr:rowOff>150190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8876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117399</xdr:rowOff>
    </xdr:from>
    <xdr:to>
      <xdr:col>41</xdr:col>
      <xdr:colOff>50800</xdr:colOff>
      <xdr:row>58</xdr:row>
      <xdr:rowOff>144666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61499"/>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89421</xdr:rowOff>
    </xdr:from>
    <xdr:to>
      <xdr:col>55</xdr:col>
      <xdr:colOff>50800</xdr:colOff>
      <xdr:row>59</xdr:row>
      <xdr:rowOff>19571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4348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93256</xdr:rowOff>
    </xdr:from>
    <xdr:to>
      <xdr:col>50</xdr:col>
      <xdr:colOff>165100</xdr:colOff>
      <xdr:row>59</xdr:row>
      <xdr:rowOff>23406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14533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3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99390</xdr:rowOff>
    </xdr:from>
    <xdr:to>
      <xdr:col>46</xdr:col>
      <xdr:colOff>38100</xdr:colOff>
      <xdr:row>59</xdr:row>
      <xdr:rowOff>29540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20667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93866</xdr:rowOff>
    </xdr:from>
    <xdr:to>
      <xdr:col>41</xdr:col>
      <xdr:colOff>101600</xdr:colOff>
      <xdr:row>59</xdr:row>
      <xdr:rowOff>24016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15143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3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66599</xdr:rowOff>
    </xdr:from>
    <xdr:to>
      <xdr:col>36</xdr:col>
      <xdr:colOff>165100</xdr:colOff>
      <xdr:row>58</xdr:row>
      <xdr:rowOff>168199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159326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0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72262</xdr:rowOff>
    </xdr:from>
    <xdr:to>
      <xdr:col>55</xdr:col>
      <xdr:colOff>0</xdr:colOff>
      <xdr:row>78</xdr:row>
      <xdr:rowOff>117069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5362"/>
          <a:ext cx="8382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72262</xdr:rowOff>
    </xdr:from>
    <xdr:to>
      <xdr:col>50</xdr:col>
      <xdr:colOff>114300</xdr:colOff>
      <xdr:row>78</xdr:row>
      <xdr:rowOff>79121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536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123126</xdr:rowOff>
    </xdr:from>
    <xdr:to>
      <xdr:col>45</xdr:col>
      <xdr:colOff>177800</xdr:colOff>
      <xdr:row>78</xdr:row>
      <xdr:rowOff>79121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24776"/>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123126</xdr:rowOff>
    </xdr:from>
    <xdr:to>
      <xdr:col>41</xdr:col>
      <xdr:colOff>50800</xdr:colOff>
      <xdr:row>78</xdr:row>
      <xdr:rowOff>96838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24776"/>
          <a:ext cx="8890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66269</xdr:rowOff>
    </xdr:from>
    <xdr:to>
      <xdr:col>55</xdr:col>
      <xdr:colOff>50800</xdr:colOff>
      <xdr:row>78</xdr:row>
      <xdr:rowOff>167869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152646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21462</xdr:rowOff>
    </xdr:from>
    <xdr:to>
      <xdr:col>50</xdr:col>
      <xdr:colOff>165100</xdr:colOff>
      <xdr:row>78</xdr:row>
      <xdr:rowOff>123062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114189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28321</xdr:rowOff>
    </xdr:from>
    <xdr:to>
      <xdr:col>46</xdr:col>
      <xdr:colOff>38100</xdr:colOff>
      <xdr:row>78</xdr:row>
      <xdr:rowOff>129921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121048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72326</xdr:rowOff>
    </xdr:from>
    <xdr:to>
      <xdr:col>41</xdr:col>
      <xdr:colOff>101600</xdr:colOff>
      <xdr:row>78</xdr:row>
      <xdr:rowOff>2476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165053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46038</xdr:rowOff>
    </xdr:from>
    <xdr:to>
      <xdr:col>36</xdr:col>
      <xdr:colOff>165100</xdr:colOff>
      <xdr:row>78</xdr:row>
      <xdr:rowOff>147638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138765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16484</xdr:rowOff>
    </xdr:from>
    <xdr:to>
      <xdr:col>55</xdr:col>
      <xdr:colOff>0</xdr:colOff>
      <xdr:row>97</xdr:row>
      <xdr:rowOff>30265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47134"/>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141872</xdr:rowOff>
    </xdr:from>
    <xdr:to>
      <xdr:col>50</xdr:col>
      <xdr:colOff>114300</xdr:colOff>
      <xdr:row>97</xdr:row>
      <xdr:rowOff>30265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01072"/>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107899</xdr:rowOff>
    </xdr:from>
    <xdr:to>
      <xdr:col>45</xdr:col>
      <xdr:colOff>177800</xdr:colOff>
      <xdr:row>96</xdr:row>
      <xdr:rowOff>141872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67099"/>
          <a:ext cx="889000" cy="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107899</xdr:rowOff>
    </xdr:from>
    <xdr:to>
      <xdr:col>41</xdr:col>
      <xdr:colOff>50800</xdr:colOff>
      <xdr:row>97</xdr:row>
      <xdr:rowOff>23558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67099"/>
          <a:ext cx="889000" cy="8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137134</xdr:rowOff>
    </xdr:from>
    <xdr:to>
      <xdr:col>55</xdr:col>
      <xdr:colOff>50800</xdr:colOff>
      <xdr:row>97</xdr:row>
      <xdr:rowOff>67284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115561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150915</xdr:rowOff>
    </xdr:from>
    <xdr:to>
      <xdr:col>50</xdr:col>
      <xdr:colOff>165100</xdr:colOff>
      <xdr:row>97</xdr:row>
      <xdr:rowOff>81065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91072</xdr:rowOff>
    </xdr:from>
    <xdr:to>
      <xdr:col>46</xdr:col>
      <xdr:colOff>38100</xdr:colOff>
      <xdr:row>97</xdr:row>
      <xdr:rowOff>21222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57099</xdr:rowOff>
    </xdr:from>
    <xdr:to>
      <xdr:col>41</xdr:col>
      <xdr:colOff>101600</xdr:colOff>
      <xdr:row>96</xdr:row>
      <xdr:rowOff>158699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149826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144208</xdr:rowOff>
    </xdr:from>
    <xdr:to>
      <xdr:col>36</xdr:col>
      <xdr:colOff>165100</xdr:colOff>
      <xdr:row>97</xdr:row>
      <xdr:rowOff>74358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65485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120307</xdr:rowOff>
    </xdr:from>
    <xdr:to>
      <xdr:col>85</xdr:col>
      <xdr:colOff>127000</xdr:colOff>
      <xdr:row>38</xdr:row>
      <xdr:rowOff>21933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63957"/>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12217</xdr:rowOff>
    </xdr:from>
    <xdr:to>
      <xdr:col>81</xdr:col>
      <xdr:colOff>50800</xdr:colOff>
      <xdr:row>38</xdr:row>
      <xdr:rowOff>21933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2731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94818</xdr:rowOff>
    </xdr:from>
    <xdr:to>
      <xdr:col>76</xdr:col>
      <xdr:colOff>114300</xdr:colOff>
      <xdr:row>38</xdr:row>
      <xdr:rowOff>12217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38468"/>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80531</xdr:rowOff>
    </xdr:from>
    <xdr:to>
      <xdr:col>71</xdr:col>
      <xdr:colOff>177800</xdr:colOff>
      <xdr:row>37</xdr:row>
      <xdr:rowOff>94818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2418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69507</xdr:rowOff>
    </xdr:from>
    <xdr:to>
      <xdr:col>85</xdr:col>
      <xdr:colOff>177800</xdr:colOff>
      <xdr:row>37</xdr:row>
      <xdr:rowOff>171107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92384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142583</xdr:rowOff>
    </xdr:from>
    <xdr:to>
      <xdr:col>81</xdr:col>
      <xdr:colOff>101600</xdr:colOff>
      <xdr:row>38</xdr:row>
      <xdr:rowOff>72733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63860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132867</xdr:rowOff>
    </xdr:from>
    <xdr:to>
      <xdr:col>76</xdr:col>
      <xdr:colOff>165100</xdr:colOff>
      <xdr:row>38</xdr:row>
      <xdr:rowOff>63018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76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44018</xdr:rowOff>
    </xdr:from>
    <xdr:to>
      <xdr:col>72</xdr:col>
      <xdr:colOff>38100</xdr:colOff>
      <xdr:row>37</xdr:row>
      <xdr:rowOff>145618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136745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29731</xdr:rowOff>
    </xdr:from>
    <xdr:to>
      <xdr:col>67</xdr:col>
      <xdr:colOff>101600</xdr:colOff>
      <xdr:row>37</xdr:row>
      <xdr:rowOff>131331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147858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76690</xdr:rowOff>
    </xdr:from>
    <xdr:to>
      <xdr:col>85</xdr:col>
      <xdr:colOff>127000</xdr:colOff>
      <xdr:row>57</xdr:row>
      <xdr:rowOff>108755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49340"/>
          <a:ext cx="8382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108755</xdr:rowOff>
    </xdr:from>
    <xdr:to>
      <xdr:col>81</xdr:col>
      <xdr:colOff>50800</xdr:colOff>
      <xdr:row>57</xdr:row>
      <xdr:rowOff>110210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81405"/>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88494</xdr:rowOff>
    </xdr:from>
    <xdr:to>
      <xdr:col>76</xdr:col>
      <xdr:colOff>114300</xdr:colOff>
      <xdr:row>57</xdr:row>
      <xdr:rowOff>110210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61144"/>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88494</xdr:rowOff>
    </xdr:from>
    <xdr:to>
      <xdr:col>71</xdr:col>
      <xdr:colOff>177800</xdr:colOff>
      <xdr:row>57</xdr:row>
      <xdr:rowOff>145300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61144"/>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25890</xdr:rowOff>
    </xdr:from>
    <xdr:to>
      <xdr:col>85</xdr:col>
      <xdr:colOff>177800</xdr:colOff>
      <xdr:row>57</xdr:row>
      <xdr:rowOff>127490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112267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57955</xdr:rowOff>
    </xdr:from>
    <xdr:to>
      <xdr:col>81</xdr:col>
      <xdr:colOff>101600</xdr:colOff>
      <xdr:row>57</xdr:row>
      <xdr:rowOff>159555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150682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59410</xdr:rowOff>
    </xdr:from>
    <xdr:to>
      <xdr:col>76</xdr:col>
      <xdr:colOff>165100</xdr:colOff>
      <xdr:row>57</xdr:row>
      <xdr:rowOff>161010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152137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37694</xdr:rowOff>
    </xdr:from>
    <xdr:to>
      <xdr:col>72</xdr:col>
      <xdr:colOff>38100</xdr:colOff>
      <xdr:row>57</xdr:row>
      <xdr:rowOff>139294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94500</xdr:rowOff>
    </xdr:from>
    <xdr:to>
      <xdr:col>67</xdr:col>
      <xdr:colOff>101600</xdr:colOff>
      <xdr:row>58</xdr:row>
      <xdr:rowOff>24650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15777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56800</xdr:rowOff>
    </xdr:from>
    <xdr:to>
      <xdr:col>85</xdr:col>
      <xdr:colOff>127000</xdr:colOff>
      <xdr:row>97</xdr:row>
      <xdr:rowOff>58547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87450"/>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58514</xdr:rowOff>
    </xdr:from>
    <xdr:to>
      <xdr:col>81</xdr:col>
      <xdr:colOff>50800</xdr:colOff>
      <xdr:row>97</xdr:row>
      <xdr:rowOff>58547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8916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58514</xdr:rowOff>
    </xdr:from>
    <xdr:to>
      <xdr:col>76</xdr:col>
      <xdr:colOff>114300</xdr:colOff>
      <xdr:row>97</xdr:row>
      <xdr:rowOff>73064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89164"/>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73064</xdr:rowOff>
    </xdr:from>
    <xdr:to>
      <xdr:col>71</xdr:col>
      <xdr:colOff>177800</xdr:colOff>
      <xdr:row>97</xdr:row>
      <xdr:rowOff>82077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03714"/>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6000</xdr:rowOff>
    </xdr:from>
    <xdr:to>
      <xdr:col>85</xdr:col>
      <xdr:colOff>177800</xdr:colOff>
      <xdr:row>97</xdr:row>
      <xdr:rowOff>107600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155877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7747</xdr:rowOff>
    </xdr:from>
    <xdr:to>
      <xdr:col>81</xdr:col>
      <xdr:colOff>101600</xdr:colOff>
      <xdr:row>97</xdr:row>
      <xdr:rowOff>109347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100474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7714</xdr:rowOff>
    </xdr:from>
    <xdr:to>
      <xdr:col>76</xdr:col>
      <xdr:colOff>165100</xdr:colOff>
      <xdr:row>97</xdr:row>
      <xdr:rowOff>109314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100441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22264</xdr:rowOff>
    </xdr:from>
    <xdr:to>
      <xdr:col>72</xdr:col>
      <xdr:colOff>38100</xdr:colOff>
      <xdr:row>97</xdr:row>
      <xdr:rowOff>123864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114991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31277</xdr:rowOff>
    </xdr:from>
    <xdr:to>
      <xdr:col>67</xdr:col>
      <xdr:colOff>101600</xdr:colOff>
      <xdr:row>97</xdr:row>
      <xdr:rowOff>132877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124004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宮代町においては、各経費の住民一人あたりのコストは、概ね類似団体と比較して低い水準で推移しており、令和５年度も同様となった。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新型コロナワクチン接種事業費が減少したものの、医療センター空調改修工事費の大幅増に伴い、昨年度と比較して増加した。今後もごみ処理施設新炉整備負担金の増が見込まれることから、今後も事業費の見直しを適宜実施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は、常備消防を受け持つ埼玉東部消防組合への負担金が増にともない、増加した。今後は宮代消防署設備改修工事等を実施する見込みがあるため、公共施設マネジメント計画に基づき、適切な財政運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小学校適正配置事業が本格稼働したことに伴い、整備に係る費用について増となった。町立小中学校や公共施設の配置見直しに伴い、事業費が増加することが見込まれるため、公共施設マネジメント計画に基づき事業見直しを行い適切な財政運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令和５年度は、令和４年度に引き続き財政調整基金を多く取り崩したこと、また物価高騰や社会保障関係経費が大幅に増加したことにより、実質単年度収支が赤字となっている。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今後は、公共施設の再整備等の経費が想定されており、実質単年度収支の赤字削減が課題となる。引き続き事業計画の見直しを行い、適切な財政運営に努める。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令和５年度においても、過去４年間同様に全会計において黒字決算となり、一見すると近年は安定的な財政運営が図れているように見える。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会計ごとの数値を見ると介護保険特別会計が減少傾向にあり、令和５年度は直近５年間で最も低い数値となった。これは、令和３年度まで増加傾向にあった被保険者数が減少傾向にあることによる介護保険料収入額が減少したが、介護（予防）サービス利用者数が増加したことに伴い、保険給付費が大幅に増加した。そのため、一般会計からの繰入と基金の取崩しで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また、下水道事業会計においても、一般会計からの繰出基準に基づかない補助金を歳入予算計上している。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これらの状況を踏まえると健康健康福祉プランに基づき３年に１度、介護保険料改定を行っているが、より慎重に見直すとともに、下水道使用料の見直しを視野に今後は検討していく必要がある。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また、公共施設の老朽化が進んでいることから、一般会計においても公共施設の再整備が今後の課題となっており、再整備に合わせた利用料改定などの適切な運営を継続し行っていく必要がある。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までの減少傾向から一転、微増となったが、過去４年は、減少傾向にある。また、実質公債比率の分子は、昨年度、直近５年で唯一４億を超えたが、今年度は直近５年で最も低い数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今後は、公共施設の老朽化に伴う再整備や改修工事等において、起債が見込まれるため、実質公債比率は増加傾向になることが想定される。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公共施設総合管理計画及び公共施設マネジメント計画に基づき、適切な施設管理及び資金管理のもと、公債費の抑制に努める。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直近過去２年において、将来負担比率の分子がマイナスの値であり、令和５年度においても同様となった。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要因として、下水道事業会計の地方債の償還が進んだことによる繰入額の減少や一般会計における交付税措置のない地方債の借入抑制による資金管理が挙げられる。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は施設の老朽化による再整備や改修工事等が課題となっており、当該事業の財源として地方債を充当することが見込まれる。そのため、近い将来、将来負担比率はプラスに転じる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今後も現在の世代とこれからの世代の負担割合を均一化し、健全な財政運営を図っていく。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埼玉県宮代町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主な要因は、前年度決算剰余金が前年と比べ減し、財政調整基金が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や住民ニーズの多様化に伴う事業費の増加、公共施設の老朽化に伴う再整備や改修工事による事業費の増加及び人口の減少等に伴う歳入の減により、基金の取崩し傾向が続くと想定される。取崩しを最小限に抑えるため、適宜事業の見直しや新たな歳入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公共施設整備基金：公共施設、公共施設に準ずる施設の用地取得、整備及び大規模改修に充てるための基金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宮代まちづくり基金：ふるさと納税制度を活用した寄附者が希望する市とに充てるための基金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公設宮代福祉医療センター施設整備基金：公設宮代福祉医療センターの施設修繕及び備品等の整備資金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森林環境譲与税積立基金：庁舎内装木質化に充てるための森林環境譲与税を積み立てる基金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小学校再整備等地域拠点施設整備や用地交渉経費の積立による増</a:t>
          </a:r>
          <a:endParaRPr lang="ja-JP" altLang="ja-JP" sz="1400">
            <a:effectLst/>
          </a:endParaRPr>
        </a:p>
        <a:p>
          <a:r>
            <a:rPr kumimoji="1" lang="ja-JP" altLang="ja-JP" sz="1100">
              <a:solidFill>
                <a:schemeClr val="dk1"/>
              </a:solidFill>
              <a:effectLst/>
              <a:latin typeface="+mn-lt"/>
              <a:ea typeface="+mn-ea"/>
              <a:cs typeface="+mn-cs"/>
            </a:rPr>
            <a:t>宮代まちづくり基金：</a:t>
          </a:r>
          <a:r>
            <a:rPr kumimoji="1" lang="ja-JP" altLang="en-US" sz="1100">
              <a:solidFill>
                <a:schemeClr val="dk1"/>
              </a:solidFill>
              <a:effectLst/>
              <a:latin typeface="+mn-lt"/>
              <a:ea typeface="+mn-ea"/>
              <a:cs typeface="+mn-cs"/>
            </a:rPr>
            <a:t>寄附君収入額の減少による積立額減</a:t>
          </a:r>
          <a:endParaRPr lang="ja-JP" altLang="ja-JP" sz="1400">
            <a:effectLst/>
          </a:endParaRPr>
        </a:p>
        <a:p>
          <a:r>
            <a:rPr kumimoji="1" lang="ja-JP" altLang="ja-JP" sz="1100">
              <a:solidFill>
                <a:schemeClr val="dk1"/>
              </a:solidFill>
              <a:effectLst/>
              <a:latin typeface="+mn-lt"/>
              <a:ea typeface="+mn-ea"/>
              <a:cs typeface="+mn-cs"/>
            </a:rPr>
            <a:t>公設宮代福祉医療センター施設整備基金</a:t>
          </a:r>
          <a:endParaRPr lang="ja-JP" altLang="ja-JP" sz="1400">
            <a:effectLst/>
          </a:endParaRPr>
        </a:p>
        <a:p>
          <a:r>
            <a:rPr kumimoji="1" lang="ja-JP" altLang="ja-JP" sz="1100">
              <a:solidFill>
                <a:schemeClr val="dk1"/>
              </a:solidFill>
              <a:effectLst/>
              <a:latin typeface="+mn-lt"/>
              <a:ea typeface="+mn-ea"/>
              <a:cs typeface="+mn-cs"/>
            </a:rPr>
            <a:t>森林環境譲与税積立基金</a:t>
          </a:r>
          <a:r>
            <a:rPr kumimoji="1" lang="ja-JP" altLang="en-US" sz="1100">
              <a:solidFill>
                <a:schemeClr val="dk1"/>
              </a:solidFill>
              <a:effectLst/>
              <a:latin typeface="+mn-lt"/>
              <a:ea typeface="+mn-ea"/>
              <a:cs typeface="+mn-cs"/>
            </a:rPr>
            <a:t>：森林環境譲与税積立による増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小学校再整備及びごみ処理場新炉建設工事負担金への繰入を予定している。</a:t>
          </a:r>
          <a:endParaRPr lang="ja-JP" altLang="ja-JP" sz="1400">
            <a:effectLst/>
          </a:endParaRPr>
        </a:p>
        <a:p>
          <a:r>
            <a:rPr kumimoji="1" lang="ja-JP" altLang="ja-JP" sz="1100">
              <a:solidFill>
                <a:schemeClr val="dk1"/>
              </a:solidFill>
              <a:effectLst/>
              <a:latin typeface="+mn-lt"/>
              <a:ea typeface="+mn-ea"/>
              <a:cs typeface="+mn-cs"/>
            </a:rPr>
            <a:t>宮代まちづくり基金：</a:t>
          </a:r>
          <a:r>
            <a:rPr kumimoji="1" lang="ja-JP" altLang="en-US" sz="1100">
              <a:solidFill>
                <a:schemeClr val="dk1"/>
              </a:solidFill>
              <a:effectLst/>
              <a:latin typeface="+mn-lt"/>
              <a:ea typeface="+mn-ea"/>
              <a:cs typeface="+mn-cs"/>
            </a:rPr>
            <a:t>翌年度事業費に応じて、適切に基金を充当する。</a:t>
          </a:r>
          <a:endParaRPr lang="ja-JP" altLang="ja-JP" sz="1400">
            <a:effectLst/>
          </a:endParaRPr>
        </a:p>
        <a:p>
          <a:r>
            <a:rPr kumimoji="1" lang="ja-JP" altLang="ja-JP" sz="1100">
              <a:solidFill>
                <a:schemeClr val="dk1"/>
              </a:solidFill>
              <a:effectLst/>
              <a:latin typeface="+mn-lt"/>
              <a:ea typeface="+mn-ea"/>
              <a:cs typeface="+mn-cs"/>
            </a:rPr>
            <a:t>公設宮代福祉医療センター施設整備基金</a:t>
          </a:r>
          <a:r>
            <a:rPr kumimoji="1" lang="ja-JP" altLang="en-US" sz="1100">
              <a:solidFill>
                <a:schemeClr val="dk1"/>
              </a:solidFill>
              <a:effectLst/>
              <a:latin typeface="+mn-lt"/>
              <a:ea typeface="+mn-ea"/>
              <a:cs typeface="+mn-cs"/>
            </a:rPr>
            <a:t>：積立た基金は李両利きのリース費用に充当を予定している。</a:t>
          </a:r>
          <a:endParaRPr lang="ja-JP" altLang="ja-JP" sz="1400">
            <a:effectLst/>
          </a:endParaRPr>
        </a:p>
        <a:p>
          <a:r>
            <a:rPr kumimoji="1" lang="ja-JP" altLang="ja-JP" sz="1100">
              <a:solidFill>
                <a:schemeClr val="dk1"/>
              </a:solidFill>
              <a:effectLst/>
              <a:latin typeface="+mn-lt"/>
              <a:ea typeface="+mn-ea"/>
              <a:cs typeface="+mn-cs"/>
            </a:rPr>
            <a:t>森林環境譲与税積立基金</a:t>
          </a:r>
          <a:r>
            <a:rPr kumimoji="1" lang="ja-JP" altLang="en-US" sz="1100">
              <a:solidFill>
                <a:schemeClr val="dk1"/>
              </a:solidFill>
              <a:effectLst/>
              <a:latin typeface="+mn-lt"/>
              <a:ea typeface="+mn-ea"/>
              <a:cs typeface="+mn-cs"/>
            </a:rPr>
            <a:t>：木材を活用した事業に対し、積極的に繰入を実施していく。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前年度と比較し、取崩し額は減少したものの、前年度決算剰余金が大幅に減少したことにより、財政調整基金全体として減となった。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a:t>
          </a:r>
          <a:r>
            <a:rPr kumimoji="1" lang="ja-JP" altLang="ja-JP" sz="1100">
              <a:solidFill>
                <a:schemeClr val="dk1"/>
              </a:solidFill>
              <a:effectLst/>
              <a:latin typeface="+mn-lt"/>
              <a:ea typeface="+mn-ea"/>
              <a:cs typeface="+mn-cs"/>
            </a:rPr>
            <a:t>物価高による諸経費の高騰に伴う事業費などの増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の老朽化に伴う再整備や改修工事に要する経費、のための財源確保のため、基金の取崩しは回避できない状況である。基金繰入金以外の財源確保と事業見直し等に伴う経費削減を積極的に取り組み、基金の取崩しを最小限に抑えるよう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地方交付税追加交付により、臨時財政対策債償還分が交付されたことに伴い、全額積み立てたことにより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臨時財政対策債償還や今後の地方債の借入状況により、適宜積み立てを実施する。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13630567</v>
      </c>
      <c r="BO4" s="371"/>
      <c r="BP4" s="371"/>
      <c r="BQ4" s="371"/>
      <c r="BR4" s="371"/>
      <c r="BS4" s="371"/>
      <c r="BT4" s="371"/>
      <c r="BU4" s="372"/>
      <c r="BV4" s="370">
        <v>13338994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11.8</v>
      </c>
      <c r="CU4" s="377"/>
      <c r="CV4" s="377"/>
      <c r="CW4" s="377"/>
      <c r="CX4" s="377"/>
      <c r="CY4" s="377"/>
      <c r="CZ4" s="377"/>
      <c r="DA4" s="378"/>
      <c r="DB4" s="376">
        <v>10.4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12417968</v>
      </c>
      <c r="BO5" s="408"/>
      <c r="BP5" s="408"/>
      <c r="BQ5" s="408"/>
      <c r="BR5" s="408"/>
      <c r="BS5" s="408"/>
      <c r="BT5" s="408"/>
      <c r="BU5" s="409"/>
      <c r="BV5" s="407">
        <v>12479543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92.4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1212599</v>
      </c>
      <c r="BO6" s="408"/>
      <c r="BP6" s="408"/>
      <c r="BQ6" s="408"/>
      <c r="BR6" s="408"/>
      <c r="BS6" s="408"/>
      <c r="BT6" s="408"/>
      <c r="BU6" s="409"/>
      <c r="BV6" s="407">
        <v>859451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94.2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337377</v>
      </c>
      <c r="BO7" s="408"/>
      <c r="BP7" s="408"/>
      <c r="BQ7" s="408"/>
      <c r="BR7" s="408"/>
      <c r="BS7" s="408"/>
      <c r="BT7" s="408"/>
      <c r="BU7" s="409"/>
      <c r="BV7" s="407">
        <v>100927</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7439979</v>
      </c>
      <c r="CU7" s="408"/>
      <c r="CV7" s="408"/>
      <c r="CW7" s="408"/>
      <c r="CX7" s="408"/>
      <c r="CY7" s="408"/>
      <c r="CZ7" s="408"/>
      <c r="DA7" s="409"/>
      <c r="DB7" s="407">
        <v>7313403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875222</v>
      </c>
      <c r="BO8" s="408"/>
      <c r="BP8" s="408"/>
      <c r="BQ8" s="408"/>
      <c r="BR8" s="408"/>
      <c r="BS8" s="408"/>
      <c r="BT8" s="408"/>
      <c r="BU8" s="409"/>
      <c r="BV8" s="407">
        <v>758524</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34147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116698</v>
      </c>
      <c r="BO9" s="408"/>
      <c r="BP9" s="408"/>
      <c r="BQ9" s="408"/>
      <c r="BR9" s="408"/>
      <c r="BS9" s="408"/>
      <c r="BT9" s="408"/>
      <c r="BU9" s="409"/>
      <c r="BV9" s="407">
        <v>-261966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7.5</v>
      </c>
      <c r="CU9" s="405"/>
      <c r="CV9" s="405"/>
      <c r="CW9" s="405"/>
      <c r="CX9" s="405"/>
      <c r="CY9" s="405"/>
      <c r="CZ9" s="405"/>
      <c r="DA9" s="406"/>
      <c r="DB9" s="404">
        <v>7.9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33705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379719</v>
      </c>
      <c r="BO10" s="408"/>
      <c r="BP10" s="408"/>
      <c r="BQ10" s="408"/>
      <c r="BR10" s="408"/>
      <c r="BS10" s="408"/>
      <c r="BT10" s="408"/>
      <c r="BU10" s="409"/>
      <c r="BV10" s="407">
        <v>510747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33371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523157</v>
      </c>
      <c r="BO12" s="408"/>
      <c r="BP12" s="408"/>
      <c r="BQ12" s="408"/>
      <c r="BR12" s="408"/>
      <c r="BS12" s="408"/>
      <c r="BT12" s="408"/>
      <c r="BU12" s="409"/>
      <c r="BV12" s="407">
        <v>398104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32829</v>
      </c>
      <c r="S13" s="492"/>
      <c r="T13" s="492"/>
      <c r="U13" s="492"/>
      <c r="V13" s="493"/>
      <c r="W13" s="423" t="s">
        <v>131</v>
      </c>
      <c r="X13" s="424"/>
      <c r="Y13" s="424"/>
      <c r="Z13" s="424"/>
      <c r="AA13" s="424"/>
      <c r="AB13" s="414"/>
      <c r="AC13" s="458">
        <v>298</v>
      </c>
      <c r="AD13" s="459"/>
      <c r="AE13" s="459"/>
      <c r="AF13" s="459"/>
      <c r="AG13" s="501"/>
      <c r="AH13" s="458">
        <v>315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-26740</v>
      </c>
      <c r="BO13" s="408"/>
      <c r="BP13" s="408"/>
      <c r="BQ13" s="408"/>
      <c r="BR13" s="408"/>
      <c r="BS13" s="408"/>
      <c r="BT13" s="408"/>
      <c r="BU13" s="409"/>
      <c r="BV13" s="407">
        <v>-149323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5.8</v>
      </c>
      <c r="CU13" s="405"/>
      <c r="CV13" s="405"/>
      <c r="CW13" s="405"/>
      <c r="CX13" s="405"/>
      <c r="CY13" s="405"/>
      <c r="CZ13" s="405"/>
      <c r="DA13" s="406"/>
      <c r="DB13" s="404">
        <v>6.1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33514</v>
      </c>
      <c r="S14" s="492"/>
      <c r="T14" s="492"/>
      <c r="U14" s="492"/>
      <c r="V14" s="493"/>
      <c r="W14" s="397"/>
      <c r="X14" s="398"/>
      <c r="Y14" s="398"/>
      <c r="Z14" s="398"/>
      <c r="AA14" s="398"/>
      <c r="AB14" s="387"/>
      <c r="AC14" s="494">
        <v>2</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33006</v>
      </c>
      <c r="S15" s="492"/>
      <c r="T15" s="492"/>
      <c r="U15" s="492"/>
      <c r="V15" s="493"/>
      <c r="W15" s="423" t="s">
        <v>137</v>
      </c>
      <c r="X15" s="424"/>
      <c r="Y15" s="424"/>
      <c r="Z15" s="424"/>
      <c r="AA15" s="424"/>
      <c r="AB15" s="414"/>
      <c r="AC15" s="458">
        <v>3331</v>
      </c>
      <c r="AD15" s="459"/>
      <c r="AE15" s="459"/>
      <c r="AF15" s="459"/>
      <c r="AG15" s="501"/>
      <c r="AH15" s="458">
        <v>3551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3781819</v>
      </c>
      <c r="BO15" s="371"/>
      <c r="BP15" s="371"/>
      <c r="BQ15" s="371"/>
      <c r="BR15" s="371"/>
      <c r="BS15" s="371"/>
      <c r="BT15" s="371"/>
      <c r="BU15" s="372"/>
      <c r="BV15" s="370">
        <v>3642084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v>
      </c>
      <c r="AD16" s="495"/>
      <c r="AE16" s="495"/>
      <c r="AF16" s="495"/>
      <c r="AG16" s="496"/>
      <c r="AH16" s="494">
        <v>24.1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6424105</v>
      </c>
      <c r="BO16" s="408"/>
      <c r="BP16" s="408"/>
      <c r="BQ16" s="408"/>
      <c r="BR16" s="408"/>
      <c r="BS16" s="408"/>
      <c r="BT16" s="408"/>
      <c r="BU16" s="409"/>
      <c r="BV16" s="407">
        <v>6233358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11545</v>
      </c>
      <c r="AD17" s="459"/>
      <c r="AE17" s="459"/>
      <c r="AF17" s="459"/>
      <c r="AG17" s="501"/>
      <c r="AH17" s="458">
        <v>10861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4735221</v>
      </c>
      <c r="BO17" s="408"/>
      <c r="BP17" s="408"/>
      <c r="BQ17" s="408"/>
      <c r="BR17" s="408"/>
      <c r="BS17" s="408"/>
      <c r="BT17" s="408"/>
      <c r="BU17" s="409"/>
      <c r="BV17" s="407">
        <v>4575468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15.95</v>
      </c>
      <c r="M18" s="531"/>
      <c r="N18" s="531"/>
      <c r="O18" s="531"/>
      <c r="P18" s="531"/>
      <c r="Q18" s="531"/>
      <c r="R18" s="532"/>
      <c r="S18" s="532"/>
      <c r="T18" s="532"/>
      <c r="U18" s="532"/>
      <c r="V18" s="533"/>
      <c r="W18" s="425"/>
      <c r="X18" s="426"/>
      <c r="Y18" s="426"/>
      <c r="Z18" s="426"/>
      <c r="AA18" s="426"/>
      <c r="AB18" s="417"/>
      <c r="AC18" s="534">
        <v>76.099999999999994</v>
      </c>
      <c r="AD18" s="535"/>
      <c r="AE18" s="535"/>
      <c r="AF18" s="535"/>
      <c r="AG18" s="536"/>
      <c r="AH18" s="534">
        <v>73.7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7093476</v>
      </c>
      <c r="BO18" s="408"/>
      <c r="BP18" s="408"/>
      <c r="BQ18" s="408"/>
      <c r="BR18" s="408"/>
      <c r="BS18" s="408"/>
      <c r="BT18" s="408"/>
      <c r="BU18" s="409"/>
      <c r="BV18" s="407">
        <v>6853943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2141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10498789</v>
      </c>
      <c r="BO19" s="408"/>
      <c r="BP19" s="408"/>
      <c r="BQ19" s="408"/>
      <c r="BR19" s="408"/>
      <c r="BS19" s="408"/>
      <c r="BT19" s="408"/>
      <c r="BU19" s="409"/>
      <c r="BV19" s="407">
        <v>9988053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14572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7047395</v>
      </c>
      <c r="BO22" s="371"/>
      <c r="BP22" s="371"/>
      <c r="BQ22" s="371"/>
      <c r="BR22" s="371"/>
      <c r="BS22" s="371"/>
      <c r="BT22" s="371"/>
      <c r="BU22" s="372"/>
      <c r="BV22" s="370">
        <v>7366051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6109095</v>
      </c>
      <c r="BO23" s="408"/>
      <c r="BP23" s="408"/>
      <c r="BQ23" s="408"/>
      <c r="BR23" s="408"/>
      <c r="BS23" s="408"/>
      <c r="BT23" s="408"/>
      <c r="BU23" s="409"/>
      <c r="BV23" s="407">
        <v>6353054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7320</v>
      </c>
      <c r="R24" s="459"/>
      <c r="S24" s="459"/>
      <c r="T24" s="459"/>
      <c r="U24" s="459"/>
      <c r="V24" s="501"/>
      <c r="W24" s="553"/>
      <c r="X24" s="554"/>
      <c r="Y24" s="555"/>
      <c r="Z24" s="457" t="s">
        <v>162</v>
      </c>
      <c r="AA24" s="437"/>
      <c r="AB24" s="437"/>
      <c r="AC24" s="437"/>
      <c r="AD24" s="437"/>
      <c r="AE24" s="437"/>
      <c r="AF24" s="437"/>
      <c r="AG24" s="438"/>
      <c r="AH24" s="458">
        <v>197</v>
      </c>
      <c r="AI24" s="459"/>
      <c r="AJ24" s="459"/>
      <c r="AK24" s="459"/>
      <c r="AL24" s="501"/>
      <c r="AM24" s="458">
        <v>591394</v>
      </c>
      <c r="AN24" s="459"/>
      <c r="AO24" s="459"/>
      <c r="AP24" s="459"/>
      <c r="AQ24" s="459"/>
      <c r="AR24" s="501"/>
      <c r="AS24" s="458">
        <v>3002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2325317</v>
      </c>
      <c r="BO24" s="408"/>
      <c r="BP24" s="408"/>
      <c r="BQ24" s="408"/>
      <c r="BR24" s="408"/>
      <c r="BS24" s="408"/>
      <c r="BT24" s="408"/>
      <c r="BU24" s="409"/>
      <c r="BV24" s="407">
        <v>2203478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6480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1236949</v>
      </c>
      <c r="BO25" s="371"/>
      <c r="BP25" s="371"/>
      <c r="BQ25" s="371"/>
      <c r="BR25" s="371"/>
      <c r="BS25" s="371"/>
      <c r="BT25" s="371"/>
      <c r="BU25" s="372"/>
      <c r="BV25" s="370">
        <v>1859785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5950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2950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16004</v>
      </c>
      <c r="AN27" s="459"/>
      <c r="AO27" s="459"/>
      <c r="AP27" s="459"/>
      <c r="AQ27" s="459"/>
      <c r="AR27" s="501"/>
      <c r="AS27" s="458">
        <v>4001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329126</v>
      </c>
      <c r="BO27" s="527"/>
      <c r="BP27" s="527"/>
      <c r="BQ27" s="527"/>
      <c r="BR27" s="527"/>
      <c r="BS27" s="527"/>
      <c r="BT27" s="527"/>
      <c r="BU27" s="528"/>
      <c r="BV27" s="526">
        <v>329061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2440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1269240</v>
      </c>
      <c r="BO28" s="371"/>
      <c r="BP28" s="371"/>
      <c r="BQ28" s="371"/>
      <c r="BR28" s="371"/>
      <c r="BS28" s="371"/>
      <c r="BT28" s="371"/>
      <c r="BU28" s="372"/>
      <c r="BV28" s="370">
        <v>1412678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2210</v>
      </c>
      <c r="R29" s="459"/>
      <c r="S29" s="459"/>
      <c r="T29" s="459"/>
      <c r="U29" s="459"/>
      <c r="V29" s="501"/>
      <c r="W29" s="556"/>
      <c r="X29" s="557"/>
      <c r="Y29" s="558"/>
      <c r="Z29" s="457" t="s">
        <v>177</v>
      </c>
      <c r="AA29" s="437"/>
      <c r="AB29" s="437"/>
      <c r="AC29" s="437"/>
      <c r="AD29" s="437"/>
      <c r="AE29" s="437"/>
      <c r="AF29" s="437"/>
      <c r="AG29" s="438"/>
      <c r="AH29" s="458">
        <v>201</v>
      </c>
      <c r="AI29" s="459"/>
      <c r="AJ29" s="459"/>
      <c r="AK29" s="459"/>
      <c r="AL29" s="501"/>
      <c r="AM29" s="458">
        <v>607398</v>
      </c>
      <c r="AN29" s="459"/>
      <c r="AO29" s="459"/>
      <c r="AP29" s="459"/>
      <c r="AQ29" s="459"/>
      <c r="AR29" s="501"/>
      <c r="AS29" s="458">
        <v>3022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39858</v>
      </c>
      <c r="BO29" s="408"/>
      <c r="BP29" s="408"/>
      <c r="BQ29" s="408"/>
      <c r="BR29" s="408"/>
      <c r="BS29" s="408"/>
      <c r="BT29" s="408"/>
      <c r="BU29" s="409"/>
      <c r="BV29" s="407">
        <v>3521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1033002</v>
      </c>
      <c r="BO30" s="527"/>
      <c r="BP30" s="527"/>
      <c r="BQ30" s="527"/>
      <c r="BR30" s="527"/>
      <c r="BS30" s="527"/>
      <c r="BT30" s="527"/>
      <c r="BU30" s="528"/>
      <c r="BV30" s="526">
        <v>956797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久喜宮代衛生組合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新しい村</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埼玉東部消防組合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広域利根斎場組合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01Pr2mkV+t/i1p6WpPTRlyqo6TH0WP+ISBqDU/CZaDKJlGqSNQ35oSPoQMIJ1Qev5mEmxY7tQD9oJ2I77mfg==" saltValue="lF0X7b4PhItRVeaWYgw7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4139679</v>
      </c>
      <c r="S5" s="613"/>
      <c r="T5" s="613"/>
      <c r="U5" s="613"/>
      <c r="V5" s="613"/>
      <c r="W5" s="613"/>
      <c r="X5" s="613"/>
      <c r="Y5" s="614"/>
      <c r="Z5" s="615">
        <v>30.4</v>
      </c>
      <c r="AA5" s="615"/>
      <c r="AB5" s="615"/>
      <c r="AC5" s="615"/>
      <c r="AD5" s="616">
        <v>3954154</v>
      </c>
      <c r="AE5" s="616"/>
      <c r="AF5" s="616"/>
      <c r="AG5" s="616"/>
      <c r="AH5" s="616"/>
      <c r="AI5" s="616"/>
      <c r="AJ5" s="616"/>
      <c r="AK5" s="616"/>
      <c r="AL5" s="617">
        <v>52.3</v>
      </c>
      <c r="AM5" s="618"/>
      <c r="AN5" s="618"/>
      <c r="AO5" s="619"/>
      <c r="AP5" s="609" t="s">
        <v>216</v>
      </c>
      <c r="AQ5" s="610"/>
      <c r="AR5" s="610"/>
      <c r="AS5" s="610"/>
      <c r="AT5" s="610"/>
      <c r="AU5" s="610"/>
      <c r="AV5" s="610"/>
      <c r="AW5" s="610"/>
      <c r="AX5" s="610"/>
      <c r="AY5" s="610"/>
      <c r="AZ5" s="610"/>
      <c r="BA5" s="610"/>
      <c r="BB5" s="610"/>
      <c r="BC5" s="610"/>
      <c r="BD5" s="610"/>
      <c r="BE5" s="610"/>
      <c r="BF5" s="611"/>
      <c r="BG5" s="623">
        <v>3954154</v>
      </c>
      <c r="BH5" s="624"/>
      <c r="BI5" s="624"/>
      <c r="BJ5" s="624"/>
      <c r="BK5" s="624"/>
      <c r="BL5" s="624"/>
      <c r="BM5" s="624"/>
      <c r="BN5" s="625"/>
      <c r="BO5" s="626">
        <v>95.5</v>
      </c>
      <c r="BP5" s="626"/>
      <c r="BQ5" s="626"/>
      <c r="BR5" s="626"/>
      <c r="BS5" s="627">
        <v>5748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92553</v>
      </c>
      <c r="S6" s="624"/>
      <c r="T6" s="624"/>
      <c r="U6" s="624"/>
      <c r="V6" s="624"/>
      <c r="W6" s="624"/>
      <c r="X6" s="624"/>
      <c r="Y6" s="625"/>
      <c r="Z6" s="626">
        <v>0.7</v>
      </c>
      <c r="AA6" s="626"/>
      <c r="AB6" s="626"/>
      <c r="AC6" s="626"/>
      <c r="AD6" s="627">
        <v>92553</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3954154</v>
      </c>
      <c r="BH6" s="624"/>
      <c r="BI6" s="624"/>
      <c r="BJ6" s="624"/>
      <c r="BK6" s="624"/>
      <c r="BL6" s="624"/>
      <c r="BM6" s="624"/>
      <c r="BN6" s="625"/>
      <c r="BO6" s="626">
        <v>95.5</v>
      </c>
      <c r="BP6" s="626"/>
      <c r="BQ6" s="626"/>
      <c r="BR6" s="626"/>
      <c r="BS6" s="627">
        <v>5748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104251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104251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1511</v>
      </c>
      <c r="S7" s="624"/>
      <c r="T7" s="624"/>
      <c r="U7" s="624"/>
      <c r="V7" s="624"/>
      <c r="W7" s="624"/>
      <c r="X7" s="624"/>
      <c r="Y7" s="625"/>
      <c r="Z7" s="626">
        <v>0</v>
      </c>
      <c r="AA7" s="626"/>
      <c r="AB7" s="626"/>
      <c r="AC7" s="626"/>
      <c r="AD7" s="627">
        <v>1511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1902286</v>
      </c>
      <c r="BH7" s="624"/>
      <c r="BI7" s="624"/>
      <c r="BJ7" s="624"/>
      <c r="BK7" s="624"/>
      <c r="BL7" s="624"/>
      <c r="BM7" s="624"/>
      <c r="BN7" s="625"/>
      <c r="BO7" s="626">
        <v>46</v>
      </c>
      <c r="BP7" s="626"/>
      <c r="BQ7" s="626"/>
      <c r="BR7" s="626"/>
      <c r="BS7" s="627">
        <v>5748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1854252</v>
      </c>
      <c r="CS7" s="624"/>
      <c r="CT7" s="624"/>
      <c r="CU7" s="624"/>
      <c r="CV7" s="624"/>
      <c r="CW7" s="624"/>
      <c r="CX7" s="624"/>
      <c r="CY7" s="625"/>
      <c r="CZ7" s="626">
        <v>14.9</v>
      </c>
      <c r="DA7" s="626"/>
      <c r="DB7" s="626"/>
      <c r="DC7" s="626"/>
      <c r="DD7" s="632">
        <v>63536</v>
      </c>
      <c r="DE7" s="624"/>
      <c r="DF7" s="624"/>
      <c r="DG7" s="624"/>
      <c r="DH7" s="624"/>
      <c r="DI7" s="624"/>
      <c r="DJ7" s="624"/>
      <c r="DK7" s="624"/>
      <c r="DL7" s="624"/>
      <c r="DM7" s="624"/>
      <c r="DN7" s="624"/>
      <c r="DO7" s="624"/>
      <c r="DP7" s="625"/>
      <c r="DQ7" s="632">
        <v>1645565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27627</v>
      </c>
      <c r="S8" s="624"/>
      <c r="T8" s="624"/>
      <c r="U8" s="624"/>
      <c r="V8" s="624"/>
      <c r="W8" s="624"/>
      <c r="X8" s="624"/>
      <c r="Y8" s="625"/>
      <c r="Z8" s="626">
        <v>0.2</v>
      </c>
      <c r="AA8" s="626"/>
      <c r="AB8" s="626"/>
      <c r="AC8" s="626"/>
      <c r="AD8" s="627">
        <v>27627</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63914</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4955459</v>
      </c>
      <c r="CS8" s="624"/>
      <c r="CT8" s="624"/>
      <c r="CU8" s="624"/>
      <c r="CV8" s="624"/>
      <c r="CW8" s="624"/>
      <c r="CX8" s="624"/>
      <c r="CY8" s="625"/>
      <c r="CZ8" s="626">
        <v>39.9</v>
      </c>
      <c r="DA8" s="626"/>
      <c r="DB8" s="626"/>
      <c r="DC8" s="626"/>
      <c r="DD8" s="632">
        <v>3042</v>
      </c>
      <c r="DE8" s="624"/>
      <c r="DF8" s="624"/>
      <c r="DG8" s="624"/>
      <c r="DH8" s="624"/>
      <c r="DI8" s="624"/>
      <c r="DJ8" s="624"/>
      <c r="DK8" s="624"/>
      <c r="DL8" s="624"/>
      <c r="DM8" s="624"/>
      <c r="DN8" s="624"/>
      <c r="DO8" s="624"/>
      <c r="DP8" s="625"/>
      <c r="DQ8" s="632">
        <v>2907341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32123</v>
      </c>
      <c r="S9" s="624"/>
      <c r="T9" s="624"/>
      <c r="U9" s="624"/>
      <c r="V9" s="624"/>
      <c r="W9" s="624"/>
      <c r="X9" s="624"/>
      <c r="Y9" s="625"/>
      <c r="Z9" s="626">
        <v>0.2</v>
      </c>
      <c r="AA9" s="626"/>
      <c r="AB9" s="626"/>
      <c r="AC9" s="626"/>
      <c r="AD9" s="627">
        <v>32123</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1739237</v>
      </c>
      <c r="BH9" s="624"/>
      <c r="BI9" s="624"/>
      <c r="BJ9" s="624"/>
      <c r="BK9" s="624"/>
      <c r="BL9" s="624"/>
      <c r="BM9" s="624"/>
      <c r="BN9" s="625"/>
      <c r="BO9" s="626">
        <v>42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1529145</v>
      </c>
      <c r="CS9" s="624"/>
      <c r="CT9" s="624"/>
      <c r="CU9" s="624"/>
      <c r="CV9" s="624"/>
      <c r="CW9" s="624"/>
      <c r="CX9" s="624"/>
      <c r="CY9" s="625"/>
      <c r="CZ9" s="626">
        <v>12.3</v>
      </c>
      <c r="DA9" s="626"/>
      <c r="DB9" s="626"/>
      <c r="DC9" s="626"/>
      <c r="DD9" s="632">
        <v>168639</v>
      </c>
      <c r="DE9" s="624"/>
      <c r="DF9" s="624"/>
      <c r="DG9" s="624"/>
      <c r="DH9" s="624"/>
      <c r="DI9" s="624"/>
      <c r="DJ9" s="624"/>
      <c r="DK9" s="624"/>
      <c r="DL9" s="624"/>
      <c r="DM9" s="624"/>
      <c r="DN9" s="624"/>
      <c r="DO9" s="624"/>
      <c r="DP9" s="625"/>
      <c r="DQ9" s="632">
        <v>1155229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50163</v>
      </c>
      <c r="BH10" s="624"/>
      <c r="BI10" s="624"/>
      <c r="BJ10" s="624"/>
      <c r="BK10" s="624"/>
      <c r="BL10" s="624"/>
      <c r="BM10" s="624"/>
      <c r="BN10" s="625"/>
      <c r="BO10" s="626">
        <v>1.2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714162</v>
      </c>
      <c r="S11" s="624"/>
      <c r="T11" s="624"/>
      <c r="U11" s="624"/>
      <c r="V11" s="624"/>
      <c r="W11" s="624"/>
      <c r="X11" s="624"/>
      <c r="Y11" s="625"/>
      <c r="Z11" s="628">
        <v>5.2</v>
      </c>
      <c r="AA11" s="629"/>
      <c r="AB11" s="629"/>
      <c r="AC11" s="635"/>
      <c r="AD11" s="632">
        <v>714162</v>
      </c>
      <c r="AE11" s="624"/>
      <c r="AF11" s="624"/>
      <c r="AG11" s="624"/>
      <c r="AH11" s="624"/>
      <c r="AI11" s="624"/>
      <c r="AJ11" s="624"/>
      <c r="AK11" s="625"/>
      <c r="AL11" s="628">
        <v>9.4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48972</v>
      </c>
      <c r="BH11" s="624"/>
      <c r="BI11" s="624"/>
      <c r="BJ11" s="624"/>
      <c r="BK11" s="624"/>
      <c r="BL11" s="624"/>
      <c r="BM11" s="624"/>
      <c r="BN11" s="625"/>
      <c r="BO11" s="626">
        <v>1.2</v>
      </c>
      <c r="BP11" s="626"/>
      <c r="BQ11" s="626"/>
      <c r="BR11" s="626"/>
      <c r="BS11" s="627">
        <v>5748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198873</v>
      </c>
      <c r="CS11" s="624"/>
      <c r="CT11" s="624"/>
      <c r="CU11" s="624"/>
      <c r="CV11" s="624"/>
      <c r="CW11" s="624"/>
      <c r="CX11" s="624"/>
      <c r="CY11" s="625"/>
      <c r="CZ11" s="626">
        <v>1.6</v>
      </c>
      <c r="DA11" s="626"/>
      <c r="DB11" s="626"/>
      <c r="DC11" s="626"/>
      <c r="DD11" s="632">
        <v>46668</v>
      </c>
      <c r="DE11" s="624"/>
      <c r="DF11" s="624"/>
      <c r="DG11" s="624"/>
      <c r="DH11" s="624"/>
      <c r="DI11" s="624"/>
      <c r="DJ11" s="624"/>
      <c r="DK11" s="624"/>
      <c r="DL11" s="624"/>
      <c r="DM11" s="624"/>
      <c r="DN11" s="624"/>
      <c r="DO11" s="624"/>
      <c r="DP11" s="625"/>
      <c r="DQ11" s="632">
        <v>154846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1782750</v>
      </c>
      <c r="BH12" s="624"/>
      <c r="BI12" s="624"/>
      <c r="BJ12" s="624"/>
      <c r="BK12" s="624"/>
      <c r="BL12" s="624"/>
      <c r="BM12" s="624"/>
      <c r="BN12" s="625"/>
      <c r="BO12" s="626">
        <v>43.1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86573</v>
      </c>
      <c r="CS12" s="624"/>
      <c r="CT12" s="624"/>
      <c r="CU12" s="624"/>
      <c r="CV12" s="624"/>
      <c r="CW12" s="624"/>
      <c r="CX12" s="624"/>
      <c r="CY12" s="625"/>
      <c r="CZ12" s="626">
        <v>0.7</v>
      </c>
      <c r="DA12" s="626"/>
      <c r="DB12" s="626"/>
      <c r="DC12" s="626"/>
      <c r="DD12" s="632" t="s">
        <v>122</v>
      </c>
      <c r="DE12" s="624"/>
      <c r="DF12" s="624"/>
      <c r="DG12" s="624"/>
      <c r="DH12" s="624"/>
      <c r="DI12" s="624"/>
      <c r="DJ12" s="624"/>
      <c r="DK12" s="624"/>
      <c r="DL12" s="624"/>
      <c r="DM12" s="624"/>
      <c r="DN12" s="624"/>
      <c r="DO12" s="624"/>
      <c r="DP12" s="625"/>
      <c r="DQ12" s="632">
        <v>84582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1782269</v>
      </c>
      <c r="BH13" s="624"/>
      <c r="BI13" s="624"/>
      <c r="BJ13" s="624"/>
      <c r="BK13" s="624"/>
      <c r="BL13" s="624"/>
      <c r="BM13" s="624"/>
      <c r="BN13" s="625"/>
      <c r="BO13" s="626">
        <v>43.1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974490</v>
      </c>
      <c r="CS13" s="624"/>
      <c r="CT13" s="624"/>
      <c r="CU13" s="624"/>
      <c r="CV13" s="624"/>
      <c r="CW13" s="624"/>
      <c r="CX13" s="624"/>
      <c r="CY13" s="625"/>
      <c r="CZ13" s="626">
        <v>7.8</v>
      </c>
      <c r="DA13" s="626"/>
      <c r="DB13" s="626"/>
      <c r="DC13" s="626"/>
      <c r="DD13" s="632">
        <v>381964</v>
      </c>
      <c r="DE13" s="624"/>
      <c r="DF13" s="624"/>
      <c r="DG13" s="624"/>
      <c r="DH13" s="624"/>
      <c r="DI13" s="624"/>
      <c r="DJ13" s="624"/>
      <c r="DK13" s="624"/>
      <c r="DL13" s="624"/>
      <c r="DM13" s="624"/>
      <c r="DN13" s="624"/>
      <c r="DO13" s="624"/>
      <c r="DP13" s="625"/>
      <c r="DQ13" s="632">
        <v>831638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947</v>
      </c>
      <c r="S14" s="624"/>
      <c r="T14" s="624"/>
      <c r="U14" s="624"/>
      <c r="V14" s="624"/>
      <c r="W14" s="624"/>
      <c r="X14" s="624"/>
      <c r="Y14" s="625"/>
      <c r="Z14" s="626">
        <v>0</v>
      </c>
      <c r="AA14" s="626"/>
      <c r="AB14" s="626"/>
      <c r="AC14" s="626"/>
      <c r="AD14" s="627">
        <v>947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80835</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567597</v>
      </c>
      <c r="CS14" s="624"/>
      <c r="CT14" s="624"/>
      <c r="CU14" s="624"/>
      <c r="CV14" s="624"/>
      <c r="CW14" s="624"/>
      <c r="CX14" s="624"/>
      <c r="CY14" s="625"/>
      <c r="CZ14" s="626">
        <v>4.5999999999999996</v>
      </c>
      <c r="DA14" s="626"/>
      <c r="DB14" s="626"/>
      <c r="DC14" s="626"/>
      <c r="DD14" s="632">
        <v>7116</v>
      </c>
      <c r="DE14" s="624"/>
      <c r="DF14" s="624"/>
      <c r="DG14" s="624"/>
      <c r="DH14" s="624"/>
      <c r="DI14" s="624"/>
      <c r="DJ14" s="624"/>
      <c r="DK14" s="624"/>
      <c r="DL14" s="624"/>
      <c r="DM14" s="624"/>
      <c r="DN14" s="624"/>
      <c r="DO14" s="624"/>
      <c r="DP14" s="625"/>
      <c r="DQ14" s="632">
        <v>557197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188283</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1360502</v>
      </c>
      <c r="CS15" s="624"/>
      <c r="CT15" s="624"/>
      <c r="CU15" s="624"/>
      <c r="CV15" s="624"/>
      <c r="CW15" s="624"/>
      <c r="CX15" s="624"/>
      <c r="CY15" s="625"/>
      <c r="CZ15" s="626">
        <v>11</v>
      </c>
      <c r="DA15" s="626"/>
      <c r="DB15" s="626"/>
      <c r="DC15" s="626"/>
      <c r="DD15" s="632">
        <v>200271</v>
      </c>
      <c r="DE15" s="624"/>
      <c r="DF15" s="624"/>
      <c r="DG15" s="624"/>
      <c r="DH15" s="624"/>
      <c r="DI15" s="624"/>
      <c r="DJ15" s="624"/>
      <c r="DK15" s="624"/>
      <c r="DL15" s="624"/>
      <c r="DM15" s="624"/>
      <c r="DN15" s="624"/>
      <c r="DO15" s="624"/>
      <c r="DP15" s="625"/>
      <c r="DQ15" s="632">
        <v>1058715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16745</v>
      </c>
      <c r="S16" s="624"/>
      <c r="T16" s="624"/>
      <c r="U16" s="624"/>
      <c r="V16" s="624"/>
      <c r="W16" s="624"/>
      <c r="X16" s="624"/>
      <c r="Y16" s="625"/>
      <c r="Z16" s="626">
        <v>0.1</v>
      </c>
      <c r="AA16" s="626"/>
      <c r="AB16" s="626"/>
      <c r="AC16" s="626"/>
      <c r="AD16" s="627">
        <v>16745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34732</v>
      </c>
      <c r="S17" s="624"/>
      <c r="T17" s="624"/>
      <c r="U17" s="624"/>
      <c r="V17" s="624"/>
      <c r="W17" s="624"/>
      <c r="X17" s="624"/>
      <c r="Y17" s="625"/>
      <c r="Z17" s="626">
        <v>0.3</v>
      </c>
      <c r="AA17" s="626"/>
      <c r="AB17" s="626"/>
      <c r="AC17" s="626"/>
      <c r="AD17" s="627">
        <v>34732</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786774</v>
      </c>
      <c r="CS17" s="624"/>
      <c r="CT17" s="624"/>
      <c r="CU17" s="624"/>
      <c r="CV17" s="624"/>
      <c r="CW17" s="624"/>
      <c r="CX17" s="624"/>
      <c r="CY17" s="625"/>
      <c r="CZ17" s="626">
        <v>6.3</v>
      </c>
      <c r="DA17" s="626"/>
      <c r="DB17" s="626"/>
      <c r="DC17" s="626"/>
      <c r="DD17" s="632" t="s">
        <v>122</v>
      </c>
      <c r="DE17" s="624"/>
      <c r="DF17" s="624"/>
      <c r="DG17" s="624"/>
      <c r="DH17" s="624"/>
      <c r="DI17" s="624"/>
      <c r="DJ17" s="624"/>
      <c r="DK17" s="624"/>
      <c r="DL17" s="624"/>
      <c r="DM17" s="624"/>
      <c r="DN17" s="624"/>
      <c r="DO17" s="624"/>
      <c r="DP17" s="625"/>
      <c r="DQ17" s="632">
        <v>786774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40267</v>
      </c>
      <c r="S18" s="624"/>
      <c r="T18" s="624"/>
      <c r="U18" s="624"/>
      <c r="V18" s="624"/>
      <c r="W18" s="624"/>
      <c r="X18" s="624"/>
      <c r="Y18" s="625"/>
      <c r="Z18" s="626">
        <v>0.3</v>
      </c>
      <c r="AA18" s="626"/>
      <c r="AB18" s="626"/>
      <c r="AC18" s="626"/>
      <c r="AD18" s="627">
        <v>40267</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39911</v>
      </c>
      <c r="S19" s="624"/>
      <c r="T19" s="624"/>
      <c r="U19" s="624"/>
      <c r="V19" s="624"/>
      <c r="W19" s="624"/>
      <c r="X19" s="624"/>
      <c r="Y19" s="625"/>
      <c r="Z19" s="626">
        <v>0.3</v>
      </c>
      <c r="AA19" s="626"/>
      <c r="AB19" s="626"/>
      <c r="AC19" s="626"/>
      <c r="AD19" s="627">
        <v>39911</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185525</v>
      </c>
      <c r="BH19" s="624"/>
      <c r="BI19" s="624"/>
      <c r="BJ19" s="624"/>
      <c r="BK19" s="624"/>
      <c r="BL19" s="624"/>
      <c r="BM19" s="624"/>
      <c r="BN19" s="625"/>
      <c r="BO19" s="626">
        <v>4.5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356</v>
      </c>
      <c r="S20" s="624"/>
      <c r="T20" s="624"/>
      <c r="U20" s="624"/>
      <c r="V20" s="624"/>
      <c r="W20" s="624"/>
      <c r="X20" s="624"/>
      <c r="Y20" s="625"/>
      <c r="Z20" s="626">
        <v>0</v>
      </c>
      <c r="AA20" s="626"/>
      <c r="AB20" s="626"/>
      <c r="AC20" s="626"/>
      <c r="AD20" s="627">
        <v>356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185525</v>
      </c>
      <c r="BH20" s="624"/>
      <c r="BI20" s="624"/>
      <c r="BJ20" s="624"/>
      <c r="BK20" s="624"/>
      <c r="BL20" s="624"/>
      <c r="BM20" s="624"/>
      <c r="BN20" s="625"/>
      <c r="BO20" s="626">
        <v>4.5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12417968</v>
      </c>
      <c r="CS20" s="624"/>
      <c r="CT20" s="624"/>
      <c r="CU20" s="624"/>
      <c r="CV20" s="624"/>
      <c r="CW20" s="624"/>
      <c r="CX20" s="624"/>
      <c r="CY20" s="625"/>
      <c r="CZ20" s="626">
        <v>100</v>
      </c>
      <c r="DA20" s="626"/>
      <c r="DB20" s="626"/>
      <c r="DC20" s="626"/>
      <c r="DD20" s="632">
        <v>871236</v>
      </c>
      <c r="DE20" s="624"/>
      <c r="DF20" s="624"/>
      <c r="DG20" s="624"/>
      <c r="DH20" s="624"/>
      <c r="DI20" s="624"/>
      <c r="DJ20" s="624"/>
      <c r="DK20" s="624"/>
      <c r="DL20" s="624"/>
      <c r="DM20" s="624"/>
      <c r="DN20" s="624"/>
      <c r="DO20" s="624"/>
      <c r="DP20" s="625"/>
      <c r="DQ20" s="632">
        <v>9286190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2776161</v>
      </c>
      <c r="S21" s="624"/>
      <c r="T21" s="624"/>
      <c r="U21" s="624"/>
      <c r="V21" s="624"/>
      <c r="W21" s="624"/>
      <c r="X21" s="624"/>
      <c r="Y21" s="625"/>
      <c r="Z21" s="626">
        <v>20.399999999999999</v>
      </c>
      <c r="AA21" s="626"/>
      <c r="AB21" s="626"/>
      <c r="AC21" s="626"/>
      <c r="AD21" s="627">
        <v>2641344</v>
      </c>
      <c r="AE21" s="627"/>
      <c r="AF21" s="627"/>
      <c r="AG21" s="627"/>
      <c r="AH21" s="627"/>
      <c r="AI21" s="627"/>
      <c r="AJ21" s="627"/>
      <c r="AK21" s="627"/>
      <c r="AL21" s="628">
        <v>34.9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2641344</v>
      </c>
      <c r="S22" s="624"/>
      <c r="T22" s="624"/>
      <c r="U22" s="624"/>
      <c r="V22" s="624"/>
      <c r="W22" s="624"/>
      <c r="X22" s="624"/>
      <c r="Y22" s="625"/>
      <c r="Z22" s="626">
        <v>19.399999999999999</v>
      </c>
      <c r="AA22" s="626"/>
      <c r="AB22" s="626"/>
      <c r="AC22" s="626"/>
      <c r="AD22" s="627">
        <v>2641344</v>
      </c>
      <c r="AE22" s="627"/>
      <c r="AF22" s="627"/>
      <c r="AG22" s="627"/>
      <c r="AH22" s="627"/>
      <c r="AI22" s="627"/>
      <c r="AJ22" s="627"/>
      <c r="AK22" s="627"/>
      <c r="AL22" s="628">
        <v>34.9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134760</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185525</v>
      </c>
      <c r="BH23" s="624"/>
      <c r="BI23" s="624"/>
      <c r="BJ23" s="624"/>
      <c r="BK23" s="624"/>
      <c r="BL23" s="624"/>
      <c r="BM23" s="624"/>
      <c r="BN23" s="625"/>
      <c r="BO23" s="626">
        <v>4.5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57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5458233</v>
      </c>
      <c r="CS24" s="613"/>
      <c r="CT24" s="613"/>
      <c r="CU24" s="613"/>
      <c r="CV24" s="613"/>
      <c r="CW24" s="613"/>
      <c r="CX24" s="613"/>
      <c r="CY24" s="614"/>
      <c r="CZ24" s="617">
        <v>44</v>
      </c>
      <c r="DA24" s="618"/>
      <c r="DB24" s="618"/>
      <c r="DC24" s="634"/>
      <c r="DD24" s="658">
        <v>3553187</v>
      </c>
      <c r="DE24" s="613"/>
      <c r="DF24" s="613"/>
      <c r="DG24" s="613"/>
      <c r="DH24" s="613"/>
      <c r="DI24" s="613"/>
      <c r="DJ24" s="613"/>
      <c r="DK24" s="614"/>
      <c r="DL24" s="658">
        <v>3250528</v>
      </c>
      <c r="DM24" s="613"/>
      <c r="DN24" s="613"/>
      <c r="DO24" s="613"/>
      <c r="DP24" s="613"/>
      <c r="DQ24" s="613"/>
      <c r="DR24" s="613"/>
      <c r="DS24" s="613"/>
      <c r="DT24" s="613"/>
      <c r="DU24" s="613"/>
      <c r="DV24" s="614"/>
      <c r="DW24" s="617">
        <v>42.6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7876507</v>
      </c>
      <c r="S25" s="624"/>
      <c r="T25" s="624"/>
      <c r="U25" s="624"/>
      <c r="V25" s="624"/>
      <c r="W25" s="624"/>
      <c r="X25" s="624"/>
      <c r="Y25" s="625"/>
      <c r="Z25" s="626">
        <v>57.8</v>
      </c>
      <c r="AA25" s="626"/>
      <c r="AB25" s="626"/>
      <c r="AC25" s="626"/>
      <c r="AD25" s="627">
        <v>7556165</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1959685</v>
      </c>
      <c r="CS25" s="655"/>
      <c r="CT25" s="655"/>
      <c r="CU25" s="655"/>
      <c r="CV25" s="655"/>
      <c r="CW25" s="655"/>
      <c r="CX25" s="655"/>
      <c r="CY25" s="656"/>
      <c r="CZ25" s="628">
        <v>15.8</v>
      </c>
      <c r="DA25" s="653"/>
      <c r="DB25" s="653"/>
      <c r="DC25" s="657"/>
      <c r="DD25" s="632">
        <v>1774511</v>
      </c>
      <c r="DE25" s="655"/>
      <c r="DF25" s="655"/>
      <c r="DG25" s="655"/>
      <c r="DH25" s="655"/>
      <c r="DI25" s="655"/>
      <c r="DJ25" s="655"/>
      <c r="DK25" s="656"/>
      <c r="DL25" s="632">
        <v>1770964</v>
      </c>
      <c r="DM25" s="655"/>
      <c r="DN25" s="655"/>
      <c r="DO25" s="655"/>
      <c r="DP25" s="655"/>
      <c r="DQ25" s="655"/>
      <c r="DR25" s="655"/>
      <c r="DS25" s="655"/>
      <c r="DT25" s="655"/>
      <c r="DU25" s="655"/>
      <c r="DV25" s="656"/>
      <c r="DW25" s="628">
        <v>23.2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3425</v>
      </c>
      <c r="S26" s="624"/>
      <c r="T26" s="624"/>
      <c r="U26" s="624"/>
      <c r="V26" s="624"/>
      <c r="W26" s="624"/>
      <c r="X26" s="624"/>
      <c r="Y26" s="625"/>
      <c r="Z26" s="626">
        <v>0</v>
      </c>
      <c r="AA26" s="626"/>
      <c r="AB26" s="626"/>
      <c r="AC26" s="626"/>
      <c r="AD26" s="627">
        <v>3425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1207421</v>
      </c>
      <c r="CS26" s="624"/>
      <c r="CT26" s="624"/>
      <c r="CU26" s="624"/>
      <c r="CV26" s="624"/>
      <c r="CW26" s="624"/>
      <c r="CX26" s="624"/>
      <c r="CY26" s="625"/>
      <c r="CZ26" s="628">
        <v>9.6999999999999993</v>
      </c>
      <c r="DA26" s="653"/>
      <c r="DB26" s="653"/>
      <c r="DC26" s="657"/>
      <c r="DD26" s="632">
        <v>1086705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70626</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4139679</v>
      </c>
      <c r="BH27" s="624"/>
      <c r="BI27" s="624"/>
      <c r="BJ27" s="624"/>
      <c r="BK27" s="624"/>
      <c r="BL27" s="624"/>
      <c r="BM27" s="624"/>
      <c r="BN27" s="625"/>
      <c r="BO27" s="626">
        <v>100</v>
      </c>
      <c r="BP27" s="626"/>
      <c r="BQ27" s="626"/>
      <c r="BR27" s="626"/>
      <c r="BS27" s="627">
        <v>5748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2711774</v>
      </c>
      <c r="CS27" s="655"/>
      <c r="CT27" s="655"/>
      <c r="CU27" s="655"/>
      <c r="CV27" s="655"/>
      <c r="CW27" s="655"/>
      <c r="CX27" s="655"/>
      <c r="CY27" s="656"/>
      <c r="CZ27" s="628">
        <v>21.8</v>
      </c>
      <c r="DA27" s="653"/>
      <c r="DB27" s="653"/>
      <c r="DC27" s="657"/>
      <c r="DD27" s="632">
        <v>991902</v>
      </c>
      <c r="DE27" s="655"/>
      <c r="DF27" s="655"/>
      <c r="DG27" s="655"/>
      <c r="DH27" s="655"/>
      <c r="DI27" s="655"/>
      <c r="DJ27" s="655"/>
      <c r="DK27" s="656"/>
      <c r="DL27" s="632">
        <v>692790</v>
      </c>
      <c r="DM27" s="655"/>
      <c r="DN27" s="655"/>
      <c r="DO27" s="655"/>
      <c r="DP27" s="655"/>
      <c r="DQ27" s="655"/>
      <c r="DR27" s="655"/>
      <c r="DS27" s="655"/>
      <c r="DT27" s="655"/>
      <c r="DU27" s="655"/>
      <c r="DV27" s="656"/>
      <c r="DW27" s="628">
        <v>9.1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38499</v>
      </c>
      <c r="S28" s="624"/>
      <c r="T28" s="624"/>
      <c r="U28" s="624"/>
      <c r="V28" s="624"/>
      <c r="W28" s="624"/>
      <c r="X28" s="624"/>
      <c r="Y28" s="625"/>
      <c r="Z28" s="626">
        <v>0.3</v>
      </c>
      <c r="AA28" s="626"/>
      <c r="AB28" s="626"/>
      <c r="AC28" s="626"/>
      <c r="AD28" s="627">
        <v>1315</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786774</v>
      </c>
      <c r="CS28" s="624"/>
      <c r="CT28" s="624"/>
      <c r="CU28" s="624"/>
      <c r="CV28" s="624"/>
      <c r="CW28" s="624"/>
      <c r="CX28" s="624"/>
      <c r="CY28" s="625"/>
      <c r="CZ28" s="628">
        <v>6.3</v>
      </c>
      <c r="DA28" s="653"/>
      <c r="DB28" s="653"/>
      <c r="DC28" s="657"/>
      <c r="DD28" s="632">
        <v>786774</v>
      </c>
      <c r="DE28" s="624"/>
      <c r="DF28" s="624"/>
      <c r="DG28" s="624"/>
      <c r="DH28" s="624"/>
      <c r="DI28" s="624"/>
      <c r="DJ28" s="624"/>
      <c r="DK28" s="625"/>
      <c r="DL28" s="632">
        <v>786774</v>
      </c>
      <c r="DM28" s="624"/>
      <c r="DN28" s="624"/>
      <c r="DO28" s="624"/>
      <c r="DP28" s="624"/>
      <c r="DQ28" s="624"/>
      <c r="DR28" s="624"/>
      <c r="DS28" s="624"/>
      <c r="DT28" s="624"/>
      <c r="DU28" s="624"/>
      <c r="DV28" s="625"/>
      <c r="DW28" s="628">
        <v>10.3</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15143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786774</v>
      </c>
      <c r="CS29" s="655"/>
      <c r="CT29" s="655"/>
      <c r="CU29" s="655"/>
      <c r="CV29" s="655"/>
      <c r="CW29" s="655"/>
      <c r="CX29" s="655"/>
      <c r="CY29" s="656"/>
      <c r="CZ29" s="628">
        <v>6.3</v>
      </c>
      <c r="DA29" s="653"/>
      <c r="DB29" s="653"/>
      <c r="DC29" s="657"/>
      <c r="DD29" s="632">
        <v>786774</v>
      </c>
      <c r="DE29" s="655"/>
      <c r="DF29" s="655"/>
      <c r="DG29" s="655"/>
      <c r="DH29" s="655"/>
      <c r="DI29" s="655"/>
      <c r="DJ29" s="655"/>
      <c r="DK29" s="656"/>
      <c r="DL29" s="632">
        <v>786774</v>
      </c>
      <c r="DM29" s="655"/>
      <c r="DN29" s="655"/>
      <c r="DO29" s="655"/>
      <c r="DP29" s="655"/>
      <c r="DQ29" s="655"/>
      <c r="DR29" s="655"/>
      <c r="DS29" s="655"/>
      <c r="DT29" s="655"/>
      <c r="DU29" s="655"/>
      <c r="DV29" s="656"/>
      <c r="DW29" s="628">
        <v>10.3</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2587368</v>
      </c>
      <c r="S30" s="624"/>
      <c r="T30" s="624"/>
      <c r="U30" s="624"/>
      <c r="V30" s="624"/>
      <c r="W30" s="624"/>
      <c r="X30" s="624"/>
      <c r="Y30" s="625"/>
      <c r="Z30" s="626">
        <v>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761560</v>
      </c>
      <c r="CS30" s="624"/>
      <c r="CT30" s="624"/>
      <c r="CU30" s="624"/>
      <c r="CV30" s="624"/>
      <c r="CW30" s="624"/>
      <c r="CX30" s="624"/>
      <c r="CY30" s="625"/>
      <c r="CZ30" s="628">
        <v>6.1</v>
      </c>
      <c r="DA30" s="653"/>
      <c r="DB30" s="653"/>
      <c r="DC30" s="657"/>
      <c r="DD30" s="632">
        <v>761560</v>
      </c>
      <c r="DE30" s="624"/>
      <c r="DF30" s="624"/>
      <c r="DG30" s="624"/>
      <c r="DH30" s="624"/>
      <c r="DI30" s="624"/>
      <c r="DJ30" s="624"/>
      <c r="DK30" s="625"/>
      <c r="DL30" s="632">
        <v>761560</v>
      </c>
      <c r="DM30" s="624"/>
      <c r="DN30" s="624"/>
      <c r="DO30" s="624"/>
      <c r="DP30" s="624"/>
      <c r="DQ30" s="624"/>
      <c r="DR30" s="624"/>
      <c r="DS30" s="624"/>
      <c r="DT30" s="624"/>
      <c r="DU30" s="624"/>
      <c r="DV30" s="625"/>
      <c r="DW30" s="628">
        <v>10</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98.5</v>
      </c>
      <c r="BN31" s="667"/>
      <c r="BO31" s="667"/>
      <c r="BP31" s="667"/>
      <c r="BQ31" s="668"/>
      <c r="BR31" s="679">
        <v>99.3</v>
      </c>
      <c r="BS31" s="667"/>
      <c r="BT31" s="667"/>
      <c r="BU31" s="667"/>
      <c r="BV31" s="667"/>
      <c r="BW31" s="667"/>
      <c r="BX31" s="618">
        <v>98.4</v>
      </c>
      <c r="BY31" s="667"/>
      <c r="BZ31" s="667"/>
      <c r="CA31" s="667"/>
      <c r="CB31" s="668"/>
      <c r="CD31" s="661"/>
      <c r="CE31" s="662"/>
      <c r="CF31" s="620" t="s">
        <v>300</v>
      </c>
      <c r="CG31" s="621"/>
      <c r="CH31" s="621"/>
      <c r="CI31" s="621"/>
      <c r="CJ31" s="621"/>
      <c r="CK31" s="621"/>
      <c r="CL31" s="621"/>
      <c r="CM31" s="621"/>
      <c r="CN31" s="621"/>
      <c r="CO31" s="621"/>
      <c r="CP31" s="621"/>
      <c r="CQ31" s="622"/>
      <c r="CR31" s="623">
        <v>25214</v>
      </c>
      <c r="CS31" s="655"/>
      <c r="CT31" s="655"/>
      <c r="CU31" s="655"/>
      <c r="CV31" s="655"/>
      <c r="CW31" s="655"/>
      <c r="CX31" s="655"/>
      <c r="CY31" s="656"/>
      <c r="CZ31" s="628">
        <v>0.2</v>
      </c>
      <c r="DA31" s="653"/>
      <c r="DB31" s="653"/>
      <c r="DC31" s="657"/>
      <c r="DD31" s="632">
        <v>25214</v>
      </c>
      <c r="DE31" s="655"/>
      <c r="DF31" s="655"/>
      <c r="DG31" s="655"/>
      <c r="DH31" s="655"/>
      <c r="DI31" s="655"/>
      <c r="DJ31" s="655"/>
      <c r="DK31" s="656"/>
      <c r="DL31" s="632">
        <v>25214</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839709</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98</v>
      </c>
      <c r="BN32" s="655"/>
      <c r="BO32" s="655"/>
      <c r="BP32" s="655"/>
      <c r="BQ32" s="678"/>
      <c r="BR32" s="680">
        <v>99.1</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32084</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99</v>
      </c>
      <c r="BN33" s="682"/>
      <c r="BO33" s="682"/>
      <c r="BP33" s="682"/>
      <c r="BQ33" s="684"/>
      <c r="BR33" s="681">
        <v>99.6</v>
      </c>
      <c r="BS33" s="682"/>
      <c r="BT33" s="682"/>
      <c r="BU33" s="682"/>
      <c r="BV33" s="682"/>
      <c r="BW33" s="682"/>
      <c r="BX33" s="683">
        <v>98.8</v>
      </c>
      <c r="BY33" s="682"/>
      <c r="BZ33" s="682"/>
      <c r="CA33" s="682"/>
      <c r="CB33" s="684"/>
      <c r="CD33" s="620" t="s">
        <v>307</v>
      </c>
      <c r="CE33" s="621"/>
      <c r="CF33" s="621"/>
      <c r="CG33" s="621"/>
      <c r="CH33" s="621"/>
      <c r="CI33" s="621"/>
      <c r="CJ33" s="621"/>
      <c r="CK33" s="621"/>
      <c r="CL33" s="621"/>
      <c r="CM33" s="621"/>
      <c r="CN33" s="621"/>
      <c r="CO33" s="621"/>
      <c r="CP33" s="621"/>
      <c r="CQ33" s="622"/>
      <c r="CR33" s="623">
        <v>6088499</v>
      </c>
      <c r="CS33" s="655"/>
      <c r="CT33" s="655"/>
      <c r="CU33" s="655"/>
      <c r="CV33" s="655"/>
      <c r="CW33" s="655"/>
      <c r="CX33" s="655"/>
      <c r="CY33" s="656"/>
      <c r="CZ33" s="628">
        <v>49</v>
      </c>
      <c r="DA33" s="653"/>
      <c r="DB33" s="653"/>
      <c r="DC33" s="657"/>
      <c r="DD33" s="632">
        <v>5364296</v>
      </c>
      <c r="DE33" s="655"/>
      <c r="DF33" s="655"/>
      <c r="DG33" s="655"/>
      <c r="DH33" s="655"/>
      <c r="DI33" s="655"/>
      <c r="DJ33" s="655"/>
      <c r="DK33" s="656"/>
      <c r="DL33" s="632">
        <v>3842948</v>
      </c>
      <c r="DM33" s="655"/>
      <c r="DN33" s="655"/>
      <c r="DO33" s="655"/>
      <c r="DP33" s="655"/>
      <c r="DQ33" s="655"/>
      <c r="DR33" s="655"/>
      <c r="DS33" s="655"/>
      <c r="DT33" s="655"/>
      <c r="DU33" s="655"/>
      <c r="DV33" s="656"/>
      <c r="DW33" s="628">
        <v>50.4</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18279</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1924917</v>
      </c>
      <c r="CS34" s="624"/>
      <c r="CT34" s="624"/>
      <c r="CU34" s="624"/>
      <c r="CV34" s="624"/>
      <c r="CW34" s="624"/>
      <c r="CX34" s="624"/>
      <c r="CY34" s="625"/>
      <c r="CZ34" s="628">
        <v>15.5</v>
      </c>
      <c r="DA34" s="653"/>
      <c r="DB34" s="653"/>
      <c r="DC34" s="657"/>
      <c r="DD34" s="632">
        <v>1514355</v>
      </c>
      <c r="DE34" s="624"/>
      <c r="DF34" s="624"/>
      <c r="DG34" s="624"/>
      <c r="DH34" s="624"/>
      <c r="DI34" s="624"/>
      <c r="DJ34" s="624"/>
      <c r="DK34" s="625"/>
      <c r="DL34" s="632">
        <v>1208250</v>
      </c>
      <c r="DM34" s="624"/>
      <c r="DN34" s="624"/>
      <c r="DO34" s="624"/>
      <c r="DP34" s="624"/>
      <c r="DQ34" s="624"/>
      <c r="DR34" s="624"/>
      <c r="DS34" s="624"/>
      <c r="DT34" s="624"/>
      <c r="DU34" s="624"/>
      <c r="DV34" s="625"/>
      <c r="DW34" s="628">
        <v>15.8</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601292</v>
      </c>
      <c r="S35" s="624"/>
      <c r="T35" s="624"/>
      <c r="U35" s="624"/>
      <c r="V35" s="624"/>
      <c r="W35" s="624"/>
      <c r="X35" s="624"/>
      <c r="Y35" s="625"/>
      <c r="Z35" s="626">
        <v>4.4000000000000004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45952</v>
      </c>
      <c r="CS35" s="655"/>
      <c r="CT35" s="655"/>
      <c r="CU35" s="655"/>
      <c r="CV35" s="655"/>
      <c r="CW35" s="655"/>
      <c r="CX35" s="655"/>
      <c r="CY35" s="656"/>
      <c r="CZ35" s="628">
        <v>0.4</v>
      </c>
      <c r="DA35" s="653"/>
      <c r="DB35" s="653"/>
      <c r="DC35" s="657"/>
      <c r="DD35" s="632">
        <v>45235</v>
      </c>
      <c r="DE35" s="655"/>
      <c r="DF35" s="655"/>
      <c r="DG35" s="655"/>
      <c r="DH35" s="655"/>
      <c r="DI35" s="655"/>
      <c r="DJ35" s="655"/>
      <c r="DK35" s="656"/>
      <c r="DL35" s="632">
        <v>31259</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859451</v>
      </c>
      <c r="S36" s="624"/>
      <c r="T36" s="624"/>
      <c r="U36" s="624"/>
      <c r="V36" s="624"/>
      <c r="W36" s="624"/>
      <c r="X36" s="624"/>
      <c r="Y36" s="625"/>
      <c r="Z36" s="626">
        <v>6.3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1915020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78023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2164594</v>
      </c>
      <c r="CS36" s="624"/>
      <c r="CT36" s="624"/>
      <c r="CU36" s="624"/>
      <c r="CV36" s="624"/>
      <c r="CW36" s="624"/>
      <c r="CX36" s="624"/>
      <c r="CY36" s="625"/>
      <c r="CZ36" s="628">
        <v>17.399999999999999</v>
      </c>
      <c r="DA36" s="653"/>
      <c r="DB36" s="653"/>
      <c r="DC36" s="657"/>
      <c r="DD36" s="632">
        <v>2059678</v>
      </c>
      <c r="DE36" s="624"/>
      <c r="DF36" s="624"/>
      <c r="DG36" s="624"/>
      <c r="DH36" s="624"/>
      <c r="DI36" s="624"/>
      <c r="DJ36" s="624"/>
      <c r="DK36" s="625"/>
      <c r="DL36" s="632">
        <v>1539801</v>
      </c>
      <c r="DM36" s="624"/>
      <c r="DN36" s="624"/>
      <c r="DO36" s="624"/>
      <c r="DP36" s="624"/>
      <c r="DQ36" s="624"/>
      <c r="DR36" s="624"/>
      <c r="DS36" s="624"/>
      <c r="DT36" s="624"/>
      <c r="DU36" s="624"/>
      <c r="DV36" s="625"/>
      <c r="DW36" s="628">
        <v>20.2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245280</v>
      </c>
      <c r="S37" s="624"/>
      <c r="T37" s="624"/>
      <c r="U37" s="624"/>
      <c r="V37" s="624"/>
      <c r="W37" s="624"/>
      <c r="X37" s="624"/>
      <c r="Y37" s="625"/>
      <c r="Z37" s="626">
        <v>1.8</v>
      </c>
      <c r="AA37" s="626"/>
      <c r="AB37" s="626"/>
      <c r="AC37" s="626"/>
      <c r="AD37" s="627">
        <v>2726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421911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70243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1109430</v>
      </c>
      <c r="CS37" s="655"/>
      <c r="CT37" s="655"/>
      <c r="CU37" s="655"/>
      <c r="CV37" s="655"/>
      <c r="CW37" s="655"/>
      <c r="CX37" s="655"/>
      <c r="CY37" s="656"/>
      <c r="CZ37" s="628">
        <v>8.9</v>
      </c>
      <c r="DA37" s="653"/>
      <c r="DB37" s="653"/>
      <c r="DC37" s="657"/>
      <c r="DD37" s="632">
        <v>1109430</v>
      </c>
      <c r="DE37" s="655"/>
      <c r="DF37" s="655"/>
      <c r="DG37" s="655"/>
      <c r="DH37" s="655"/>
      <c r="DI37" s="655"/>
      <c r="DJ37" s="655"/>
      <c r="DK37" s="656"/>
      <c r="DL37" s="632">
        <v>1109430</v>
      </c>
      <c r="DM37" s="655"/>
      <c r="DN37" s="655"/>
      <c r="DO37" s="655"/>
      <c r="DP37" s="655"/>
      <c r="DQ37" s="655"/>
      <c r="DR37" s="655"/>
      <c r="DS37" s="655"/>
      <c r="DT37" s="655"/>
      <c r="DU37" s="655"/>
      <c r="DV37" s="656"/>
      <c r="DW37" s="628">
        <v>14.5</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442904</v>
      </c>
      <c r="S38" s="624"/>
      <c r="T38" s="624"/>
      <c r="U38" s="624"/>
      <c r="V38" s="624"/>
      <c r="W38" s="624"/>
      <c r="X38" s="624"/>
      <c r="Y38" s="625"/>
      <c r="Z38" s="626">
        <v>3.2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53871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4411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1441025</v>
      </c>
      <c r="CS38" s="624"/>
      <c r="CT38" s="624"/>
      <c r="CU38" s="624"/>
      <c r="CV38" s="624"/>
      <c r="CW38" s="624"/>
      <c r="CX38" s="624"/>
      <c r="CY38" s="625"/>
      <c r="CZ38" s="628">
        <v>11.6</v>
      </c>
      <c r="DA38" s="653"/>
      <c r="DB38" s="653"/>
      <c r="DC38" s="657"/>
      <c r="DD38" s="632">
        <v>1250557</v>
      </c>
      <c r="DE38" s="624"/>
      <c r="DF38" s="624"/>
      <c r="DG38" s="624"/>
      <c r="DH38" s="624"/>
      <c r="DI38" s="624"/>
      <c r="DJ38" s="624"/>
      <c r="DK38" s="625"/>
      <c r="DL38" s="632">
        <v>1063638</v>
      </c>
      <c r="DM38" s="624"/>
      <c r="DN38" s="624"/>
      <c r="DO38" s="624"/>
      <c r="DP38" s="624"/>
      <c r="DQ38" s="624"/>
      <c r="DR38" s="624"/>
      <c r="DS38" s="624"/>
      <c r="DT38" s="624"/>
      <c r="DU38" s="624"/>
      <c r="DV38" s="625"/>
      <c r="DW38" s="628">
        <v>13.9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52084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6343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512011</v>
      </c>
      <c r="CS39" s="655"/>
      <c r="CT39" s="655"/>
      <c r="CU39" s="655"/>
      <c r="CV39" s="655"/>
      <c r="CW39" s="655"/>
      <c r="CX39" s="655"/>
      <c r="CY39" s="656"/>
      <c r="CZ39" s="628">
        <v>4.0999999999999996</v>
      </c>
      <c r="DA39" s="653"/>
      <c r="DB39" s="653"/>
      <c r="DC39" s="657"/>
      <c r="DD39" s="632">
        <v>494471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63414</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13630567</v>
      </c>
      <c r="S41" s="696"/>
      <c r="T41" s="696"/>
      <c r="U41" s="696"/>
      <c r="V41" s="696"/>
      <c r="W41" s="696"/>
      <c r="X41" s="696"/>
      <c r="Y41" s="700"/>
      <c r="Z41" s="701">
        <v>100</v>
      </c>
      <c r="AA41" s="701"/>
      <c r="AB41" s="701"/>
      <c r="AC41" s="701"/>
      <c r="AD41" s="702">
        <v>7563631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322809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1064345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871236</v>
      </c>
      <c r="CS42" s="655"/>
      <c r="CT42" s="655"/>
      <c r="CU42" s="655"/>
      <c r="CV42" s="655"/>
      <c r="CW42" s="655"/>
      <c r="CX42" s="655"/>
      <c r="CY42" s="656"/>
      <c r="CZ42" s="628">
        <v>7</v>
      </c>
      <c r="DA42" s="653"/>
      <c r="DB42" s="653"/>
      <c r="DC42" s="657"/>
      <c r="DD42" s="632">
        <v>368707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12602</v>
      </c>
      <c r="CS43" s="655"/>
      <c r="CT43" s="655"/>
      <c r="CU43" s="655"/>
      <c r="CV43" s="655"/>
      <c r="CW43" s="655"/>
      <c r="CX43" s="655"/>
      <c r="CY43" s="656"/>
      <c r="CZ43" s="628">
        <v>0.1</v>
      </c>
      <c r="DA43" s="653"/>
      <c r="DB43" s="653"/>
      <c r="DC43" s="657"/>
      <c r="DD43" s="632">
        <v>12602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871236</v>
      </c>
      <c r="CS44" s="624"/>
      <c r="CT44" s="624"/>
      <c r="CU44" s="624"/>
      <c r="CV44" s="624"/>
      <c r="CW44" s="624"/>
      <c r="CX44" s="624"/>
      <c r="CY44" s="625"/>
      <c r="CZ44" s="628">
        <v>7</v>
      </c>
      <c r="DA44" s="629"/>
      <c r="DB44" s="629"/>
      <c r="DC44" s="635"/>
      <c r="DD44" s="632">
        <v>368707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270413</v>
      </c>
      <c r="CS45" s="655"/>
      <c r="CT45" s="655"/>
      <c r="CU45" s="655"/>
      <c r="CV45" s="655"/>
      <c r="CW45" s="655"/>
      <c r="CX45" s="655"/>
      <c r="CY45" s="656"/>
      <c r="CZ45" s="628">
        <v>2.2000000000000002</v>
      </c>
      <c r="DA45" s="653"/>
      <c r="DB45" s="653"/>
      <c r="DC45" s="657"/>
      <c r="DD45" s="632">
        <v>10457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553723</v>
      </c>
      <c r="CS46" s="624"/>
      <c r="CT46" s="624"/>
      <c r="CU46" s="624"/>
      <c r="CV46" s="624"/>
      <c r="CW46" s="624"/>
      <c r="CX46" s="624"/>
      <c r="CY46" s="625"/>
      <c r="CZ46" s="628">
        <v>4.5</v>
      </c>
      <c r="DA46" s="629"/>
      <c r="DB46" s="629"/>
      <c r="DC46" s="635"/>
      <c r="DD46" s="632">
        <v>311150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12417968</v>
      </c>
      <c r="CS49" s="682"/>
      <c r="CT49" s="682"/>
      <c r="CU49" s="682"/>
      <c r="CV49" s="682"/>
      <c r="CW49" s="682"/>
      <c r="CX49" s="682"/>
      <c r="CY49" s="711"/>
      <c r="CZ49" s="703">
        <v>100</v>
      </c>
      <c r="DA49" s="712"/>
      <c r="DB49" s="712"/>
      <c r="DC49" s="713"/>
      <c r="DD49" s="714">
        <v>9286190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ioO2xKT3Ak8U02GNV9byqdXAzZNvOo8o120xat38KhSK7Tey5ehdYQsBDHFkijutJqpHwR17bYjioIwUOAuSA==" saltValue="SkzNzSlTz+gsh/cQBE/R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0" zoomScale="85" zoomScaleNormal="85" zoomScaleSheetLayoutView="70" workbookViewId="0">
      <selection activeCell="AU75" sqref="AU75:AY7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13631</v>
      </c>
      <c r="R7" s="753"/>
      <c r="S7" s="753"/>
      <c r="T7" s="753"/>
      <c r="U7" s="753"/>
      <c r="V7" s="753">
        <v>12418</v>
      </c>
      <c r="W7" s="753"/>
      <c r="X7" s="753"/>
      <c r="Y7" s="753"/>
      <c r="Z7" s="753"/>
      <c r="AA7" s="753">
        <v>1213</v>
      </c>
      <c r="AB7" s="753"/>
      <c r="AC7" s="753"/>
      <c r="AD7" s="753"/>
      <c r="AE7" s="754"/>
      <c r="AF7" s="755">
        <v>875</v>
      </c>
      <c r="AG7" s="756"/>
      <c r="AH7" s="756"/>
      <c r="AI7" s="756"/>
      <c r="AJ7" s="757"/>
      <c r="AK7" s="758">
        <v>601</v>
      </c>
      <c r="AL7" s="759"/>
      <c r="AM7" s="759"/>
      <c r="AN7" s="759"/>
      <c r="AO7" s="759"/>
      <c r="AP7" s="759">
        <v>7476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547</v>
      </c>
      <c r="BT7" s="747"/>
      <c r="BU7" s="747"/>
      <c r="BV7" s="747"/>
      <c r="BW7" s="747"/>
      <c r="BX7" s="747"/>
      <c r="BY7" s="747"/>
      <c r="BZ7" s="747"/>
      <c r="CA7" s="747"/>
      <c r="CB7" s="747"/>
      <c r="CC7" s="747"/>
      <c r="CD7" s="747"/>
      <c r="CE7" s="747"/>
      <c r="CF7" s="747"/>
      <c r="CG7" s="762"/>
      <c r="CH7" s="743">
        <v>3</v>
      </c>
      <c r="CI7" s="744"/>
      <c r="CJ7" s="744"/>
      <c r="CK7" s="744"/>
      <c r="CL7" s="745"/>
      <c r="CM7" s="743">
        <v>76</v>
      </c>
      <c r="CN7" s="744"/>
      <c r="CO7" s="744"/>
      <c r="CP7" s="744"/>
      <c r="CQ7" s="745"/>
      <c r="CR7" s="743">
        <v>5</v>
      </c>
      <c r="CS7" s="744"/>
      <c r="CT7" s="744"/>
      <c r="CU7" s="744"/>
      <c r="CV7" s="745"/>
      <c r="CW7" s="743" t="s">
        <v>549</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548</v>
      </c>
      <c r="BT8" s="774"/>
      <c r="BU8" s="774"/>
      <c r="BV8" s="774"/>
      <c r="BW8" s="774"/>
      <c r="BX8" s="774"/>
      <c r="BY8" s="774"/>
      <c r="BZ8" s="774"/>
      <c r="CA8" s="774"/>
      <c r="CB8" s="774"/>
      <c r="CC8" s="774"/>
      <c r="CD8" s="774"/>
      <c r="CE8" s="774"/>
      <c r="CF8" s="774"/>
      <c r="CG8" s="775"/>
      <c r="CH8" s="776">
        <v>0</v>
      </c>
      <c r="CI8" s="777"/>
      <c r="CJ8" s="777"/>
      <c r="CK8" s="777"/>
      <c r="CL8" s="778"/>
      <c r="CM8" s="776">
        <v>5</v>
      </c>
      <c r="CN8" s="777"/>
      <c r="CO8" s="777"/>
      <c r="CP8" s="777"/>
      <c r="CQ8" s="778"/>
      <c r="CR8" s="776">
        <v>5</v>
      </c>
      <c r="CS8" s="777"/>
      <c r="CT8" s="777"/>
      <c r="CU8" s="777"/>
      <c r="CV8" s="778"/>
      <c r="CW8" s="776" t="s">
        <v>549</v>
      </c>
      <c r="CX8" s="777"/>
      <c r="CY8" s="777"/>
      <c r="CZ8" s="777"/>
      <c r="DA8" s="778"/>
      <c r="DB8" s="776">
        <v>128</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13631</v>
      </c>
      <c r="R23" s="793"/>
      <c r="S23" s="793"/>
      <c r="T23" s="793"/>
      <c r="U23" s="793"/>
      <c r="V23" s="793">
        <v>12418</v>
      </c>
      <c r="W23" s="793"/>
      <c r="X23" s="793"/>
      <c r="Y23" s="793"/>
      <c r="Z23" s="793"/>
      <c r="AA23" s="793">
        <v>1213</v>
      </c>
      <c r="AB23" s="793"/>
      <c r="AC23" s="793"/>
      <c r="AD23" s="793"/>
      <c r="AE23" s="794"/>
      <c r="AF23" s="795">
        <v>875</v>
      </c>
      <c r="AG23" s="793"/>
      <c r="AH23" s="793"/>
      <c r="AI23" s="793"/>
      <c r="AJ23" s="796"/>
      <c r="AK23" s="797"/>
      <c r="AL23" s="798"/>
      <c r="AM23" s="798"/>
      <c r="AN23" s="798"/>
      <c r="AO23" s="798"/>
      <c r="AP23" s="793">
        <v>7476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3342</v>
      </c>
      <c r="R28" s="823"/>
      <c r="S28" s="823"/>
      <c r="T28" s="823"/>
      <c r="U28" s="823"/>
      <c r="V28" s="823">
        <v>3264</v>
      </c>
      <c r="W28" s="823"/>
      <c r="X28" s="823"/>
      <c r="Y28" s="823"/>
      <c r="Z28" s="823"/>
      <c r="AA28" s="823">
        <v>78</v>
      </c>
      <c r="AB28" s="823"/>
      <c r="AC28" s="823"/>
      <c r="AD28" s="823"/>
      <c r="AE28" s="824"/>
      <c r="AF28" s="825">
        <v>78</v>
      </c>
      <c r="AG28" s="823"/>
      <c r="AH28" s="823"/>
      <c r="AI28" s="823"/>
      <c r="AJ28" s="826"/>
      <c r="AK28" s="827">
        <v>323</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3345</v>
      </c>
      <c r="R29" s="784"/>
      <c r="S29" s="784"/>
      <c r="T29" s="784"/>
      <c r="U29" s="784"/>
      <c r="V29" s="784">
        <v>3218</v>
      </c>
      <c r="W29" s="784"/>
      <c r="X29" s="784"/>
      <c r="Y29" s="784"/>
      <c r="Z29" s="784"/>
      <c r="AA29" s="784">
        <v>127</v>
      </c>
      <c r="AB29" s="784"/>
      <c r="AC29" s="784"/>
      <c r="AD29" s="784"/>
      <c r="AE29" s="785"/>
      <c r="AF29" s="786">
        <v>127</v>
      </c>
      <c r="AG29" s="787"/>
      <c r="AH29" s="787"/>
      <c r="AI29" s="787"/>
      <c r="AJ29" s="788"/>
      <c r="AK29" s="834">
        <v>691</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629</v>
      </c>
      <c r="R30" s="784"/>
      <c r="S30" s="784"/>
      <c r="T30" s="784"/>
      <c r="U30" s="784"/>
      <c r="V30" s="784">
        <v>625</v>
      </c>
      <c r="W30" s="784"/>
      <c r="X30" s="784"/>
      <c r="Y30" s="784"/>
      <c r="Z30" s="784"/>
      <c r="AA30" s="784">
        <v>4</v>
      </c>
      <c r="AB30" s="784"/>
      <c r="AC30" s="784"/>
      <c r="AD30" s="784"/>
      <c r="AE30" s="785"/>
      <c r="AF30" s="786">
        <v>4</v>
      </c>
      <c r="AG30" s="787"/>
      <c r="AH30" s="787"/>
      <c r="AI30" s="787"/>
      <c r="AJ30" s="788"/>
      <c r="AK30" s="834">
        <v>134</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866</v>
      </c>
      <c r="R31" s="784"/>
      <c r="S31" s="784"/>
      <c r="T31" s="784"/>
      <c r="U31" s="784"/>
      <c r="V31" s="784">
        <v>739</v>
      </c>
      <c r="W31" s="784"/>
      <c r="X31" s="784"/>
      <c r="Y31" s="784"/>
      <c r="Z31" s="784"/>
      <c r="AA31" s="784">
        <v>127</v>
      </c>
      <c r="AB31" s="784"/>
      <c r="AC31" s="784"/>
      <c r="AD31" s="784"/>
      <c r="AE31" s="785"/>
      <c r="AF31" s="786">
        <v>747</v>
      </c>
      <c r="AG31" s="787"/>
      <c r="AH31" s="787"/>
      <c r="AI31" s="787"/>
      <c r="AJ31" s="788"/>
      <c r="AK31" s="834" t="s">
        <v>553</v>
      </c>
      <c r="AL31" s="830"/>
      <c r="AM31" s="830"/>
      <c r="AN31" s="830"/>
      <c r="AO31" s="830"/>
      <c r="AP31" s="830">
        <v>1268</v>
      </c>
      <c r="AQ31" s="830"/>
      <c r="AR31" s="830"/>
      <c r="AS31" s="830"/>
      <c r="AT31" s="830"/>
      <c r="AU31" s="830" t="s">
        <v>553</v>
      </c>
      <c r="AV31" s="830"/>
      <c r="AW31" s="830"/>
      <c r="AX31" s="830"/>
      <c r="AY31" s="830"/>
      <c r="AZ31" s="831" t="s">
        <v>553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1139</v>
      </c>
      <c r="R32" s="784"/>
      <c r="S32" s="784"/>
      <c r="T32" s="784"/>
      <c r="U32" s="784"/>
      <c r="V32" s="784">
        <v>1067</v>
      </c>
      <c r="W32" s="784"/>
      <c r="X32" s="784"/>
      <c r="Y32" s="784"/>
      <c r="Z32" s="784"/>
      <c r="AA32" s="784">
        <v>72</v>
      </c>
      <c r="AB32" s="784"/>
      <c r="AC32" s="784"/>
      <c r="AD32" s="784"/>
      <c r="AE32" s="785"/>
      <c r="AF32" s="786">
        <v>92</v>
      </c>
      <c r="AG32" s="787"/>
      <c r="AH32" s="787"/>
      <c r="AI32" s="787"/>
      <c r="AJ32" s="788"/>
      <c r="AK32" s="834">
        <v>178</v>
      </c>
      <c r="AL32" s="830"/>
      <c r="AM32" s="830"/>
      <c r="AN32" s="830"/>
      <c r="AO32" s="830"/>
      <c r="AP32" s="830">
        <v>3081</v>
      </c>
      <c r="AQ32" s="830"/>
      <c r="AR32" s="830"/>
      <c r="AS32" s="830"/>
      <c r="AT32" s="830"/>
      <c r="AU32" s="830">
        <v>15</v>
      </c>
      <c r="AV32" s="830"/>
      <c r="AW32" s="830"/>
      <c r="AX32" s="830"/>
      <c r="AY32" s="830"/>
      <c r="AZ32" s="831" t="s">
        <v>552</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1048</v>
      </c>
      <c r="AG63" s="844"/>
      <c r="AH63" s="844"/>
      <c r="AI63" s="844"/>
      <c r="AJ63" s="845"/>
      <c r="AK63" s="846"/>
      <c r="AL63" s="841"/>
      <c r="AM63" s="841"/>
      <c r="AN63" s="841"/>
      <c r="AO63" s="841"/>
      <c r="AP63" s="844">
        <v>4349</v>
      </c>
      <c r="AQ63" s="844"/>
      <c r="AR63" s="844"/>
      <c r="AS63" s="844"/>
      <c r="AT63" s="844"/>
      <c r="AU63" s="844">
        <v>15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4868</v>
      </c>
      <c r="R68" s="866"/>
      <c r="S68" s="866"/>
      <c r="T68" s="866"/>
      <c r="U68" s="866"/>
      <c r="V68" s="866">
        <v>4473</v>
      </c>
      <c r="W68" s="866"/>
      <c r="X68" s="866"/>
      <c r="Y68" s="866"/>
      <c r="Z68" s="866"/>
      <c r="AA68" s="866">
        <v>395</v>
      </c>
      <c r="AB68" s="866"/>
      <c r="AC68" s="866"/>
      <c r="AD68" s="866"/>
      <c r="AE68" s="866"/>
      <c r="AF68" s="866">
        <v>395</v>
      </c>
      <c r="AG68" s="866"/>
      <c r="AH68" s="866"/>
      <c r="AI68" s="866"/>
      <c r="AJ68" s="866"/>
      <c r="AK68" s="866" t="s">
        <v>549</v>
      </c>
      <c r="AL68" s="866"/>
      <c r="AM68" s="866"/>
      <c r="AN68" s="866"/>
      <c r="AO68" s="866"/>
      <c r="AP68" s="866">
        <v>1294</v>
      </c>
      <c r="AQ68" s="866"/>
      <c r="AR68" s="866"/>
      <c r="AS68" s="866"/>
      <c r="AT68" s="866"/>
      <c r="AU68" s="866">
        <v>245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6101</v>
      </c>
      <c r="R69" s="830"/>
      <c r="S69" s="830"/>
      <c r="T69" s="830"/>
      <c r="U69" s="830"/>
      <c r="V69" s="830">
        <v>5984</v>
      </c>
      <c r="W69" s="830"/>
      <c r="X69" s="830"/>
      <c r="Y69" s="830"/>
      <c r="Z69" s="830"/>
      <c r="AA69" s="830">
        <v>117</v>
      </c>
      <c r="AB69" s="830"/>
      <c r="AC69" s="830"/>
      <c r="AD69" s="830"/>
      <c r="AE69" s="830"/>
      <c r="AF69" s="830">
        <v>117</v>
      </c>
      <c r="AG69" s="830"/>
      <c r="AH69" s="830"/>
      <c r="AI69" s="830"/>
      <c r="AJ69" s="830"/>
      <c r="AK69" s="830">
        <v>15</v>
      </c>
      <c r="AL69" s="830"/>
      <c r="AM69" s="830"/>
      <c r="AN69" s="830"/>
      <c r="AO69" s="830"/>
      <c r="AP69" s="830">
        <v>370</v>
      </c>
      <c r="AQ69" s="830"/>
      <c r="AR69" s="830"/>
      <c r="AS69" s="830"/>
      <c r="AT69" s="830"/>
      <c r="AU69" s="830">
        <v>29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554</v>
      </c>
      <c r="C70" s="874"/>
      <c r="D70" s="874"/>
      <c r="E70" s="874"/>
      <c r="F70" s="874"/>
      <c r="G70" s="874"/>
      <c r="H70" s="874"/>
      <c r="I70" s="874"/>
      <c r="J70" s="874"/>
      <c r="K70" s="874"/>
      <c r="L70" s="874"/>
      <c r="M70" s="874"/>
      <c r="N70" s="874"/>
      <c r="O70" s="874"/>
      <c r="P70" s="875"/>
      <c r="Q70" s="876">
        <v>2562</v>
      </c>
      <c r="R70" s="830"/>
      <c r="S70" s="830"/>
      <c r="T70" s="830"/>
      <c r="U70" s="830"/>
      <c r="V70" s="830">
        <v>2538</v>
      </c>
      <c r="W70" s="830"/>
      <c r="X70" s="830"/>
      <c r="Y70" s="830"/>
      <c r="Z70" s="830"/>
      <c r="AA70" s="830">
        <v>24</v>
      </c>
      <c r="AB70" s="830"/>
      <c r="AC70" s="830"/>
      <c r="AD70" s="830"/>
      <c r="AE70" s="830"/>
      <c r="AF70" s="830">
        <v>24</v>
      </c>
      <c r="AG70" s="830"/>
      <c r="AH70" s="830"/>
      <c r="AI70" s="830"/>
      <c r="AJ70" s="830"/>
      <c r="AK70" s="830" t="s">
        <v>549</v>
      </c>
      <c r="AL70" s="830"/>
      <c r="AM70" s="830"/>
      <c r="AN70" s="830"/>
      <c r="AO70" s="830"/>
      <c r="AP70" s="830" t="s">
        <v>552</v>
      </c>
      <c r="AQ70" s="830"/>
      <c r="AR70" s="830"/>
      <c r="AS70" s="830"/>
      <c r="AT70" s="830"/>
      <c r="AU70" s="830" t="s">
        <v>549</v>
      </c>
      <c r="AV70" s="830"/>
      <c r="AW70" s="830"/>
      <c r="AX70" s="830"/>
      <c r="AY70" s="830"/>
      <c r="AZ70" s="832" t="s">
        <v>555</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554</v>
      </c>
      <c r="C71" s="874"/>
      <c r="D71" s="874"/>
      <c r="E71" s="874"/>
      <c r="F71" s="874"/>
      <c r="G71" s="874"/>
      <c r="H71" s="874"/>
      <c r="I71" s="874"/>
      <c r="J71" s="874"/>
      <c r="K71" s="874"/>
      <c r="L71" s="874"/>
      <c r="M71" s="874"/>
      <c r="N71" s="874"/>
      <c r="O71" s="874"/>
      <c r="P71" s="875"/>
      <c r="Q71" s="876">
        <v>880773</v>
      </c>
      <c r="R71" s="830"/>
      <c r="S71" s="830"/>
      <c r="T71" s="830"/>
      <c r="U71" s="830"/>
      <c r="V71" s="830">
        <v>869976</v>
      </c>
      <c r="W71" s="830"/>
      <c r="X71" s="830"/>
      <c r="Y71" s="830"/>
      <c r="Z71" s="830"/>
      <c r="AA71" s="830">
        <v>10796</v>
      </c>
      <c r="AB71" s="830"/>
      <c r="AC71" s="830"/>
      <c r="AD71" s="830"/>
      <c r="AE71" s="830"/>
      <c r="AF71" s="830">
        <v>10571</v>
      </c>
      <c r="AG71" s="830"/>
      <c r="AH71" s="830"/>
      <c r="AI71" s="830"/>
      <c r="AJ71" s="830"/>
      <c r="AK71" s="830">
        <v>5498</v>
      </c>
      <c r="AL71" s="830"/>
      <c r="AM71" s="830"/>
      <c r="AN71" s="830"/>
      <c r="AO71" s="830"/>
      <c r="AP71" s="830" t="s">
        <v>552</v>
      </c>
      <c r="AQ71" s="830"/>
      <c r="AR71" s="830"/>
      <c r="AS71" s="830"/>
      <c r="AT71" s="830"/>
      <c r="AU71" s="830" t="s">
        <v>549</v>
      </c>
      <c r="AV71" s="830"/>
      <c r="AW71" s="830"/>
      <c r="AX71" s="830"/>
      <c r="AY71" s="830"/>
      <c r="AZ71" s="832" t="s">
        <v>556</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23245</v>
      </c>
      <c r="R72" s="830"/>
      <c r="S72" s="830"/>
      <c r="T72" s="830"/>
      <c r="U72" s="830"/>
      <c r="V72" s="830">
        <v>14700</v>
      </c>
      <c r="W72" s="830"/>
      <c r="X72" s="830"/>
      <c r="Y72" s="830"/>
      <c r="Z72" s="830"/>
      <c r="AA72" s="830">
        <v>8545</v>
      </c>
      <c r="AB72" s="830"/>
      <c r="AC72" s="830"/>
      <c r="AD72" s="830"/>
      <c r="AE72" s="830"/>
      <c r="AF72" s="830">
        <v>8545</v>
      </c>
      <c r="AG72" s="830"/>
      <c r="AH72" s="830"/>
      <c r="AI72" s="830"/>
      <c r="AJ72" s="830"/>
      <c r="AK72" s="830">
        <v>21</v>
      </c>
      <c r="AL72" s="830"/>
      <c r="AM72" s="830"/>
      <c r="AN72" s="830"/>
      <c r="AO72" s="830"/>
      <c r="AP72" s="830" t="s">
        <v>552</v>
      </c>
      <c r="AQ72" s="830"/>
      <c r="AR72" s="830"/>
      <c r="AS72" s="830"/>
      <c r="AT72" s="830"/>
      <c r="AU72" s="830" t="s">
        <v>549</v>
      </c>
      <c r="AV72" s="830"/>
      <c r="AW72" s="830"/>
      <c r="AX72" s="830"/>
      <c r="AY72" s="830"/>
      <c r="AZ72" s="832" t="s">
        <v>555</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6">
        <v>177</v>
      </c>
      <c r="R73" s="830"/>
      <c r="S73" s="830"/>
      <c r="T73" s="830"/>
      <c r="U73" s="830"/>
      <c r="V73" s="830">
        <v>101</v>
      </c>
      <c r="W73" s="830"/>
      <c r="X73" s="830"/>
      <c r="Y73" s="830"/>
      <c r="Z73" s="830"/>
      <c r="AA73" s="830">
        <v>77</v>
      </c>
      <c r="AB73" s="830"/>
      <c r="AC73" s="830"/>
      <c r="AD73" s="830"/>
      <c r="AE73" s="830"/>
      <c r="AF73" s="830">
        <v>77</v>
      </c>
      <c r="AG73" s="830"/>
      <c r="AH73" s="830"/>
      <c r="AI73" s="830"/>
      <c r="AJ73" s="830"/>
      <c r="AK73" s="830" t="s">
        <v>549</v>
      </c>
      <c r="AL73" s="830"/>
      <c r="AM73" s="830"/>
      <c r="AN73" s="830"/>
      <c r="AO73" s="830"/>
      <c r="AP73" s="830" t="s">
        <v>552</v>
      </c>
      <c r="AQ73" s="830"/>
      <c r="AR73" s="830"/>
      <c r="AS73" s="830"/>
      <c r="AT73" s="830"/>
      <c r="AU73" s="830" t="s">
        <v>549</v>
      </c>
      <c r="AV73" s="830"/>
      <c r="AW73" s="830"/>
      <c r="AX73" s="830"/>
      <c r="AY73" s="830"/>
      <c r="AZ73" s="832" t="s">
        <v>558</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559</v>
      </c>
      <c r="C74" s="874"/>
      <c r="D74" s="874"/>
      <c r="E74" s="874"/>
      <c r="F74" s="874"/>
      <c r="G74" s="874"/>
      <c r="H74" s="874"/>
      <c r="I74" s="874"/>
      <c r="J74" s="874"/>
      <c r="K74" s="874"/>
      <c r="L74" s="874"/>
      <c r="M74" s="874"/>
      <c r="N74" s="874"/>
      <c r="O74" s="874"/>
      <c r="P74" s="875"/>
      <c r="Q74" s="876">
        <v>289</v>
      </c>
      <c r="R74" s="830"/>
      <c r="S74" s="830"/>
      <c r="T74" s="830"/>
      <c r="U74" s="830"/>
      <c r="V74" s="830">
        <v>262</v>
      </c>
      <c r="W74" s="830"/>
      <c r="X74" s="830"/>
      <c r="Y74" s="830"/>
      <c r="Z74" s="830"/>
      <c r="AA74" s="830">
        <v>26</v>
      </c>
      <c r="AB74" s="830"/>
      <c r="AC74" s="830"/>
      <c r="AD74" s="830"/>
      <c r="AE74" s="830"/>
      <c r="AF74" s="830">
        <v>26</v>
      </c>
      <c r="AG74" s="830"/>
      <c r="AH74" s="830"/>
      <c r="AI74" s="830"/>
      <c r="AJ74" s="830"/>
      <c r="AK74" s="830">
        <v>4</v>
      </c>
      <c r="AL74" s="830"/>
      <c r="AM74" s="830"/>
      <c r="AN74" s="830"/>
      <c r="AO74" s="830"/>
      <c r="AP74" s="830" t="s">
        <v>122</v>
      </c>
      <c r="AQ74" s="830"/>
      <c r="AR74" s="830"/>
      <c r="AS74" s="830"/>
      <c r="AT74" s="830"/>
      <c r="AU74" s="830" t="s">
        <v>122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560</v>
      </c>
      <c r="C75" s="874"/>
      <c r="D75" s="874"/>
      <c r="E75" s="874"/>
      <c r="F75" s="874"/>
      <c r="G75" s="874"/>
      <c r="H75" s="874"/>
      <c r="I75" s="874"/>
      <c r="J75" s="874"/>
      <c r="K75" s="874"/>
      <c r="L75" s="874"/>
      <c r="M75" s="874"/>
      <c r="N75" s="874"/>
      <c r="O75" s="874"/>
      <c r="P75" s="875"/>
      <c r="Q75" s="877">
        <v>347</v>
      </c>
      <c r="R75" s="878"/>
      <c r="S75" s="878"/>
      <c r="T75" s="878"/>
      <c r="U75" s="834"/>
      <c r="V75" s="879">
        <v>303</v>
      </c>
      <c r="W75" s="878"/>
      <c r="X75" s="878"/>
      <c r="Y75" s="878"/>
      <c r="Z75" s="834"/>
      <c r="AA75" s="879">
        <v>44</v>
      </c>
      <c r="AB75" s="878"/>
      <c r="AC75" s="878"/>
      <c r="AD75" s="878"/>
      <c r="AE75" s="834"/>
      <c r="AF75" s="879">
        <v>44</v>
      </c>
      <c r="AG75" s="878"/>
      <c r="AH75" s="878"/>
      <c r="AI75" s="878"/>
      <c r="AJ75" s="834"/>
      <c r="AK75" s="879">
        <v>57</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19772</v>
      </c>
      <c r="AG88" s="844"/>
      <c r="AH88" s="844"/>
      <c r="AI88" s="844"/>
      <c r="AJ88" s="844"/>
      <c r="AK88" s="841"/>
      <c r="AL88" s="841"/>
      <c r="AM88" s="841"/>
      <c r="AN88" s="841"/>
      <c r="AO88" s="841"/>
      <c r="AP88" s="844">
        <v>1664</v>
      </c>
      <c r="AQ88" s="844"/>
      <c r="AR88" s="844"/>
      <c r="AS88" s="844"/>
      <c r="AT88" s="844"/>
      <c r="AU88" s="844">
        <v>274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v>128</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844030</v>
      </c>
      <c r="AB110" s="900"/>
      <c r="AC110" s="900"/>
      <c r="AD110" s="900"/>
      <c r="AE110" s="901"/>
      <c r="AF110" s="902">
        <v>840440</v>
      </c>
      <c r="AG110" s="900"/>
      <c r="AH110" s="900"/>
      <c r="AI110" s="900"/>
      <c r="AJ110" s="901"/>
      <c r="AK110" s="902">
        <v>840645</v>
      </c>
      <c r="AL110" s="900"/>
      <c r="AM110" s="900"/>
      <c r="AN110" s="900"/>
      <c r="AO110" s="901"/>
      <c r="AP110" s="903">
        <v>12.6</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8289104</v>
      </c>
      <c r="BR110" s="931"/>
      <c r="BS110" s="931"/>
      <c r="BT110" s="931"/>
      <c r="BU110" s="931"/>
      <c r="BV110" s="931">
        <v>7840330</v>
      </c>
      <c r="BW110" s="931"/>
      <c r="BX110" s="931"/>
      <c r="BY110" s="931"/>
      <c r="BZ110" s="931"/>
      <c r="CA110" s="931">
        <v>7476444</v>
      </c>
      <c r="CB110" s="931"/>
      <c r="CC110" s="931"/>
      <c r="CD110" s="931"/>
      <c r="CE110" s="931"/>
      <c r="CF110" s="944">
        <v>112.3</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2983296</v>
      </c>
      <c r="BR112" s="926"/>
      <c r="BS112" s="926"/>
      <c r="BT112" s="926"/>
      <c r="BU112" s="926"/>
      <c r="BV112" s="926">
        <v>2702355</v>
      </c>
      <c r="BW112" s="926"/>
      <c r="BX112" s="926"/>
      <c r="BY112" s="926"/>
      <c r="BZ112" s="926"/>
      <c r="CA112" s="926">
        <v>2335770</v>
      </c>
      <c r="CB112" s="926"/>
      <c r="CC112" s="926"/>
      <c r="CD112" s="926"/>
      <c r="CE112" s="926"/>
      <c r="CF112" s="920">
        <v>35.1</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373123</v>
      </c>
      <c r="AB113" s="938"/>
      <c r="AC113" s="938"/>
      <c r="AD113" s="938"/>
      <c r="AE113" s="939"/>
      <c r="AF113" s="940">
        <v>371128</v>
      </c>
      <c r="AG113" s="938"/>
      <c r="AH113" s="938"/>
      <c r="AI113" s="938"/>
      <c r="AJ113" s="939"/>
      <c r="AK113" s="940">
        <v>322348</v>
      </c>
      <c r="AL113" s="938"/>
      <c r="AM113" s="938"/>
      <c r="AN113" s="938"/>
      <c r="AO113" s="939"/>
      <c r="AP113" s="941">
        <v>4.8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373717</v>
      </c>
      <c r="BR113" s="926"/>
      <c r="BS113" s="926"/>
      <c r="BT113" s="926"/>
      <c r="BU113" s="926"/>
      <c r="BV113" s="926">
        <v>323878</v>
      </c>
      <c r="BW113" s="926"/>
      <c r="BX113" s="926"/>
      <c r="BY113" s="926"/>
      <c r="BZ113" s="926"/>
      <c r="CA113" s="926">
        <v>274213</v>
      </c>
      <c r="CB113" s="926"/>
      <c r="CC113" s="926"/>
      <c r="CD113" s="926"/>
      <c r="CE113" s="926"/>
      <c r="CF113" s="920">
        <v>4.0999999999999996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94932</v>
      </c>
      <c r="AB114" s="959"/>
      <c r="AC114" s="959"/>
      <c r="AD114" s="959"/>
      <c r="AE114" s="960"/>
      <c r="AF114" s="961">
        <v>103526</v>
      </c>
      <c r="AG114" s="959"/>
      <c r="AH114" s="959"/>
      <c r="AI114" s="959"/>
      <c r="AJ114" s="960"/>
      <c r="AK114" s="961">
        <v>131297</v>
      </c>
      <c r="AL114" s="959"/>
      <c r="AM114" s="959"/>
      <c r="AN114" s="959"/>
      <c r="AO114" s="960"/>
      <c r="AP114" s="962">
        <v>2</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t="s">
        <v>122</v>
      </c>
      <c r="CB114" s="926"/>
      <c r="CC114" s="926"/>
      <c r="CD114" s="926"/>
      <c r="CE114" s="926"/>
      <c r="CF114" s="920" t="s">
        <v>122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90</v>
      </c>
      <c r="AB115" s="938"/>
      <c r="AC115" s="938"/>
      <c r="AD115" s="938"/>
      <c r="AE115" s="939"/>
      <c r="AF115" s="940">
        <v>90</v>
      </c>
      <c r="AG115" s="938"/>
      <c r="AH115" s="938"/>
      <c r="AI115" s="938"/>
      <c r="AJ115" s="939"/>
      <c r="AK115" s="940">
        <v>31</v>
      </c>
      <c r="AL115" s="938"/>
      <c r="AM115" s="938"/>
      <c r="AN115" s="938"/>
      <c r="AO115" s="939"/>
      <c r="AP115" s="941">
        <v>0</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1312175</v>
      </c>
      <c r="AB117" s="979"/>
      <c r="AC117" s="979"/>
      <c r="AD117" s="979"/>
      <c r="AE117" s="980"/>
      <c r="AF117" s="981">
        <v>1315184</v>
      </c>
      <c r="AG117" s="979"/>
      <c r="AH117" s="979"/>
      <c r="AI117" s="979"/>
      <c r="AJ117" s="980"/>
      <c r="AK117" s="981">
        <v>1294321</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11646117</v>
      </c>
      <c r="BR119" s="1000"/>
      <c r="BS119" s="1000"/>
      <c r="BT119" s="1000"/>
      <c r="BU119" s="1000"/>
      <c r="BV119" s="1000">
        <v>10866563</v>
      </c>
      <c r="BW119" s="1000"/>
      <c r="BX119" s="1000"/>
      <c r="BY119" s="1000"/>
      <c r="BZ119" s="1000"/>
      <c r="CA119" s="1000">
        <v>10086427</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2573288</v>
      </c>
      <c r="BR120" s="931"/>
      <c r="BS120" s="931"/>
      <c r="BT120" s="931"/>
      <c r="BU120" s="931"/>
      <c r="BV120" s="931">
        <v>2943081</v>
      </c>
      <c r="BW120" s="931"/>
      <c r="BX120" s="931"/>
      <c r="BY120" s="931"/>
      <c r="BZ120" s="931"/>
      <c r="CA120" s="931">
        <v>2814613</v>
      </c>
      <c r="CB120" s="931"/>
      <c r="CC120" s="931"/>
      <c r="CD120" s="931"/>
      <c r="CE120" s="931"/>
      <c r="CF120" s="944">
        <v>42.3</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2983296</v>
      </c>
      <c r="DH120" s="931"/>
      <c r="DI120" s="931"/>
      <c r="DJ120" s="931"/>
      <c r="DK120" s="931"/>
      <c r="DL120" s="931">
        <v>2702355</v>
      </c>
      <c r="DM120" s="931"/>
      <c r="DN120" s="931"/>
      <c r="DO120" s="931"/>
      <c r="DP120" s="931"/>
      <c r="DQ120" s="931">
        <v>2335770</v>
      </c>
      <c r="DR120" s="931"/>
      <c r="DS120" s="931"/>
      <c r="DT120" s="931"/>
      <c r="DU120" s="931"/>
      <c r="DV120" s="932">
        <v>35.1</v>
      </c>
      <c r="DW120" s="932"/>
      <c r="DX120" s="932"/>
      <c r="DY120" s="932"/>
      <c r="DZ120" s="933"/>
    </row>
    <row r="121" spans="1:130" s="230" customFormat="1" ht="26.25" customHeight="1" x14ac:dyDescent="0.2">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1007285</v>
      </c>
      <c r="BR121" s="926"/>
      <c r="BS121" s="926"/>
      <c r="BT121" s="926"/>
      <c r="BU121" s="926"/>
      <c r="BV121" s="926">
        <v>699020</v>
      </c>
      <c r="BW121" s="926"/>
      <c r="BX121" s="926"/>
      <c r="BY121" s="926"/>
      <c r="BZ121" s="926"/>
      <c r="CA121" s="926">
        <v>752212</v>
      </c>
      <c r="CB121" s="926"/>
      <c r="CC121" s="926"/>
      <c r="CD121" s="926"/>
      <c r="CE121" s="926"/>
      <c r="CF121" s="920">
        <v>11.3</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8225088</v>
      </c>
      <c r="BR122" s="1000"/>
      <c r="BS122" s="1000"/>
      <c r="BT122" s="1000"/>
      <c r="BU122" s="1000"/>
      <c r="BV122" s="1000">
        <v>7752140</v>
      </c>
      <c r="BW122" s="1000"/>
      <c r="BX122" s="1000"/>
      <c r="BY122" s="1000"/>
      <c r="BZ122" s="1000"/>
      <c r="CA122" s="1000">
        <v>7261019</v>
      </c>
      <c r="CB122" s="1000"/>
      <c r="CC122" s="1000"/>
      <c r="CD122" s="1000"/>
      <c r="CE122" s="1000"/>
      <c r="CF122" s="1017">
        <v>109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2">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11805661</v>
      </c>
      <c r="BR123" s="1064"/>
      <c r="BS123" s="1064"/>
      <c r="BT123" s="1064"/>
      <c r="BU123" s="1064"/>
      <c r="BV123" s="1064">
        <v>11394241</v>
      </c>
      <c r="BW123" s="1064"/>
      <c r="BX123" s="1064"/>
      <c r="BY123" s="1064"/>
      <c r="BZ123" s="1064"/>
      <c r="CA123" s="1064">
        <v>10827844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90</v>
      </c>
      <c r="AB127" s="959"/>
      <c r="AC127" s="959"/>
      <c r="AD127" s="959"/>
      <c r="AE127" s="960"/>
      <c r="AF127" s="961">
        <v>90</v>
      </c>
      <c r="AG127" s="959"/>
      <c r="AH127" s="959"/>
      <c r="AI127" s="959"/>
      <c r="AJ127" s="960"/>
      <c r="AK127" s="961">
        <v>31</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111217</v>
      </c>
      <c r="AB128" s="1046"/>
      <c r="AC128" s="1046"/>
      <c r="AD128" s="1046"/>
      <c r="AE128" s="1047"/>
      <c r="AF128" s="1048">
        <v>116917</v>
      </c>
      <c r="AG128" s="1046"/>
      <c r="AH128" s="1046"/>
      <c r="AI128" s="1046"/>
      <c r="AJ128" s="1047"/>
      <c r="AK128" s="1048">
        <v>144296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13.91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7473220</v>
      </c>
      <c r="AB129" s="959"/>
      <c r="AC129" s="959"/>
      <c r="AD129" s="959"/>
      <c r="AE129" s="960"/>
      <c r="AF129" s="961">
        <v>7313403</v>
      </c>
      <c r="AG129" s="959"/>
      <c r="AH129" s="959"/>
      <c r="AI129" s="959"/>
      <c r="AJ129" s="960"/>
      <c r="AK129" s="961">
        <v>7439979</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18.91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821393</v>
      </c>
      <c r="AB130" s="959"/>
      <c r="AC130" s="959"/>
      <c r="AD130" s="959"/>
      <c r="AE130" s="960"/>
      <c r="AF130" s="961">
        <v>785085</v>
      </c>
      <c r="AG130" s="959"/>
      <c r="AH130" s="959"/>
      <c r="AI130" s="959"/>
      <c r="AJ130" s="960"/>
      <c r="AK130" s="961">
        <v>780755</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5.8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6651827</v>
      </c>
      <c r="AB131" s="986"/>
      <c r="AC131" s="986"/>
      <c r="AD131" s="986"/>
      <c r="AE131" s="987"/>
      <c r="AF131" s="985">
        <v>6528318</v>
      </c>
      <c r="AG131" s="986"/>
      <c r="AH131" s="986"/>
      <c r="AI131" s="986"/>
      <c r="AJ131" s="987"/>
      <c r="AK131" s="985">
        <v>6659224</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5.706176664</v>
      </c>
      <c r="AB132" s="1097"/>
      <c r="AC132" s="1097"/>
      <c r="AD132" s="1097"/>
      <c r="AE132" s="1098"/>
      <c r="AF132" s="1099">
        <v>6.3290728180000002</v>
      </c>
      <c r="AG132" s="1097"/>
      <c r="AH132" s="1097"/>
      <c r="AI132" s="1097"/>
      <c r="AJ132" s="1098"/>
      <c r="AK132" s="1099">
        <v>5.5452440640000003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6</v>
      </c>
      <c r="AB133" s="1080"/>
      <c r="AC133" s="1080"/>
      <c r="AD133" s="1080"/>
      <c r="AE133" s="1081"/>
      <c r="AF133" s="1079">
        <v>6.1</v>
      </c>
      <c r="AG133" s="1080"/>
      <c r="AH133" s="1080"/>
      <c r="AI133" s="1080"/>
      <c r="AJ133" s="1081"/>
      <c r="AK133" s="1079">
        <v>5.8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9t9oOmWKQNqHLUFr4nNmuHStdUWNEi2IbW5fQNszoht6Z6alM5D/bhqOkC7DZRDh808wutK5i6g3lHbhwKH1w==" saltValue="68+RRwKNHylRCJWbSb2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22" zoomScaleNormal="85" zoomScaleSheetLayoutView="100" workbookViewId="0">
      <selection activeCell="BA51" sqref="BA5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qiYqfaSGKf5d8ufCeeItF2XY2+gKb5+HNOD4L9j8keUcxBGEZ1uh3GVRLDFVgdYN5HMH4dZPk9KQPcK2QTIxg==" saltValue="DQ7UmoYryssmgV+V3FPE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AT58"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Y1uHUgzEAyccemdVWYZpb7KaElLEUPkz4c4gK6+iLVZY7VoX7GuyvIW82xbu9w7N8RG3a/LvHrxBaawB1PgDg==" saltValue="Uo0Vn80e5Q+ARW/Wb6Tpm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2"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1959685</v>
      </c>
      <c r="AP9" s="281">
        <v>58724</v>
      </c>
      <c r="AQ9" s="282">
        <v>67248</v>
      </c>
      <c r="AR9" s="283">
        <v>-12.7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475767</v>
      </c>
      <c r="AP10" s="284">
        <v>14257</v>
      </c>
      <c r="AQ10" s="285">
        <v>9038</v>
      </c>
      <c r="AR10" s="286">
        <v>57.7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3654</v>
      </c>
      <c r="AP11" s="284">
        <v>109</v>
      </c>
      <c r="AQ11" s="285">
        <v>320</v>
      </c>
      <c r="AR11" s="286">
        <v>-65.900000000000006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156257</v>
      </c>
      <c r="AP13" s="284">
        <v>4682</v>
      </c>
      <c r="AQ13" s="285">
        <v>2764</v>
      </c>
      <c r="AR13" s="286">
        <v>69.400000000000006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12602</v>
      </c>
      <c r="AP14" s="284">
        <v>378</v>
      </c>
      <c r="AQ14" s="285">
        <v>1165</v>
      </c>
      <c r="AR14" s="286">
        <v>-67.599999999999994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-144858</v>
      </c>
      <c r="AP15" s="284">
        <v>-4341</v>
      </c>
      <c r="AQ15" s="285">
        <v>-3941</v>
      </c>
      <c r="AR15" s="286">
        <v>10.1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2463107</v>
      </c>
      <c r="AP16" s="284">
        <v>73810</v>
      </c>
      <c r="AQ16" s="285">
        <v>76616</v>
      </c>
      <c r="AR16" s="286">
        <v>-3.7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6.02</v>
      </c>
      <c r="AP21" s="298">
        <v>6.73</v>
      </c>
      <c r="AQ21" s="299">
        <v>-0.71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94.8</v>
      </c>
      <c r="AP22" s="303">
        <v>96.9</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840645</v>
      </c>
      <c r="AP32" s="312">
        <v>25191</v>
      </c>
      <c r="AQ32" s="313">
        <v>33390</v>
      </c>
      <c r="AR32" s="314">
        <v>-24.6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322348</v>
      </c>
      <c r="AP35" s="312">
        <v>9660</v>
      </c>
      <c r="AQ35" s="313">
        <v>8851</v>
      </c>
      <c r="AR35" s="314">
        <v>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131297</v>
      </c>
      <c r="AP36" s="312">
        <v>3934</v>
      </c>
      <c r="AQ36" s="313">
        <v>2033</v>
      </c>
      <c r="AR36" s="314">
        <v>93.5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31</v>
      </c>
      <c r="AP37" s="312">
        <v>1</v>
      </c>
      <c r="AQ37" s="313">
        <v>640</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-144296</v>
      </c>
      <c r="AP39" s="312">
        <v>-4324</v>
      </c>
      <c r="AQ39" s="313">
        <v>-3025</v>
      </c>
      <c r="AR39" s="314">
        <v>42.9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-780755</v>
      </c>
      <c r="AP40" s="312">
        <v>-23396</v>
      </c>
      <c r="AQ40" s="313">
        <v>-26876</v>
      </c>
      <c r="AR40" s="314">
        <v>-12.9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369270</v>
      </c>
      <c r="AP41" s="312">
        <v>11066</v>
      </c>
      <c r="AQ41" s="313">
        <v>15015</v>
      </c>
      <c r="AR41" s="314">
        <v>-26.3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753531</v>
      </c>
      <c r="AN51" s="334">
        <v>22162</v>
      </c>
      <c r="AO51" s="335">
        <v>38.700000000000003</v>
      </c>
      <c r="AP51" s="336">
        <v>51264</v>
      </c>
      <c r="AQ51" s="337">
        <v>8.1999999999999993</v>
      </c>
      <c r="AR51" s="338">
        <v>30.5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379406</v>
      </c>
      <c r="AN52" s="342">
        <v>11159</v>
      </c>
      <c r="AO52" s="343">
        <v>-10.1</v>
      </c>
      <c r="AP52" s="344">
        <v>26040</v>
      </c>
      <c r="AQ52" s="345">
        <v>4.5</v>
      </c>
      <c r="AR52" s="346">
        <v>-14.6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1001704</v>
      </c>
      <c r="AN53" s="334">
        <v>29615</v>
      </c>
      <c r="AO53" s="335">
        <v>33.6</v>
      </c>
      <c r="AP53" s="336">
        <v>52068</v>
      </c>
      <c r="AQ53" s="337">
        <v>1.6</v>
      </c>
      <c r="AR53" s="338">
        <v>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733931</v>
      </c>
      <c r="AN54" s="342">
        <v>21699</v>
      </c>
      <c r="AO54" s="343">
        <v>94.5</v>
      </c>
      <c r="AP54" s="344">
        <v>26936</v>
      </c>
      <c r="AQ54" s="345">
        <v>3.4</v>
      </c>
      <c r="AR54" s="346">
        <v>91.1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784103</v>
      </c>
      <c r="AN55" s="334">
        <v>23292</v>
      </c>
      <c r="AO55" s="335">
        <v>-21.4</v>
      </c>
      <c r="AP55" s="336">
        <v>47161</v>
      </c>
      <c r="AQ55" s="337">
        <v>-9.4</v>
      </c>
      <c r="AR55" s="338">
        <v>-12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406623</v>
      </c>
      <c r="AN56" s="342">
        <v>12079</v>
      </c>
      <c r="AO56" s="343">
        <v>-44.3</v>
      </c>
      <c r="AP56" s="344">
        <v>24595</v>
      </c>
      <c r="AQ56" s="345">
        <v>-8.6999999999999993</v>
      </c>
      <c r="AR56" s="346">
        <v>-35.6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962882</v>
      </c>
      <c r="AN57" s="334">
        <v>28731</v>
      </c>
      <c r="AO57" s="335">
        <v>23.4</v>
      </c>
      <c r="AP57" s="336">
        <v>43423</v>
      </c>
      <c r="AQ57" s="337">
        <v>-7.9</v>
      </c>
      <c r="AR57" s="338">
        <v>31.3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587667</v>
      </c>
      <c r="AN58" s="342">
        <v>17535</v>
      </c>
      <c r="AO58" s="343">
        <v>45.2</v>
      </c>
      <c r="AP58" s="344">
        <v>22207</v>
      </c>
      <c r="AQ58" s="345">
        <v>-9.6999999999999993</v>
      </c>
      <c r="AR58" s="346">
        <v>54.9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871236</v>
      </c>
      <c r="AN59" s="334">
        <v>26108</v>
      </c>
      <c r="AO59" s="335">
        <v>-9.1</v>
      </c>
      <c r="AP59" s="336">
        <v>45265</v>
      </c>
      <c r="AQ59" s="337">
        <v>4.2</v>
      </c>
      <c r="AR59" s="338">
        <v>-13.3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553723</v>
      </c>
      <c r="AN60" s="342">
        <v>16593</v>
      </c>
      <c r="AO60" s="343">
        <v>-5.4</v>
      </c>
      <c r="AP60" s="344">
        <v>22600</v>
      </c>
      <c r="AQ60" s="345">
        <v>1.8</v>
      </c>
      <c r="AR60" s="346">
        <v>-7.2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874691</v>
      </c>
      <c r="AN61" s="349">
        <v>25982</v>
      </c>
      <c r="AO61" s="350">
        <v>13</v>
      </c>
      <c r="AP61" s="351">
        <v>47836</v>
      </c>
      <c r="AQ61" s="352">
        <v>-0.7</v>
      </c>
      <c r="AR61" s="338">
        <v>13.7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532270</v>
      </c>
      <c r="AN62" s="342">
        <v>15813</v>
      </c>
      <c r="AO62" s="343">
        <v>16</v>
      </c>
      <c r="AP62" s="344">
        <v>24476</v>
      </c>
      <c r="AQ62" s="345">
        <v>-1.7</v>
      </c>
      <c r="AR62" s="346">
        <v>17.7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d4pZiXnuNfOhcJ+43w9+m6U+zNQOuByLNTVaS8Lp8l0hWmVjLePCpEqUicsaRDg2v76EV3HmiVXyaU046b+9Q==" saltValue="YXVTPWr39pHaGgkUDaHp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R94"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o3wlc3VWlQRiNKp/VN9h5YeQ/r0AY9xloyiuuITJuRMLgE1imoPbRlEI8JnoK8qQ0F4/puhhmqYIF5KWAE2KHw==" saltValue="8Yqoju5Ve9ERzrBxNPgV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91"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KDsD+916M2mryt0kGXHbWCVR3BCwyTGBA0YuktdS3klgTW8ipUCT30ISrzA81hw/esQ+gt7UrxrymG8cus3eBw==" saltValue="1Pfu4TWNdMYqrNAOpV/o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17.059999999999999</v>
      </c>
      <c r="G47" s="12">
        <v>15.61</v>
      </c>
      <c r="H47" s="12">
        <v>17.399999999999999</v>
      </c>
      <c r="I47" s="12">
        <v>19.32</v>
      </c>
      <c r="J47" s="13">
        <v>17.059999999999999</v>
      </c>
    </row>
    <row r="48" spans="2:10" ht="57.75" customHeight="1" x14ac:dyDescent="0.2">
      <c r="B48" s="14"/>
      <c r="C48" s="1141" t="s">
        <v>4</v>
      </c>
      <c r="D48" s="1141"/>
      <c r="E48" s="1142"/>
      <c r="F48" s="15">
        <v>7.08</v>
      </c>
      <c r="G48" s="16">
        <v>6.99</v>
      </c>
      <c r="H48" s="16">
        <v>13.66</v>
      </c>
      <c r="I48" s="16">
        <v>10.37</v>
      </c>
      <c r="J48" s="17">
        <v>11.76</v>
      </c>
    </row>
    <row r="49" spans="2:10" ht="57.75" customHeight="1" thickBot="1" x14ac:dyDescent="0.25">
      <c r="B49" s="18"/>
      <c r="C49" s="1143" t="s">
        <v>5</v>
      </c>
      <c r="D49" s="1143"/>
      <c r="E49" s="1144"/>
      <c r="F49" s="19" t="s">
        <v>529</v>
      </c>
      <c r="G49" s="20" t="s">
        <v>530</v>
      </c>
      <c r="H49" s="20">
        <v>10.039999999999999</v>
      </c>
      <c r="I49" s="20" t="s">
        <v>531</v>
      </c>
      <c r="J49" s="21" t="s">
        <v>532</v>
      </c>
    </row>
    <row r="50" spans="2:10" ht="13.2" x14ac:dyDescent="0.2"/>
  </sheetData>
  <sheetProtection algorithmName="SHA-512" hashValue="jsi+5V9LtAm0JAtv1uJ2JZEs67UVahdsR2lxHtcTjjNg2XLEfYYBM/DsO1BxYU6lTnQ6WVd7HbXUHo+XKl29vA==" saltValue="TbFH10Zfxl71YKrvuBkt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533</v>
      </c>
      <c r="D34" s="1151"/>
      <c r="E34" s="1152"/>
      <c r="F34" s="32">
        <v>7.07</v>
      </c>
      <c r="G34" s="33">
        <v>6.99</v>
      </c>
      <c r="H34" s="33">
        <v>13.65</v>
      </c>
      <c r="I34" s="33">
        <v>10.37</v>
      </c>
      <c r="J34" s="34">
        <v>11.76</v>
      </c>
      <c r="K34" s="22"/>
      <c r="L34" s="22"/>
      <c r="M34" s="22"/>
      <c r="N34" s="22"/>
      <c r="O34" s="22"/>
      <c r="P34" s="22"/>
    </row>
    <row r="35" spans="1:16" ht="39" customHeight="1" x14ac:dyDescent="0.2">
      <c r="A35" s="22"/>
      <c r="B35" s="35"/>
      <c r="C35" s="1145" t="s">
        <v>534</v>
      </c>
      <c r="D35" s="1146"/>
      <c r="E35" s="1147"/>
      <c r="F35" s="36">
        <v>11.93</v>
      </c>
      <c r="G35" s="37">
        <v>11.19</v>
      </c>
      <c r="H35" s="37">
        <v>11.4</v>
      </c>
      <c r="I35" s="37">
        <v>8.11</v>
      </c>
      <c r="J35" s="38">
        <v>10.029999999999999</v>
      </c>
      <c r="K35" s="22"/>
      <c r="L35" s="22"/>
      <c r="M35" s="22"/>
      <c r="N35" s="22"/>
      <c r="O35" s="22"/>
      <c r="P35" s="22"/>
    </row>
    <row r="36" spans="1:16" ht="39" customHeight="1" x14ac:dyDescent="0.2">
      <c r="A36" s="22"/>
      <c r="B36" s="35"/>
      <c r="C36" s="1145" t="s">
        <v>535</v>
      </c>
      <c r="D36" s="1146"/>
      <c r="E36" s="1147"/>
      <c r="F36" s="36">
        <v>2.39</v>
      </c>
      <c r="G36" s="37">
        <v>3.68</v>
      </c>
      <c r="H36" s="37">
        <v>2.12</v>
      </c>
      <c r="I36" s="37">
        <v>1.99</v>
      </c>
      <c r="J36" s="38">
        <v>1.71</v>
      </c>
      <c r="K36" s="22"/>
      <c r="L36" s="22"/>
      <c r="M36" s="22"/>
      <c r="N36" s="22"/>
      <c r="O36" s="22"/>
      <c r="P36" s="22"/>
    </row>
    <row r="37" spans="1:16" ht="39" customHeight="1" x14ac:dyDescent="0.2">
      <c r="A37" s="22"/>
      <c r="B37" s="35"/>
      <c r="C37" s="1145" t="s">
        <v>536</v>
      </c>
      <c r="D37" s="1146"/>
      <c r="E37" s="1147"/>
      <c r="F37" s="36" t="s">
        <v>486</v>
      </c>
      <c r="G37" s="37">
        <v>1.2</v>
      </c>
      <c r="H37" s="37">
        <v>0.94</v>
      </c>
      <c r="I37" s="37">
        <v>1.08</v>
      </c>
      <c r="J37" s="38">
        <v>1.24</v>
      </c>
      <c r="K37" s="22"/>
      <c r="L37" s="22"/>
      <c r="M37" s="22"/>
      <c r="N37" s="22"/>
      <c r="O37" s="22"/>
      <c r="P37" s="22"/>
    </row>
    <row r="38" spans="1:16" ht="39" customHeight="1" x14ac:dyDescent="0.2">
      <c r="A38" s="22"/>
      <c r="B38" s="35"/>
      <c r="C38" s="1145" t="s">
        <v>537</v>
      </c>
      <c r="D38" s="1146"/>
      <c r="E38" s="1147"/>
      <c r="F38" s="36">
        <v>1.86</v>
      </c>
      <c r="G38" s="37">
        <v>1.76</v>
      </c>
      <c r="H38" s="37">
        <v>1.07</v>
      </c>
      <c r="I38" s="37">
        <v>0.11</v>
      </c>
      <c r="J38" s="38">
        <v>1.04</v>
      </c>
      <c r="K38" s="22"/>
      <c r="L38" s="22"/>
      <c r="M38" s="22"/>
      <c r="N38" s="22"/>
      <c r="O38" s="22"/>
      <c r="P38" s="22"/>
    </row>
    <row r="39" spans="1:16" ht="39" customHeight="1" x14ac:dyDescent="0.2">
      <c r="A39" s="22"/>
      <c r="B39" s="35"/>
      <c r="C39" s="1145" t="s">
        <v>538</v>
      </c>
      <c r="D39" s="1146"/>
      <c r="E39" s="1147"/>
      <c r="F39" s="36">
        <v>0.08</v>
      </c>
      <c r="G39" s="37">
        <v>0.05</v>
      </c>
      <c r="H39" s="37">
        <v>0.04</v>
      </c>
      <c r="I39" s="37">
        <v>0.11</v>
      </c>
      <c r="J39" s="38">
        <v>0.05</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1.47</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kp06bTRLoLe3b6s3VLNiqZnO2LFxlaQo3sTnJ2fCxzaFrfEs9bFzOMtsBdwPxGIJXpY1sJvtnk321rHwrT/2w==" saltValue="zNNQW7D/sQl/SOHx/cp2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8"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803</v>
      </c>
      <c r="L45" s="60">
        <v>818</v>
      </c>
      <c r="M45" s="60">
        <v>844</v>
      </c>
      <c r="N45" s="60">
        <v>840</v>
      </c>
      <c r="O45" s="61">
        <v>841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482</v>
      </c>
      <c r="L48" s="64">
        <v>448</v>
      </c>
      <c r="M48" s="64">
        <v>373</v>
      </c>
      <c r="N48" s="64">
        <v>371</v>
      </c>
      <c r="O48" s="65">
        <v>322</v>
      </c>
      <c r="P48" s="48"/>
      <c r="Q48" s="48"/>
      <c r="R48" s="48"/>
      <c r="S48" s="48"/>
      <c r="T48" s="48"/>
      <c r="U48" s="48"/>
    </row>
    <row r="49" spans="1:21" ht="30.75" customHeight="1" x14ac:dyDescent="0.2">
      <c r="A49" s="48"/>
      <c r="B49" s="1155"/>
      <c r="C49" s="1156"/>
      <c r="D49" s="62"/>
      <c r="E49" s="1161" t="s">
        <v>14</v>
      </c>
      <c r="F49" s="1161"/>
      <c r="G49" s="1161"/>
      <c r="H49" s="1161"/>
      <c r="I49" s="1161"/>
      <c r="J49" s="1162"/>
      <c r="K49" s="63">
        <v>59</v>
      </c>
      <c r="L49" s="64">
        <v>65</v>
      </c>
      <c r="M49" s="64">
        <v>95</v>
      </c>
      <c r="N49" s="64">
        <v>104</v>
      </c>
      <c r="O49" s="65">
        <v>131</v>
      </c>
      <c r="P49" s="48"/>
      <c r="Q49" s="48"/>
      <c r="R49" s="48"/>
      <c r="S49" s="48"/>
      <c r="T49" s="48"/>
      <c r="U49" s="48"/>
    </row>
    <row r="50" spans="1:21" ht="30.75" customHeight="1" x14ac:dyDescent="0.2">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956</v>
      </c>
      <c r="L52" s="64">
        <v>944</v>
      </c>
      <c r="M52" s="64">
        <v>932</v>
      </c>
      <c r="N52" s="64">
        <v>901</v>
      </c>
      <c r="O52" s="65">
        <v>925</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388</v>
      </c>
      <c r="L53" s="69">
        <v>387</v>
      </c>
      <c r="M53" s="69">
        <v>380</v>
      </c>
      <c r="N53" s="69">
        <v>414</v>
      </c>
      <c r="O53" s="70">
        <v>369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BjdJfwFCsOg2CXrwJJZ0g3u4OlY7J1rNNsxKir/ojtYZvVUqQPB/pmynghGOD1oT8BLNiLEygxQKxKqAvLbBg==" saltValue="o1js3lp4tU+vyOamCc4M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8592</v>
      </c>
      <c r="J41" s="356">
        <v>8545</v>
      </c>
      <c r="K41" s="356">
        <v>8289</v>
      </c>
      <c r="L41" s="356">
        <v>7840</v>
      </c>
      <c r="M41" s="357">
        <v>7476</v>
      </c>
    </row>
    <row r="42" spans="2:13" ht="27.75" customHeight="1" x14ac:dyDescent="0.2">
      <c r="B42" s="1186"/>
      <c r="C42" s="1187"/>
      <c r="D42" s="106"/>
      <c r="E42" s="1192" t="s">
        <v>32</v>
      </c>
      <c r="F42" s="1192"/>
      <c r="G42" s="1192"/>
      <c r="H42" s="1193"/>
      <c r="I42" s="358" t="s">
        <v>486</v>
      </c>
      <c r="J42" s="359" t="s">
        <v>486</v>
      </c>
      <c r="K42" s="359" t="s">
        <v>486</v>
      </c>
      <c r="L42" s="359" t="s">
        <v>486</v>
      </c>
      <c r="M42" s="360" t="s">
        <v>486</v>
      </c>
    </row>
    <row r="43" spans="2:13" ht="27.75" customHeight="1" x14ac:dyDescent="0.2">
      <c r="B43" s="1186"/>
      <c r="C43" s="1187"/>
      <c r="D43" s="106"/>
      <c r="E43" s="1192" t="s">
        <v>33</v>
      </c>
      <c r="F43" s="1192"/>
      <c r="G43" s="1192"/>
      <c r="H43" s="1193"/>
      <c r="I43" s="358">
        <v>3579</v>
      </c>
      <c r="J43" s="359">
        <v>3314</v>
      </c>
      <c r="K43" s="359">
        <v>2983</v>
      </c>
      <c r="L43" s="359">
        <v>2702</v>
      </c>
      <c r="M43" s="360">
        <v>2336</v>
      </c>
    </row>
    <row r="44" spans="2:13" ht="27.75" customHeight="1" x14ac:dyDescent="0.2">
      <c r="B44" s="1186"/>
      <c r="C44" s="1187"/>
      <c r="D44" s="106"/>
      <c r="E44" s="1192" t="s">
        <v>34</v>
      </c>
      <c r="F44" s="1192"/>
      <c r="G44" s="1192"/>
      <c r="H44" s="1193"/>
      <c r="I44" s="358">
        <v>335</v>
      </c>
      <c r="J44" s="359">
        <v>389</v>
      </c>
      <c r="K44" s="359">
        <v>374</v>
      </c>
      <c r="L44" s="359">
        <v>324</v>
      </c>
      <c r="M44" s="360">
        <v>274</v>
      </c>
    </row>
    <row r="45" spans="2:13" ht="27.75" customHeight="1" x14ac:dyDescent="0.2">
      <c r="B45" s="1186"/>
      <c r="C45" s="1187"/>
      <c r="D45" s="106"/>
      <c r="E45" s="1192" t="s">
        <v>35</v>
      </c>
      <c r="F45" s="1192"/>
      <c r="G45" s="1192"/>
      <c r="H45" s="1193"/>
      <c r="I45" s="358" t="s">
        <v>486</v>
      </c>
      <c r="J45" s="359" t="s">
        <v>486</v>
      </c>
      <c r="K45" s="359" t="s">
        <v>486</v>
      </c>
      <c r="L45" s="359" t="s">
        <v>486</v>
      </c>
      <c r="M45" s="360" t="s">
        <v>486</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2365</v>
      </c>
      <c r="J50" s="359">
        <v>2288</v>
      </c>
      <c r="K50" s="359">
        <v>2573</v>
      </c>
      <c r="L50" s="359">
        <v>2943</v>
      </c>
      <c r="M50" s="360">
        <v>2815</v>
      </c>
    </row>
    <row r="51" spans="2:13" ht="27.75" customHeight="1" x14ac:dyDescent="0.2">
      <c r="B51" s="1186"/>
      <c r="C51" s="1187"/>
      <c r="D51" s="106"/>
      <c r="E51" s="1192" t="s">
        <v>42</v>
      </c>
      <c r="F51" s="1192"/>
      <c r="G51" s="1192"/>
      <c r="H51" s="1193"/>
      <c r="I51" s="358">
        <v>1148</v>
      </c>
      <c r="J51" s="359">
        <v>1025</v>
      </c>
      <c r="K51" s="359">
        <v>1007</v>
      </c>
      <c r="L51" s="359">
        <v>699</v>
      </c>
      <c r="M51" s="360">
        <v>752</v>
      </c>
    </row>
    <row r="52" spans="2:13" ht="27.75" customHeight="1" x14ac:dyDescent="0.2">
      <c r="B52" s="1188"/>
      <c r="C52" s="1189"/>
      <c r="D52" s="106"/>
      <c r="E52" s="1192" t="s">
        <v>43</v>
      </c>
      <c r="F52" s="1192"/>
      <c r="G52" s="1192"/>
      <c r="H52" s="1193"/>
      <c r="I52" s="358">
        <v>8746</v>
      </c>
      <c r="J52" s="359">
        <v>8538</v>
      </c>
      <c r="K52" s="359">
        <v>8225</v>
      </c>
      <c r="L52" s="359">
        <v>7752</v>
      </c>
      <c r="M52" s="360">
        <v>7261</v>
      </c>
    </row>
    <row r="53" spans="2:13" ht="27.75" customHeight="1" thickBot="1" x14ac:dyDescent="0.25">
      <c r="B53" s="1199" t="s">
        <v>19</v>
      </c>
      <c r="C53" s="1200"/>
      <c r="D53" s="110"/>
      <c r="E53" s="1201" t="s">
        <v>44</v>
      </c>
      <c r="F53" s="1201"/>
      <c r="G53" s="1201"/>
      <c r="H53" s="1202"/>
      <c r="I53" s="361">
        <v>247</v>
      </c>
      <c r="J53" s="362">
        <v>397</v>
      </c>
      <c r="K53" s="362">
        <v>-160</v>
      </c>
      <c r="L53" s="362">
        <v>-528</v>
      </c>
      <c r="M53" s="363">
        <v>-741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VKPjfNDons7OZkwcL2/qz540pmdErjaYDD1A7RDrrkRvaTVmEDG97SetRzWiV7+QZcm0eDlu9O5QerYvwNfrQw==" saltValue="Dkt86y8CVE+oqgVqB85G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 zoomScale="85" zoomScaleNormal="85" zoomScaleSheetLayoutView="100" workbookViewId="0">
      <selection activeCell="H62" sqref="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1300</v>
      </c>
      <c r="G55" s="122">
        <v>1413</v>
      </c>
      <c r="H55" s="123">
        <v>1269</v>
      </c>
    </row>
    <row r="56" spans="2:8" ht="52.5" customHeight="1" x14ac:dyDescent="0.2">
      <c r="B56" s="124"/>
      <c r="C56" s="1213" t="s">
        <v>47</v>
      </c>
      <c r="D56" s="1213"/>
      <c r="E56" s="1214"/>
      <c r="F56" s="125">
        <v>4</v>
      </c>
      <c r="G56" s="125">
        <v>4</v>
      </c>
      <c r="H56" s="126">
        <v>40</v>
      </c>
    </row>
    <row r="57" spans="2:8" ht="53.25" customHeight="1" x14ac:dyDescent="0.2">
      <c r="B57" s="124"/>
      <c r="C57" s="1215" t="s">
        <v>48</v>
      </c>
      <c r="D57" s="1215"/>
      <c r="E57" s="1216"/>
      <c r="F57" s="127">
        <v>661</v>
      </c>
      <c r="G57" s="127">
        <v>957</v>
      </c>
      <c r="H57" s="128">
        <v>1033</v>
      </c>
    </row>
    <row r="58" spans="2:8" ht="45.75" customHeight="1" x14ac:dyDescent="0.2">
      <c r="B58" s="129"/>
      <c r="C58" s="1203" t="s">
        <v>561</v>
      </c>
      <c r="D58" s="1204"/>
      <c r="E58" s="1205"/>
      <c r="F58" s="130">
        <v>621</v>
      </c>
      <c r="G58" s="130">
        <v>916</v>
      </c>
      <c r="H58" s="131">
        <v>990</v>
      </c>
    </row>
    <row r="59" spans="2:8" ht="45.75" customHeight="1" x14ac:dyDescent="0.2">
      <c r="B59" s="129"/>
      <c r="C59" s="1203" t="s">
        <v>562</v>
      </c>
      <c r="D59" s="1204"/>
      <c r="E59" s="1205"/>
      <c r="F59" s="130">
        <v>28</v>
      </c>
      <c r="G59" s="130">
        <v>26</v>
      </c>
      <c r="H59" s="131">
        <v>26</v>
      </c>
    </row>
    <row r="60" spans="2:8" ht="45.75" customHeight="1" x14ac:dyDescent="0.2">
      <c r="B60" s="129"/>
      <c r="C60" s="1203" t="s">
        <v>563</v>
      </c>
      <c r="D60" s="1204"/>
      <c r="E60" s="1205"/>
      <c r="F60" s="130">
        <v>8</v>
      </c>
      <c r="G60" s="130">
        <v>12</v>
      </c>
      <c r="H60" s="131">
        <v>16</v>
      </c>
    </row>
    <row r="61" spans="2:8" ht="45.75" customHeight="1" x14ac:dyDescent="0.2">
      <c r="B61" s="129"/>
      <c r="C61" s="1203" t="s">
        <v>564</v>
      </c>
      <c r="D61" s="1204"/>
      <c r="E61" s="1205"/>
      <c r="F61" s="130">
        <v>3</v>
      </c>
      <c r="G61" s="130">
        <v>2</v>
      </c>
      <c r="H61" s="131">
        <v>0</v>
      </c>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1964</v>
      </c>
      <c r="G63" s="136">
        <v>2373</v>
      </c>
      <c r="H63" s="137">
        <v>2342</v>
      </c>
    </row>
    <row r="64" spans="2:8" ht="13.2" x14ac:dyDescent="0.2"/>
  </sheetData>
  <sheetProtection algorithmName="SHA-512" hashValue="eqt3LIHIC9pf6GD444JzNH3jtsAPCYrX9OF58NMlwshZN3nJTqa02fpmlXXZ9h5ONRNy8xuW+HCkd0KRt6jfhQ==" saltValue="u7G5hS5u1b0yXj9NN6iR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22162</v>
      </c>
      <c r="E3" s="156"/>
      <c r="F3" s="157">
        <v>51264</v>
      </c>
      <c r="G3" s="158"/>
      <c r="H3" s="159"/>
    </row>
    <row r="4" spans="1:8" x14ac:dyDescent="0.2">
      <c r="A4" s="160"/>
      <c r="B4" s="161"/>
      <c r="C4" s="162"/>
      <c r="D4" s="163">
        <v>11159</v>
      </c>
      <c r="E4" s="164"/>
      <c r="F4" s="165">
        <v>26040</v>
      </c>
      <c r="G4" s="166"/>
      <c r="H4" s="167"/>
    </row>
    <row r="5" spans="1:8" x14ac:dyDescent="0.2">
      <c r="A5" s="148" t="s">
        <v>518</v>
      </c>
      <c r="B5" s="153"/>
      <c r="C5" s="154"/>
      <c r="D5" s="155">
        <v>29615</v>
      </c>
      <c r="E5" s="156"/>
      <c r="F5" s="157">
        <v>52068</v>
      </c>
      <c r="G5" s="158"/>
      <c r="H5" s="159"/>
    </row>
    <row r="6" spans="1:8" x14ac:dyDescent="0.2">
      <c r="A6" s="160"/>
      <c r="B6" s="161"/>
      <c r="C6" s="162"/>
      <c r="D6" s="163">
        <v>21699</v>
      </c>
      <c r="E6" s="164"/>
      <c r="F6" s="165">
        <v>26936</v>
      </c>
      <c r="G6" s="166"/>
      <c r="H6" s="167"/>
    </row>
    <row r="7" spans="1:8" x14ac:dyDescent="0.2">
      <c r="A7" s="148" t="s">
        <v>519</v>
      </c>
      <c r="B7" s="153"/>
      <c r="C7" s="154"/>
      <c r="D7" s="155">
        <v>23292</v>
      </c>
      <c r="E7" s="156"/>
      <c r="F7" s="157">
        <v>47161</v>
      </c>
      <c r="G7" s="158"/>
      <c r="H7" s="159"/>
    </row>
    <row r="8" spans="1:8" x14ac:dyDescent="0.2">
      <c r="A8" s="160"/>
      <c r="B8" s="161"/>
      <c r="C8" s="162"/>
      <c r="D8" s="163">
        <v>12079</v>
      </c>
      <c r="E8" s="164"/>
      <c r="F8" s="165">
        <v>24595</v>
      </c>
      <c r="G8" s="166"/>
      <c r="H8" s="167"/>
    </row>
    <row r="9" spans="1:8" x14ac:dyDescent="0.2">
      <c r="A9" s="148" t="s">
        <v>520</v>
      </c>
      <c r="B9" s="153"/>
      <c r="C9" s="154"/>
      <c r="D9" s="155">
        <v>28731</v>
      </c>
      <c r="E9" s="156"/>
      <c r="F9" s="157">
        <v>43423</v>
      </c>
      <c r="G9" s="158"/>
      <c r="H9" s="159"/>
    </row>
    <row r="10" spans="1:8" x14ac:dyDescent="0.2">
      <c r="A10" s="160"/>
      <c r="B10" s="161"/>
      <c r="C10" s="162"/>
      <c r="D10" s="163">
        <v>17535</v>
      </c>
      <c r="E10" s="164"/>
      <c r="F10" s="165">
        <v>22207</v>
      </c>
      <c r="G10" s="166"/>
      <c r="H10" s="167"/>
    </row>
    <row r="11" spans="1:8" x14ac:dyDescent="0.2">
      <c r="A11" s="148" t="s">
        <v>521</v>
      </c>
      <c r="B11" s="153"/>
      <c r="C11" s="154"/>
      <c r="D11" s="155">
        <v>26108</v>
      </c>
      <c r="E11" s="156"/>
      <c r="F11" s="157">
        <v>45265</v>
      </c>
      <c r="G11" s="158"/>
      <c r="H11" s="159"/>
    </row>
    <row r="12" spans="1:8" x14ac:dyDescent="0.2">
      <c r="A12" s="160"/>
      <c r="B12" s="161"/>
      <c r="C12" s="168"/>
      <c r="D12" s="163">
        <v>16593</v>
      </c>
      <c r="E12" s="164"/>
      <c r="F12" s="165">
        <v>22600</v>
      </c>
      <c r="G12" s="166"/>
      <c r="H12" s="167"/>
    </row>
    <row r="13" spans="1:8" x14ac:dyDescent="0.2">
      <c r="A13" s="148"/>
      <c r="B13" s="153"/>
      <c r="C13" s="169"/>
      <c r="D13" s="170">
        <v>25982</v>
      </c>
      <c r="E13" s="171"/>
      <c r="F13" s="172">
        <v>47836</v>
      </c>
      <c r="G13" s="173"/>
      <c r="H13" s="159"/>
    </row>
    <row r="14" spans="1:8" x14ac:dyDescent="0.2">
      <c r="A14" s="160"/>
      <c r="B14" s="161"/>
      <c r="C14" s="162"/>
      <c r="D14" s="163">
        <v>15813</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7.08</v>
      </c>
      <c r="C19" s="174">
        <f>ROUND(VALUE(SUBSTITUTE(実質収支比率等に係る経年分析!G$48,"▲","-")),2)</f>
        <v>6.99</v>
      </c>
      <c r="D19" s="174">
        <f>ROUND(VALUE(SUBSTITUTE(実質収支比率等に係る経年分析!H$48,"▲","-")),2)</f>
        <v>13.66</v>
      </c>
      <c r="E19" s="174">
        <f>ROUND(VALUE(SUBSTITUTE(実質収支比率等に係る経年分析!I$48,"▲","-")),2)</f>
        <v>10.37</v>
      </c>
      <c r="F19" s="174">
        <f>ROUND(VALUE(SUBSTITUTE(実質収支比率等に係る経年分析!J$48,"▲","-")),2)</f>
        <v>11.76</v>
      </c>
    </row>
    <row r="20" spans="1:11" x14ac:dyDescent="0.2">
      <c r="A20" s="174" t="s">
        <v>53</v>
      </c>
      <c r="B20" s="174">
        <f>ROUND(VALUE(SUBSTITUTE(実質収支比率等に係る経年分析!F$47,"▲","-")),2)</f>
        <v>17.059999999999999</v>
      </c>
      <c r="C20" s="174">
        <f>ROUND(VALUE(SUBSTITUTE(実質収支比率等に係る経年分析!G$47,"▲","-")),2)</f>
        <v>15.61</v>
      </c>
      <c r="D20" s="174">
        <f>ROUND(VALUE(SUBSTITUTE(実質収支比率等に係る経年分析!H$47,"▲","-")),2)</f>
        <v>17.399999999999999</v>
      </c>
      <c r="E20" s="174">
        <f>ROUND(VALUE(SUBSTITUTE(実質収支比率等に係る経年分析!I$47,"▲","-")),2)</f>
        <v>19.32</v>
      </c>
      <c r="F20" s="174">
        <f>ROUND(VALUE(SUBSTITUTE(実質収支比率等に係る経年分析!J$47,"▲","-")),2)</f>
        <v>17.059999999999999</v>
      </c>
    </row>
    <row r="21" spans="1:11" x14ac:dyDescent="0.2">
      <c r="A21" s="174" t="s">
        <v>54</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-0.72</v>
      </c>
      <c r="D21" s="174">
        <f>IF(ISNUMBER(VALUE(SUBSTITUTE(実質収支比率等に係る経年分析!H$49,"▲","-"))),ROUND(VALUE(SUBSTITUTE(実質収支比率等に係る経年分析!H$49,"▲","-")),2),NA())</f>
        <v>10.039999999999999</v>
      </c>
      <c r="E21" s="174">
        <f>IF(ISNUMBER(VALUE(SUBSTITUTE(実質収支比率等に係る経年分析!I$49,"▲","-"))),ROUND(VALUE(SUBSTITUTE(実質収支比率等に係る経年分析!I$49,"▲","-")),2),NA())</f>
        <v>-2.04</v>
      </c>
      <c r="F21" s="174">
        <f>IF(ISNUMBER(VALUE(SUBSTITUTE(実質収支比率等に係る経年分析!J$49,"▲","-"))),ROUND(VALUE(SUBSTITUTE(実質収支比率等に係る経年分析!J$49,"▲","-")),2),NA())</f>
        <v>-0.36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10.029999999999999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956</v>
      </c>
      <c r="E42" s="176"/>
      <c r="F42" s="176"/>
      <c r="G42" s="176">
        <f>'実質公債費比率（分子）の構造'!L$52</f>
        <v>944</v>
      </c>
      <c r="H42" s="176"/>
      <c r="I42" s="176"/>
      <c r="J42" s="176">
        <f>'実質公債費比率（分子）の構造'!M$52</f>
        <v>932</v>
      </c>
      <c r="K42" s="176"/>
      <c r="L42" s="176"/>
      <c r="M42" s="176">
        <f>'実質公債費比率（分子）の構造'!N$52</f>
        <v>901</v>
      </c>
      <c r="N42" s="176"/>
      <c r="O42" s="176"/>
      <c r="P42" s="176">
        <f>'実質公債費比率（分子）の構造'!O$52</f>
        <v>925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59</v>
      </c>
      <c r="C45" s="176"/>
      <c r="D45" s="176"/>
      <c r="E45" s="176">
        <f>'実質公債費比率（分子）の構造'!L$49</f>
        <v>65</v>
      </c>
      <c r="F45" s="176"/>
      <c r="G45" s="176"/>
      <c r="H45" s="176">
        <f>'実質公債費比率（分子）の構造'!M$49</f>
        <v>95</v>
      </c>
      <c r="I45" s="176"/>
      <c r="J45" s="176"/>
      <c r="K45" s="176">
        <f>'実質公債費比率（分子）の構造'!N$49</f>
        <v>104</v>
      </c>
      <c r="L45" s="176"/>
      <c r="M45" s="176"/>
      <c r="N45" s="176">
        <f>'実質公債費比率（分子）の構造'!O$49</f>
        <v>131</v>
      </c>
      <c r="O45" s="176"/>
      <c r="P45" s="176"/>
    </row>
    <row r="46" spans="1:16" x14ac:dyDescent="0.2">
      <c r="A46" s="176" t="s">
        <v>64</v>
      </c>
      <c r="B46" s="176">
        <f>'実質公債費比率（分子）の構造'!K$48</f>
        <v>482</v>
      </c>
      <c r="C46" s="176"/>
      <c r="D46" s="176"/>
      <c r="E46" s="176">
        <f>'実質公債費比率（分子）の構造'!L$48</f>
        <v>448</v>
      </c>
      <c r="F46" s="176"/>
      <c r="G46" s="176"/>
      <c r="H46" s="176">
        <f>'実質公債費比率（分子）の構造'!M$48</f>
        <v>373</v>
      </c>
      <c r="I46" s="176"/>
      <c r="J46" s="176"/>
      <c r="K46" s="176">
        <f>'実質公債費比率（分子）の構造'!N$48</f>
        <v>371</v>
      </c>
      <c r="L46" s="176"/>
      <c r="M46" s="176"/>
      <c r="N46" s="176">
        <f>'実質公債費比率（分子）の構造'!O$48</f>
        <v>322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803</v>
      </c>
      <c r="C49" s="176"/>
      <c r="D49" s="176"/>
      <c r="E49" s="176">
        <f>'実質公債費比率（分子）の構造'!L$45</f>
        <v>818</v>
      </c>
      <c r="F49" s="176"/>
      <c r="G49" s="176"/>
      <c r="H49" s="176">
        <f>'実質公債費比率（分子）の構造'!M$45</f>
        <v>844</v>
      </c>
      <c r="I49" s="176"/>
      <c r="J49" s="176"/>
      <c r="K49" s="176">
        <f>'実質公債費比率（分子）の構造'!N$45</f>
        <v>840</v>
      </c>
      <c r="L49" s="176"/>
      <c r="M49" s="176"/>
      <c r="N49" s="176">
        <f>'実質公債費比率（分子）の構造'!O$45</f>
        <v>841</v>
      </c>
      <c r="O49" s="176"/>
      <c r="P49" s="176"/>
    </row>
    <row r="50" spans="1:16" x14ac:dyDescent="0.2">
      <c r="A50" s="176" t="s">
        <v>67</v>
      </c>
      <c r="B50" s="176" t="e">
        <f>NA()</f>
        <v>#N/A</v>
      </c>
      <c r="C50" s="176">
        <f>IF(ISNUMBER('実質公債費比率（分子）の構造'!K$53),'実質公債費比率（分子）の構造'!K$53,NA())</f>
        <v>388</v>
      </c>
      <c r="D50" s="176" t="e">
        <f>NA()</f>
        <v>#N/A</v>
      </c>
      <c r="E50" s="176" t="e">
        <f>NA()</f>
        <v>#N/A</v>
      </c>
      <c r="F50" s="176">
        <f>IF(ISNUMBER('実質公債費比率（分子）の構造'!L$53),'実質公債費比率（分子）の構造'!L$53,NA())</f>
        <v>387</v>
      </c>
      <c r="G50" s="176" t="e">
        <f>NA()</f>
        <v>#N/A</v>
      </c>
      <c r="H50" s="176" t="e">
        <f>NA()</f>
        <v>#N/A</v>
      </c>
      <c r="I50" s="176">
        <f>IF(ISNUMBER('実質公債費比率（分子）の構造'!M$53),'実質公債費比率（分子）の構造'!M$53,NA())</f>
        <v>380</v>
      </c>
      <c r="J50" s="176" t="e">
        <f>NA()</f>
        <v>#N/A</v>
      </c>
      <c r="K50" s="176" t="e">
        <f>NA()</f>
        <v>#N/A</v>
      </c>
      <c r="L50" s="176">
        <f>IF(ISNUMBER('実質公債費比率（分子）の構造'!N$53),'実質公債費比率（分子）の構造'!N$53,NA())</f>
        <v>414</v>
      </c>
      <c r="M50" s="176" t="e">
        <f>NA()</f>
        <v>#N/A</v>
      </c>
      <c r="N50" s="176" t="e">
        <f>NA()</f>
        <v>#N/A</v>
      </c>
      <c r="O50" s="176">
        <f>IF(ISNUMBER('実質公債費比率（分子）の構造'!O$53),'実質公債費比率（分子）の構造'!O$53,NA())</f>
        <v>369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8746</v>
      </c>
      <c r="E56" s="175"/>
      <c r="F56" s="175"/>
      <c r="G56" s="175">
        <f>'将来負担比率（分子）の構造'!J$52</f>
        <v>8538</v>
      </c>
      <c r="H56" s="175"/>
      <c r="I56" s="175"/>
      <c r="J56" s="175">
        <f>'将来負担比率（分子）の構造'!K$52</f>
        <v>8225</v>
      </c>
      <c r="K56" s="175"/>
      <c r="L56" s="175"/>
      <c r="M56" s="175">
        <f>'将来負担比率（分子）の構造'!L$52</f>
        <v>7752</v>
      </c>
      <c r="N56" s="175"/>
      <c r="O56" s="175"/>
      <c r="P56" s="175">
        <f>'将来負担比率（分子）の構造'!M$52</f>
        <v>7261</v>
      </c>
    </row>
    <row r="57" spans="1:16" x14ac:dyDescent="0.2">
      <c r="A57" s="175" t="s">
        <v>42</v>
      </c>
      <c r="B57" s="175"/>
      <c r="C57" s="175"/>
      <c r="D57" s="175">
        <f>'将来負担比率（分子）の構造'!I$51</f>
        <v>1148</v>
      </c>
      <c r="E57" s="175"/>
      <c r="F57" s="175"/>
      <c r="G57" s="175">
        <f>'将来負担比率（分子）の構造'!J$51</f>
        <v>1025</v>
      </c>
      <c r="H57" s="175"/>
      <c r="I57" s="175"/>
      <c r="J57" s="175">
        <f>'将来負担比率（分子）の構造'!K$51</f>
        <v>1007</v>
      </c>
      <c r="K57" s="175"/>
      <c r="L57" s="175"/>
      <c r="M57" s="175">
        <f>'将来負担比率（分子）の構造'!L$51</f>
        <v>699</v>
      </c>
      <c r="N57" s="175"/>
      <c r="O57" s="175"/>
      <c r="P57" s="175">
        <f>'将来負担比率（分子）の構造'!M$51</f>
        <v>752</v>
      </c>
    </row>
    <row r="58" spans="1:16" x14ac:dyDescent="0.2">
      <c r="A58" s="175" t="s">
        <v>41</v>
      </c>
      <c r="B58" s="175"/>
      <c r="C58" s="175"/>
      <c r="D58" s="175">
        <f>'将来負担比率（分子）の構造'!I$50</f>
        <v>2365</v>
      </c>
      <c r="E58" s="175"/>
      <c r="F58" s="175"/>
      <c r="G58" s="175">
        <f>'将来負担比率（分子）の構造'!J$50</f>
        <v>2288</v>
      </c>
      <c r="H58" s="175"/>
      <c r="I58" s="175"/>
      <c r="J58" s="175">
        <f>'将来負担比率（分子）の構造'!K$50</f>
        <v>2573</v>
      </c>
      <c r="K58" s="175"/>
      <c r="L58" s="175"/>
      <c r="M58" s="175">
        <f>'将来負担比率（分子）の構造'!L$50</f>
        <v>2943</v>
      </c>
      <c r="N58" s="175"/>
      <c r="O58" s="175"/>
      <c r="P58" s="175">
        <f>'将来負担比率（分子）の構造'!M$50</f>
        <v>2815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335</v>
      </c>
      <c r="C63" s="175"/>
      <c r="D63" s="175"/>
      <c r="E63" s="175">
        <f>'将来負担比率（分子）の構造'!J$44</f>
        <v>389</v>
      </c>
      <c r="F63" s="175"/>
      <c r="G63" s="175"/>
      <c r="H63" s="175">
        <f>'将来負担比率（分子）の構造'!K$44</f>
        <v>374</v>
      </c>
      <c r="I63" s="175"/>
      <c r="J63" s="175"/>
      <c r="K63" s="175">
        <f>'将来負担比率（分子）の構造'!L$44</f>
        <v>324</v>
      </c>
      <c r="L63" s="175"/>
      <c r="M63" s="175"/>
      <c r="N63" s="175">
        <f>'将来負担比率（分子）の構造'!M$44</f>
        <v>274</v>
      </c>
      <c r="O63" s="175"/>
      <c r="P63" s="175"/>
    </row>
    <row r="64" spans="1:16" x14ac:dyDescent="0.2">
      <c r="A64" s="175" t="s">
        <v>33</v>
      </c>
      <c r="B64" s="175">
        <f>'将来負担比率（分子）の構造'!I$43</f>
        <v>3579</v>
      </c>
      <c r="C64" s="175"/>
      <c r="D64" s="175"/>
      <c r="E64" s="175">
        <f>'将来負担比率（分子）の構造'!J$43</f>
        <v>3314</v>
      </c>
      <c r="F64" s="175"/>
      <c r="G64" s="175"/>
      <c r="H64" s="175">
        <f>'将来負担比率（分子）の構造'!K$43</f>
        <v>2983</v>
      </c>
      <c r="I64" s="175"/>
      <c r="J64" s="175"/>
      <c r="K64" s="175">
        <f>'将来負担比率（分子）の構造'!L$43</f>
        <v>2702</v>
      </c>
      <c r="L64" s="175"/>
      <c r="M64" s="175"/>
      <c r="N64" s="175">
        <f>'将来負担比率（分子）の構造'!M$43</f>
        <v>2336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8592</v>
      </c>
      <c r="C66" s="175"/>
      <c r="D66" s="175"/>
      <c r="E66" s="175">
        <f>'将来負担比率（分子）の構造'!J$41</f>
        <v>8545</v>
      </c>
      <c r="F66" s="175"/>
      <c r="G66" s="175"/>
      <c r="H66" s="175">
        <f>'将来負担比率（分子）の構造'!K$41</f>
        <v>8289</v>
      </c>
      <c r="I66" s="175"/>
      <c r="J66" s="175"/>
      <c r="K66" s="175">
        <f>'将来負担比率（分子）の構造'!L$41</f>
        <v>7840</v>
      </c>
      <c r="L66" s="175"/>
      <c r="M66" s="175"/>
      <c r="N66" s="175">
        <f>'将来負担比率（分子）の構造'!M$41</f>
        <v>7476</v>
      </c>
      <c r="O66" s="175"/>
      <c r="P66" s="175"/>
    </row>
    <row r="67" spans="1:16" x14ac:dyDescent="0.2">
      <c r="A67" s="175" t="s">
        <v>71</v>
      </c>
      <c r="B67" s="175" t="e">
        <f>NA()</f>
        <v>#N/A</v>
      </c>
      <c r="C67" s="175">
        <f>IF(ISNUMBER('将来負担比率（分子）の構造'!I$53), IF('将来負担比率（分子）の構造'!I$53 &lt; 0, 0, '将来負担比率（分子）の構造'!I$53), NA())</f>
        <v>247</v>
      </c>
      <c r="D67" s="175" t="e">
        <f>NA()</f>
        <v>#N/A</v>
      </c>
      <c r="E67" s="175" t="e">
        <f>NA()</f>
        <v>#N/A</v>
      </c>
      <c r="F67" s="175">
        <f>IF(ISNUMBER('将来負担比率（分子）の構造'!J$53), IF('将来負担比率（分子）の構造'!J$53 &lt; 0, 0, '将来負担比率（分子）の構造'!J$53), NA())</f>
        <v>397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1300</v>
      </c>
      <c r="C72" s="179">
        <f>基金残高に係る経年分析!G55</f>
        <v>1413</v>
      </c>
      <c r="D72" s="179">
        <f>基金残高に係る経年分析!H55</f>
        <v>1269</v>
      </c>
    </row>
    <row r="73" spans="1:16" x14ac:dyDescent="0.2">
      <c r="A73" s="178" t="s">
        <v>74</v>
      </c>
      <c r="B73" s="179">
        <f>基金残高に係る経年分析!F56</f>
        <v>4</v>
      </c>
      <c r="C73" s="179">
        <f>基金残高に係る経年分析!G56</f>
        <v>4</v>
      </c>
      <c r="D73" s="179">
        <f>基金残高に係る経年分析!H56</f>
        <v>40</v>
      </c>
    </row>
    <row r="74" spans="1:16" x14ac:dyDescent="0.2">
      <c r="A74" s="178" t="s">
        <v>75</v>
      </c>
      <c r="B74" s="179">
        <f>基金残高に係る経年分析!F57</f>
        <v>661</v>
      </c>
      <c r="C74" s="179">
        <f>基金残高に係る経年分析!G57</f>
        <v>957</v>
      </c>
      <c r="D74" s="179">
        <f>基金残高に係る経年分析!H57</f>
        <v>1033</v>
      </c>
    </row>
  </sheetData>
  <sheetProtection algorithmName="SHA-512" hashValue="DDPjCu+VEMU6c47hu8hQayRLsMlaWeYVjyPQsQQNafeltcgWewTdy9wOzb4WbXVM4/HyPMztmevN7AvBGdHFig==" saltValue="m6y2/J9ZeQtvYHt/PodCC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fukumitsu659</cp:lastModifiedBy>
  <dcterms:created xsi:type="dcterms:W3CDTF">2025-02-19T01:35:26Z</dcterms:created>
  <dcterms:modified xsi:type="dcterms:W3CDTF">2025-03-19T01:16:03Z</dcterms:modified>
  <cp:category/>
</cp:coreProperties>
</file>