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0.129.0.6\総合政策課\財政\0300決算全般\市町村財政比較分析表（財政状況資料集）\R5\"/>
    </mc:Choice>
  </mc:AlternateContent>
  <xr:revisionPtr revIDLastSave="0" documentId="13_ncr:1_{041F0363-6D95-45BF-A643-BC38DAC70F45}"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U34" i="10"/>
  <c r="U35" i="10" s="1"/>
  <c r="U36" i="10" s="1"/>
  <c r="C34" i="10"/>
  <c r="AM34" i="10" s="1"/>
  <c r="AM35" i="10" s="1"/>
  <c r="BW36" i="10" l="1"/>
  <c r="BW37" i="10" s="1"/>
  <c r="BW38" i="10" s="1"/>
  <c r="BW39" i="10" s="1"/>
  <c r="BW40"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<sst xmlns="http://schemas.openxmlformats.org/spreadsheetml/2006/main" count="1075" uniqueCount="565">
  <si>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</si>
  <si>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</si>
  <si>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</si>
  <si>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</si>
  <si>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</si>
  <si>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</si>
  <si>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</si>
  <si>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</si>
  <si>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</si>
  <si>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</si>
  <si>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</si>
  <si>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</si>
  <si>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</si>
  <si>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</si>
  <si>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</si>
  <si>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</si>
  <si>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</si>
  <si>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</si>
  <si>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</si>
  <si>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</si>
  <si>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</si>
  <si>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</si>
  <si>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</si>
  <si>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</si>
  <si>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</si>
  <si>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</si>
  <si>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</si>
  <si>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</si>
  <si>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</si>
  <si>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</si>
  <si>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</si>
  <si>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</si>
  <si>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</si>
  <si>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</si>
  <si>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</si>
  <si>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</si>
  <si>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</si>
  <si>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</si>
  <si>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</si>
  <si>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</si>
  <si>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</si>
  <si>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</si>
  <si>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</si>
  <si>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</si>
  <si>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</si>
  <si>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</si>
  <si>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</si>
  <si>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</si>
  <si>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</si>
  <si>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</si>
  <si>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</si>
  <si>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</si>
  <si>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</si>
  <si>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</si>
  <si>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</si>
  <si>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</si>
  <si>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</si>
  <si>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</si>
  <si>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</si>
  <si>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</si>
  <si>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</si>
  <si>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</si>
  <si>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</si>
  <si>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</si>
  <si>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</si>
  <si>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</si>
  <si>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</si>
  <si>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</si>
  <si>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</si>
  <si>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</si>
  <si>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</si>
  <si>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</si>
  <si>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</si>
  <si>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</si>
  <si>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</si>
  <si>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</si>
  <si>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</si>
  <si>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</si>
  <si>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</si>
  <si>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</si>
  <si>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</si>
  <si>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</si>
  <si>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</si>
  <si>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</si>
  <si>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</si>
  <si>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</si>
  <si>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</si>
  <si>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</si>
  <si>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</si>
  <si>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</si>
  <si>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</si>
  <si>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</si>
  <si>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</si>
  <si>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</si>
  <si>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</si>
  <si>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</si>
  <si>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</si>
  <si>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</si>
  <si>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</si>
  <si>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</si>
  <si>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</si>
  <si>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</si>
  <si>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</si>
  <si>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</si>
  <si>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</si>
  <si>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</si>
  <si>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</si>
  <si>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</si>
  <si>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</si>
  <si>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</si>
  <si>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</si>
  <si>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</si>
  <si>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</si>
  <si>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</si>
  <si>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</si>
  <si>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</si>
  <si>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</si>
  <si>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</si>
  <si>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</si>
  <si>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</si>
  <si>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</si>
  <si>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</si>
  <si>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</si>
  <si>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</si>
  <si>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</si>
  <si>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</si>
  <si>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</si>
  <si>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</si>
  <si>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</si>
  <si>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</si>
  <si>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</si>
  <si>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</si>
  <si>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</si>
  <si>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</si>
  <si>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</si>
  <si>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</si>
  <si>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</si>
  <si>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</si>
  <si>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</si>
  <si>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</si>
  <si>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</si>
  <si>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</si>
  <si>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</si>
  <si>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</si>
  <si>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</si>
  <si>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</si>
  <si>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</si>
  <si>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</si>
  <si>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</si>
  <si>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</si>
  <si>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</si>
  <si>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</si>
  <si>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</si>
  <si>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</si>
  <si>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</si>
  <si>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</si>
  <si>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</si>
  <si>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</si>
  <si>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</si>
  <si>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</si>
  <si>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</si>
  <si>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</si>
  <si>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</si>
  <si>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</si>
  <si>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</si>
  <si>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</si>
  <si>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</si>
  <si>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</si>
  <si>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</si>
  <si>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</si>
  <si>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</si>
  <si>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</si>
  <si>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</si>
  <si>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</si>
  <si>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</si>
  <si>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</si>
  <si>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</si>
  <si>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</si>
  <si>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</si>
  <si>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</si>
  <si>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</si>
  <si>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</si>
  <si>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</si>
  <si>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</si>
  <si>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</si>
  <si>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</si>
  <si>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</si>
  <si>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</si>
  <si>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</si>
  <si>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</si>
  <si>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</si>
  <si>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</si>
  <si>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</si>
  <si>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</si>
  <si>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</si>
  <si>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</si>
  <si>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</si>
  <si>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</si>
  <si>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</si>
  <si>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</si>
  <si>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</si>
  <si>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</si>
  <si>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</si>
  <si>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</si>
  <si>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埼玉県小鹿野町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</si>
  <si>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</si>
  <si>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</si>
  <si>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</si>
  <si>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</si>
  <si>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</si>
  <si>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</si>
  <si>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</si>
  <si>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</si>
  <si>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</si>
  <si>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</si>
  <si>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</si>
  <si>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</si>
  <si>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</si>
  <si>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</si>
  <si>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</si>
  <si>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</si>
  <si>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</si>
  <si>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</si>
  <si>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</si>
  <si>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</si>
  <si>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</si>
  <si>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</si>
  <si>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</si>
  <si>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</si>
  <si>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</si>
  <si>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</si>
  <si>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</si>
  <si>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</si>
  <si>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</si>
  <si>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</si>
  <si>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</si>
  <si>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</si>
  <si>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</si>
  <si>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</si>
  <si>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</si>
  <si>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</si>
  <si>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</si>
  <si>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</si>
  <si>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</si>
  <si>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</si>
  <si>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</si>
  <si>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</si>
  <si>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</si>
  <si>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</si>
  <si>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</si>
  <si>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</si>
  <si>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</si>
  <si>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</si>
  <si>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</si>
  <si>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</si>
  <si>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</si>
  <si>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</si>
  <si>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</si>
  <si>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</si>
  <si>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</si>
  <si>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</si>
  <si>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</si>
  <si>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</si>
  <si>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</si>
  <si>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</si>
  <si>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</si>
  <si>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</si>
  <si>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</si>
  <si>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</si>
  <si>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</si>
  <si>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</si>
  <si>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</si>
  <si>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</si>
  <si>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</si>
  <si>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</si>
  <si>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</si>
  <si>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</si>
  <si>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</si>
  <si>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</si>
  <si>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</si>
  <si>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</si>
  <si>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</si>
  <si>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</si>
  <si>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</si>
  <si>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</si>
  <si>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</si>
  <si>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</si>
  <si>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</si>
  <si>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</si>
  <si>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</si>
  <si>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</si>
  <si>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</si>
  <si>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</si>
  <si>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</si>
  <si>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</si>
  <si>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</si>
  <si>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</si>
  <si>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</si>
  <si>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</si>
  <si>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</si>
  <si>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</si>
  <si>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</si>
  <si>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</si>
  <si>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</si>
  <si>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</si>
  <si>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</si>
  <si>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</si>
  <si>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</si>
  <si>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</si>
  <si>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</si>
  <si>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</si>
  <si>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</si>
  <si>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</si>
  <si>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</si>
  <si>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</si>
  <si>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</si>
  <si>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</si>
  <si>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</si>
  <si>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</si>
  <si>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</si>
  <si>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</si>
  <si>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</si>
  <si>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</si>
  <si>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</si>
  <si>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</si>
  <si>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</si>
  <si>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</si>
  <si>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</si>
  <si>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</si>
  <si>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</si>
  <si>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</si>
  <si>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</si>
  <si>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</si>
  <si>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</si>
  <si>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</si>
  <si>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</si>
  <si>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</si>
  <si>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</si>
  <si>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</si>
  <si>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</si>
  <si>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</si>
  <si>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</si>
  <si>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</si>
  <si>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</si>
  <si>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</si>
  <si>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</si>
  <si>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</si>
  <si>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</si>
  <si>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</si>
  <si>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</si>
  <si>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</si>
  <si>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</si>
  <si>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</si>
  <si>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</si>
  <si>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</si>
  <si>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埼玉県小鹿野町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</si>
  <si>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</si>
  <si>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</si>
  <si>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</si>
  <si>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</si>
  <si>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</si>
  <si>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</si>
  <si>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</si>
  <si>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</si>
  <si>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</si>
  <si>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</si>
  <si>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</si>
  <si>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</si>
  <si>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</si>
  <si>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</si>
  <si>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</si>
  <si>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</si>
  <si>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</si>
  <si>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</si>
  <si>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</si>
  <si>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</si>
  <si>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</si>
  <si>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</si>
  <si>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</si>
  <si>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</si>
  <si>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</si>
  <si>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</si>
  <si>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</si>
  <si>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</si>
  <si>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</si>
  <si>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</si>
  <si>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</si>
  <si>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</si>
  <si>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</si>
  <si>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</si>
  <si>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</si>
  <si>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</si>
  <si>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</si>
  <si>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</si>
  <si>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</si>
  <si>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</si>
  <si>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</si>
  <si>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</si>
  <si>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</si>
  <si>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</si>
  <si>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</si>
  <si>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</si>
  <si>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</si>
  <si>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</si>
  <si>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</si>
  <si>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</si>
  <si>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</si>
  <si>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</si>
  <si>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</si>
  <si>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</si>
  <si>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</si>
  <si>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</si>
  <si>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</si>
  <si>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</si>
  <si>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</si>
  <si>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</si>
  <si>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</si>
  <si>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</si>
  <si>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</si>
  <si>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</si>
  <si>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</si>
  <si>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</si>
  <si>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</si>
  <si>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</si>
  <si>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</si>
  <si>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</si>
  <si>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</si>
  <si>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</si>
  <si>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</si>
  <si>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</si>
  <si>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</si>
  <si>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</si>
  <si>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</si>
  <si>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</si>
  <si>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</si>
  <si>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</si>
  <si>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</si>
  <si>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</si>
  <si>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</si>
  <si>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</si>
  <si>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</si>
  <si>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</si>
  <si>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</si>
  <si>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</si>
  <si>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</si>
  <si>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</si>
  <si>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</si>
  <si>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</si>
  <si>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</si>
  <si>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</si>
  <si>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</si>
  <si>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</si>
  <si>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</si>
  <si>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</si>
  <si>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</si>
  <si>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</si>
  <si>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</si>
  <si>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</si>
  <si>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</si>
  <si>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</si>
  <si>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</si>
  <si>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</si>
  <si>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</si>
  <si>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</si>
  <si>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</si>
  <si>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</si>
  <si>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</si>
  <si>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</si>
  <si>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</si>
  <si>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</si>
  <si>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</si>
  <si>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</si>
  <si>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</si>
  <si>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</si>
  <si>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</si>
  <si>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</si>
  <si>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</si>
  <si>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</si>
  <si>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</si>
  <si>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</si>
  <si>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</si>
  <si>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</si>
  <si>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</si>
  <si>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</si>
  <si>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</si>
  <si>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</si>
  <si>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</si>
  <si>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</si>
  <si>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</si>
  <si>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</si>
  <si>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</si>
  <si>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</si>
  <si>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</si>
  <si>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</si>
  <si>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</si>
  <si>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</si>
  <si>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</si>
  <si>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</si>
  <si>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</si>
  <si>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</si>
  <si>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</si>
  <si>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</si>
  <si>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</si>
  <si>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</si>
  <si>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</si>
  <si>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</si>
  <si>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</si>
  <si>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</si>
  <si>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</si>
  <si>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</si>
  <si>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</si>
  <si>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</si>
  <si>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</si>
  <si>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</si>
  <si>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</si>
  <si>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</si>
  <si>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</si>
  <si>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</si>
  <si>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</si>
  <si>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</si>
  <si>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</si>
  <si>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</si>
  <si>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</si>
  <si>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</si>
  <si>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</si>
  <si>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</si>
  <si>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</si>
  <si>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</si>
  <si>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</si>
  <si>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</si>
  <si>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</si>
  <si>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</si>
  <si>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2.06</t>
  </si>
  <si>
    <t>▲ 0.36</t>
  </si>
  <si>
    <t>▲ 2.68</t>
  </si>
  <si>
    <t>一般会計</t>
  </si>
  <si>
    <t>病院事業会計</t>
  </si>
  <si>
    <t>介護保険特別会計</t>
  </si>
  <si>
    <t>国民宿舎事業会計</t>
  </si>
  <si>
    <t>浄化槽設置管理等特別会計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</si>
  <si>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</si>
  <si>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</si>
  <si>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</si>
  <si>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</si>
  <si>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</si>
  <si>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</si>
  <si>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</si>
  <si>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</si>
  <si>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</si>
  <si>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小鹿野町振興公社</t>
    <rPh sb="0" eb="4">
      <t>オガノマチ</t>
    </rPh>
    <rPh sb="4" eb="6">
      <t>シンコウ</t>
    </rPh>
    <rPh sb="6" eb="8">
      <t>コウシャ</t>
    </rPh>
    <phoneticPr fontId="2"/>
  </si>
  <si>
    <t>株式会社地域商社おがの</t>
    <rPh sb="0" eb="4">
      <t>カブシキガイシャ</t>
    </rPh>
    <rPh sb="4" eb="6">
      <t>チイキ</t>
    </rPh>
    <rPh sb="6" eb="8">
      <t>ショウシャ</t>
    </rPh>
    <phoneticPr fontId="2"/>
  </si>
  <si>
    <t>秩父広域市町村圏組合</t>
  </si>
  <si>
    <t>埼玉県後期高齢者医療広域連合</t>
  </si>
  <si>
    <t>埼玉県市町村総合事務組合</t>
  </si>
  <si>
    <t>彩の国さいたま人づくり広域連合</t>
  </si>
  <si>
    <t>水道事業</t>
    <rPh sb="0" eb="2">
      <t>スイドウ</t>
    </rPh>
    <rPh sb="2" eb="4">
      <t>ジギョウ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</si>
  <si>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</si>
  <si>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</si>
  <si>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</si>
  <si>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</si>
  <si>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地域振興基金</t>
    <rPh sb="0" eb="2">
      <t>チイキ</t>
    </rPh>
    <rPh sb="2" eb="4">
      <t>シンコウ</t>
    </rPh>
    <rPh sb="4" eb="6">
      <t>キキン</t>
    </rPh>
    <phoneticPr fontId="5"/>
  </si>
  <si>
    <t>ふるさと応援基金</t>
    <rPh sb="4" eb="6">
      <t>オウエン</t>
    </rPh>
    <rPh sb="6" eb="8">
      <t>キキン</t>
    </rPh>
    <phoneticPr fontId="2"/>
  </si>
  <si>
    <t>土地取得基金</t>
    <rPh sb="0" eb="2">
      <t>トチ</t>
    </rPh>
    <rPh sb="2" eb="4">
      <t>シュトク</t>
    </rPh>
    <rPh sb="4" eb="6">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</si>
  <si>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</si>
  <si>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地域自然資産活用整備基金</t>
    <rPh sb="0" eb="2">
      <t>チイキ</t>
    </rPh>
    <rPh sb="2" eb="4">
      <t>シゼン</t>
    </rPh>
    <rPh sb="4" eb="6">
      <t>シサン</t>
    </rPh>
    <rPh sb="6" eb="8">
      <t>カツヨウ</t>
    </rPh>
    <rPh sb="8" eb="10">
      <t>セイビ</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</si>
</sst>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67E-4C26-AE75-3A801397A9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63663</c:v>
                </c:pt>
                <c:pt idx="1">
                  <c:v>57599</c:v>
                </c:pt>
                <c:pt idx="2">
                  <c:v>50635</c:v>
                </c:pt>
                <c:pt idx="3">
                  <c:v>124860</c:v>
                </c:pt>
                <c:pt idx="4">
                  <c:v>53553</c:v>
                </c:pt>
              </c:numCache>
            </c:numRef>
          </c:val>
          <c:smooth val="0"/>
          <c:extLst>
            <c:ext xmlns:c16="http://schemas.microsoft.com/office/drawing/2014/chart" uri="{C3380CC4-5D6E-409C-BE32-E72D297353CC}">
              <c16:uniqueId val="{00000001-967E-4C26-AE75-3A801397A9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10.01</c:v>
                </c:pt>
                <c:pt idx="1">
                  <c:v>14.98</c:v>
                </c:pt>
                <c:pt idx="2">
                  <c:v>10.18</c:v>
                </c:pt>
                <c:pt idx="3">
                  <c:v>12.05</c:v>
                </c:pt>
                <c:pt idx="4">
                  <c:v>9.18</c:v>
                </c:pt>
              </c:numCache>
            </c:numRef>
          </c:val>
          <c:extLst>
            <c:ext xmlns:c16="http://schemas.microsoft.com/office/drawing/2014/chart" uri="{C3380CC4-5D6E-409C-BE32-E72D297353CC}">
              <c16:uniqueId val="{00000000-4CBB-4D6B-8AA6-AC6E7EC7E2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30.34</c:v>
                </c:pt>
                <c:pt idx="1">
                  <c:v>24</c:v>
                </c:pt>
                <c:pt idx="2">
                  <c:v>29.32</c:v>
                </c:pt>
                <c:pt idx="3">
                  <c:v>32.32</c:v>
                </c:pt>
                <c:pt idx="4">
                  <c:v>32.020000000000003</c:v>
                </c:pt>
              </c:numCache>
            </c:numRef>
          </c:val>
          <c:extLst>
            <c:ext xmlns:c16="http://schemas.microsoft.com/office/drawing/2014/chart" uri="{C3380CC4-5D6E-409C-BE32-E72D297353CC}">
              <c16:uniqueId val="{00000001-4CBB-4D6B-8AA6-AC6E7EC7E2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c:v>
                </c:pt>
                <c:pt idx="1">
                  <c:v>-0.36</c:v>
                </c:pt>
                <c:pt idx="2">
                  <c:v>2.6</c:v>
                </c:pt>
                <c:pt idx="3">
                  <c:v>3.64</c:v>
                </c:pt>
                <c:pt idx="4">
                  <c:v>-2.68</c:v>
                </c:pt>
              </c:numCache>
            </c:numRef>
          </c:val>
          <c:smooth val="0"/>
          <c:extLst>
            <c:ext xmlns:c16="http://schemas.microsoft.com/office/drawing/2014/chart" uri="{C3380CC4-5D6E-409C-BE32-E72D297353CC}">
              <c16:uniqueId val="{00000002-4CBB-4D6B-8AA6-AC6E7EC7E2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47-4A98-82BC-EC58990F76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47-4A98-82BC-EC58990F76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47-4A98-82BC-EC58990F76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BC47-4A98-82BC-EC58990F761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1.34</c:v>
                </c:pt>
                <c:pt idx="2">
                  <c:v>#N/A</c:v>
                </c:pt>
                <c:pt idx="3">
                  <c:v>1.76</c:v>
                </c:pt>
                <c:pt idx="4">
                  <c:v>#N/A</c:v>
                </c:pt>
                <c:pt idx="5">
                  <c:v>1.34</c:v>
                </c:pt>
                <c:pt idx="6">
                  <c:v>#N/A</c:v>
                </c:pt>
                <c:pt idx="7">
                  <c:v>1.1000000000000001</c:v>
                </c:pt>
                <c:pt idx="8">
                  <c:v>#N/A</c:v>
                </c:pt>
                <c:pt idx="9">
                  <c:v>0.12</c:v>
                </c:pt>
              </c:numCache>
            </c:numRef>
          </c:val>
          <c:extLst>
            <c:ext xmlns:c16="http://schemas.microsoft.com/office/drawing/2014/chart" uri="{C3380CC4-5D6E-409C-BE32-E72D297353CC}">
              <c16:uniqueId val="{00000004-BC47-4A98-82BC-EC58990F761B}"/>
            </c:ext>
          </c:extLst>
        </c:ser>
        <c:ser>
          <c:idx val="5"/>
          <c:order val="5"/>
          <c:tx>
            <c:strRef>
              <c:f>データシート!$A$32</c:f>
              <c:strCache>
                <c:ptCount val="1"/>
                <c:pt idx="0">
                  <c:v>浄化槽設置管理等特別会計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0.05</c:v>
                </c:pt>
                <c:pt idx="4">
                  <c:v>#N/A</c:v>
                </c:pt>
                <c:pt idx="5">
                  <c:v>7.0000000000000007E-2</c:v>
                </c:pt>
                <c:pt idx="6">
                  <c:v>#N/A</c:v>
                </c:pt>
                <c:pt idx="7">
                  <c:v>0.14000000000000001</c:v>
                </c:pt>
                <c:pt idx="8">
                  <c:v>#N/A</c:v>
                </c:pt>
                <c:pt idx="9">
                  <c:v>0.22</c:v>
                </c:pt>
              </c:numCache>
            </c:numRef>
          </c:val>
          <c:extLst>
            <c:ext xmlns:c16="http://schemas.microsoft.com/office/drawing/2014/chart" uri="{C3380CC4-5D6E-409C-BE32-E72D297353CC}">
              <c16:uniqueId val="{00000005-BC47-4A98-82BC-EC58990F761B}"/>
            </c:ext>
          </c:extLst>
        </c:ser>
        <c:ser>
          <c:idx val="6"/>
          <c:order val="6"/>
          <c:tx>
            <c:strRef>
              <c:f>データシート!$A$33</c:f>
              <c:strCache>
                <c:ptCount val="1"/>
                <c:pt idx="0">
                  <c:v>国民宿舎事業会計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0.46</c:v>
                </c:pt>
                <c:pt idx="4">
                  <c:v>#N/A</c:v>
                </c:pt>
                <c:pt idx="5">
                  <c:v>0.35</c:v>
                </c:pt>
                <c:pt idx="6">
                  <c:v>#N/A</c:v>
                </c:pt>
                <c:pt idx="7">
                  <c:v>0.56000000000000005</c:v>
                </c:pt>
                <c:pt idx="8">
                  <c:v>#N/A</c:v>
                </c:pt>
                <c:pt idx="9">
                  <c:v>2.27</c:v>
                </c:pt>
              </c:numCache>
            </c:numRef>
          </c:val>
          <c:extLst>
            <c:ext xmlns:c16="http://schemas.microsoft.com/office/drawing/2014/chart" uri="{C3380CC4-5D6E-409C-BE32-E72D297353CC}">
              <c16:uniqueId val="{00000006-BC47-4A98-82BC-EC58990F76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2.17</c:v>
                </c:pt>
                <c:pt idx="4">
                  <c:v>#N/A</c:v>
                </c:pt>
                <c:pt idx="5">
                  <c:v>2.57</c:v>
                </c:pt>
                <c:pt idx="6">
                  <c:v>#N/A</c:v>
                </c:pt>
                <c:pt idx="7">
                  <c:v>2.3199999999999998</c:v>
                </c:pt>
                <c:pt idx="8">
                  <c:v>#N/A</c:v>
                </c:pt>
                <c:pt idx="9">
                  <c:v>2.52</c:v>
                </c:pt>
              </c:numCache>
            </c:numRef>
          </c:val>
          <c:extLst>
            <c:ext xmlns:c16="http://schemas.microsoft.com/office/drawing/2014/chart" uri="{C3380CC4-5D6E-409C-BE32-E72D297353CC}">
              <c16:uniqueId val="{00000007-BC47-4A98-82BC-EC58990F761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c:v>
                </c:pt>
                <c:pt idx="2">
                  <c:v>#N/A</c:v>
                </c:pt>
                <c:pt idx="3">
                  <c:v>2.31</c:v>
                </c:pt>
                <c:pt idx="4">
                  <c:v>#N/A</c:v>
                </c:pt>
                <c:pt idx="5">
                  <c:v>3.25</c:v>
                </c:pt>
                <c:pt idx="6">
                  <c:v>#N/A</c:v>
                </c:pt>
                <c:pt idx="7">
                  <c:v>3.51</c:v>
                </c:pt>
                <c:pt idx="8">
                  <c:v>#N/A</c:v>
                </c:pt>
                <c:pt idx="9">
                  <c:v>2.57</c:v>
                </c:pt>
              </c:numCache>
            </c:numRef>
          </c:val>
          <c:extLst>
            <c:ext xmlns:c16="http://schemas.microsoft.com/office/drawing/2014/chart" uri="{C3380CC4-5D6E-409C-BE32-E72D297353CC}">
              <c16:uniqueId val="{00000008-BC47-4A98-82BC-EC58990F76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10.01</c:v>
                </c:pt>
                <c:pt idx="2">
                  <c:v>#N/A</c:v>
                </c:pt>
                <c:pt idx="3">
                  <c:v>14.97</c:v>
                </c:pt>
                <c:pt idx="4">
                  <c:v>#N/A</c:v>
                </c:pt>
                <c:pt idx="5">
                  <c:v>10.18</c:v>
                </c:pt>
                <c:pt idx="6">
                  <c:v>#N/A</c:v>
                </c:pt>
                <c:pt idx="7">
                  <c:v>12.05</c:v>
                </c:pt>
                <c:pt idx="8">
                  <c:v>#N/A</c:v>
                </c:pt>
                <c:pt idx="9">
                  <c:v>9.17</c:v>
                </c:pt>
              </c:numCache>
            </c:numRef>
          </c:val>
          <c:extLst>
            <c:ext xmlns:c16="http://schemas.microsoft.com/office/drawing/2014/chart" uri="{C3380CC4-5D6E-409C-BE32-E72D297353CC}">
              <c16:uniqueId val="{00000009-BC47-4A98-82BC-EC58990F76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642</c:v>
                </c:pt>
                <c:pt idx="5">
                  <c:v>677</c:v>
                </c:pt>
                <c:pt idx="8">
                  <c:v>680</c:v>
                </c:pt>
                <c:pt idx="11">
                  <c:v>685</c:v>
                </c:pt>
                <c:pt idx="14">
                  <c:v>720</c:v>
                </c:pt>
              </c:numCache>
            </c:numRef>
          </c:val>
          <c:extLst>
            <c:ext xmlns:c16="http://schemas.microsoft.com/office/drawing/2014/chart" uri="{C3380CC4-5D6E-409C-BE32-E72D297353CC}">
              <c16:uniqueId val="{00000000-079C-4C65-B6E1-3BC94A5A4D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9C-4C65-B6E1-3BC94A5A4D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2-079C-4C65-B6E1-3BC94A5A4D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42</c:v>
                </c:pt>
                <c:pt idx="6">
                  <c:v>42</c:v>
                </c:pt>
                <c:pt idx="9">
                  <c:v>44</c:v>
                </c:pt>
                <c:pt idx="12">
                  <c:v>52</c:v>
                </c:pt>
              </c:numCache>
            </c:numRef>
          </c:val>
          <c:extLst>
            <c:ext xmlns:c16="http://schemas.microsoft.com/office/drawing/2014/chart" uri="{C3380CC4-5D6E-409C-BE32-E72D297353CC}">
              <c16:uniqueId val="{00000003-079C-4C65-B6E1-3BC94A5A4D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123</c:v>
                </c:pt>
                <c:pt idx="6">
                  <c:v>129</c:v>
                </c:pt>
                <c:pt idx="9">
                  <c:v>125</c:v>
                </c:pt>
                <c:pt idx="12">
                  <c:v>118</c:v>
                </c:pt>
              </c:numCache>
            </c:numRef>
          </c:val>
          <c:extLst>
            <c:ext xmlns:c16="http://schemas.microsoft.com/office/drawing/2014/chart" uri="{C3380CC4-5D6E-409C-BE32-E72D297353CC}">
              <c16:uniqueId val="{00000004-079C-4C65-B6E1-3BC94A5A4D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9C-4C65-B6E1-3BC94A5A4D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9C-4C65-B6E1-3BC94A5A4D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780</c:v>
                </c:pt>
                <c:pt idx="3">
                  <c:v>844</c:v>
                </c:pt>
                <c:pt idx="6">
                  <c:v>835</c:v>
                </c:pt>
                <c:pt idx="9">
                  <c:v>849</c:v>
                </c:pt>
                <c:pt idx="12">
                  <c:v>871</c:v>
                </c:pt>
              </c:numCache>
            </c:numRef>
          </c:val>
          <c:extLst>
            <c:ext xmlns:c16="http://schemas.microsoft.com/office/drawing/2014/chart" uri="{C3380CC4-5D6E-409C-BE32-E72D297353CC}">
              <c16:uniqueId val="{00000007-079C-4C65-B6E1-3BC94A5A4D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307</c:v>
                </c:pt>
                <c:pt idx="2">
                  <c:v>#N/A</c:v>
                </c:pt>
                <c:pt idx="3">
                  <c:v>#N/A</c:v>
                </c:pt>
                <c:pt idx="4">
                  <c:v>332</c:v>
                </c:pt>
                <c:pt idx="5">
                  <c:v>#N/A</c:v>
                </c:pt>
                <c:pt idx="6">
                  <c:v>#N/A</c:v>
                </c:pt>
                <c:pt idx="7">
                  <c:v>326</c:v>
                </c:pt>
                <c:pt idx="8">
                  <c:v>#N/A</c:v>
                </c:pt>
                <c:pt idx="9">
                  <c:v>#N/A</c:v>
                </c:pt>
                <c:pt idx="10">
                  <c:v>333</c:v>
                </c:pt>
                <c:pt idx="11">
                  <c:v>#N/A</c:v>
                </c:pt>
                <c:pt idx="12">
                  <c:v>#N/A</c:v>
                </c:pt>
                <c:pt idx="13">
                  <c:v>321</c:v>
                </c:pt>
                <c:pt idx="14">
                  <c:v>#N/A</c:v>
                </c:pt>
              </c:numCache>
            </c:numRef>
          </c:val>
          <c:smooth val="0"/>
          <c:extLst>
            <c:ext xmlns:c16="http://schemas.microsoft.com/office/drawing/2014/chart" uri="{C3380CC4-5D6E-409C-BE32-E72D297353CC}">
              <c16:uniqueId val="{00000008-079C-4C65-B6E1-3BC94A5A4D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6945</c:v>
                </c:pt>
                <c:pt idx="5">
                  <c:v>6947</c:v>
                </c:pt>
                <c:pt idx="8">
                  <c:v>6779</c:v>
                </c:pt>
                <c:pt idx="11">
                  <c:v>6884</c:v>
                </c:pt>
                <c:pt idx="14">
                  <c:v>6558</c:v>
                </c:pt>
              </c:numCache>
            </c:numRef>
          </c:val>
          <c:extLst>
            <c:ext xmlns:c16="http://schemas.microsoft.com/office/drawing/2014/chart" uri="{C3380CC4-5D6E-409C-BE32-E72D297353CC}">
              <c16:uniqueId val="{00000000-E188-4114-A793-1CCA222D7B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c:v>
                </c:pt>
                <c:pt idx="5">
                  <c:v>4</c:v>
                </c:pt>
                <c:pt idx="8">
                  <c:v>32</c:v>
                </c:pt>
                <c:pt idx="11">
                  <c:v>28</c:v>
                </c:pt>
                <c:pt idx="14">
                  <c:v>24</c:v>
                </c:pt>
              </c:numCache>
            </c:numRef>
          </c:val>
          <c:extLst>
            <c:ext xmlns:c16="http://schemas.microsoft.com/office/drawing/2014/chart" uri="{C3380CC4-5D6E-409C-BE32-E72D297353CC}">
              <c16:uniqueId val="{00000001-E188-4114-A793-1CCA222D7B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2613</c:v>
                </c:pt>
                <c:pt idx="5">
                  <c:v>2428</c:v>
                </c:pt>
                <c:pt idx="8">
                  <c:v>2884</c:v>
                </c:pt>
                <c:pt idx="11">
                  <c:v>3051</c:v>
                </c:pt>
                <c:pt idx="14">
                  <c:v>3153</c:v>
                </c:pt>
              </c:numCache>
            </c:numRef>
          </c:val>
          <c:extLst>
            <c:ext xmlns:c16="http://schemas.microsoft.com/office/drawing/2014/chart" uri="{C3380CC4-5D6E-409C-BE32-E72D297353CC}">
              <c16:uniqueId val="{00000002-E188-4114-A793-1CCA222D7B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88-4114-A793-1CCA222D7B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88-4114-A793-1CCA222D7B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8-4114-A793-1CCA222D7B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1360</c:v>
                </c:pt>
                <c:pt idx="3">
                  <c:v>1380</c:v>
                </c:pt>
                <c:pt idx="6">
                  <c:v>1335</c:v>
                </c:pt>
                <c:pt idx="9">
                  <c:v>1304</c:v>
                </c:pt>
                <c:pt idx="12">
                  <c:v>1320</c:v>
                </c:pt>
              </c:numCache>
            </c:numRef>
          </c:val>
          <c:extLst>
            <c:ext xmlns:c16="http://schemas.microsoft.com/office/drawing/2014/chart" uri="{C3380CC4-5D6E-409C-BE32-E72D297353CC}">
              <c16:uniqueId val="{00000006-E188-4114-A793-1CCA222D7B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390</c:v>
                </c:pt>
                <c:pt idx="3">
                  <c:v>386</c:v>
                </c:pt>
                <c:pt idx="6">
                  <c:v>347</c:v>
                </c:pt>
                <c:pt idx="9">
                  <c:v>303</c:v>
                </c:pt>
                <c:pt idx="12">
                  <c:v>268</c:v>
                </c:pt>
              </c:numCache>
            </c:numRef>
          </c:val>
          <c:extLst>
            <c:ext xmlns:c16="http://schemas.microsoft.com/office/drawing/2014/chart" uri="{C3380CC4-5D6E-409C-BE32-E72D297353CC}">
              <c16:uniqueId val="{00000007-E188-4114-A793-1CCA222D7B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912</c:v>
                </c:pt>
                <c:pt idx="3">
                  <c:v>879</c:v>
                </c:pt>
                <c:pt idx="6">
                  <c:v>782</c:v>
                </c:pt>
                <c:pt idx="9">
                  <c:v>705</c:v>
                </c:pt>
                <c:pt idx="12">
                  <c:v>782</c:v>
                </c:pt>
              </c:numCache>
            </c:numRef>
          </c:val>
          <c:extLst>
            <c:ext xmlns:c16="http://schemas.microsoft.com/office/drawing/2014/chart" uri="{C3380CC4-5D6E-409C-BE32-E72D297353CC}">
              <c16:uniqueId val="{00000008-E188-4114-A793-1CCA222D7B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98</c:v>
                </c:pt>
                <c:pt idx="3">
                  <c:v>415</c:v>
                </c:pt>
                <c:pt idx="6">
                  <c:v>404</c:v>
                </c:pt>
                <c:pt idx="9">
                  <c:v>286</c:v>
                </c:pt>
                <c:pt idx="12">
                  <c:v>306</c:v>
                </c:pt>
              </c:numCache>
            </c:numRef>
          </c:val>
          <c:extLst>
            <c:ext xmlns:c16="http://schemas.microsoft.com/office/drawing/2014/chart" uri="{C3380CC4-5D6E-409C-BE32-E72D297353CC}">
              <c16:uniqueId val="{00000009-E188-4114-A793-1CCA222D7B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7906</c:v>
                </c:pt>
                <c:pt idx="3">
                  <c:v>7966</c:v>
                </c:pt>
                <c:pt idx="6">
                  <c:v>7832</c:v>
                </c:pt>
                <c:pt idx="9">
                  <c:v>8083</c:v>
                </c:pt>
                <c:pt idx="12">
                  <c:v>7677</c:v>
                </c:pt>
              </c:numCache>
            </c:numRef>
          </c:val>
          <c:extLst>
            <c:ext xmlns:c16="http://schemas.microsoft.com/office/drawing/2014/chart" uri="{C3380CC4-5D6E-409C-BE32-E72D297353CC}">
              <c16:uniqueId val="{0000000A-E188-4114-A793-1CCA222D7B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1101</c:v>
                </c:pt>
                <c:pt idx="2">
                  <c:v>#N/A</c:v>
                </c:pt>
                <c:pt idx="3">
                  <c:v>#N/A</c:v>
                </c:pt>
                <c:pt idx="4">
                  <c:v>1646</c:v>
                </c:pt>
                <c:pt idx="5">
                  <c:v>#N/A</c:v>
                </c:pt>
                <c:pt idx="6">
                  <c:v>#N/A</c:v>
                </c:pt>
                <c:pt idx="7">
                  <c:v>1006</c:v>
                </c:pt>
                <c:pt idx="8">
                  <c:v>#N/A</c:v>
                </c:pt>
                <c:pt idx="9">
                  <c:v>#N/A</c:v>
                </c:pt>
                <c:pt idx="10">
                  <c:v>718</c:v>
                </c:pt>
                <c:pt idx="11">
                  <c:v>#N/A</c:v>
                </c:pt>
                <c:pt idx="12">
                  <c:v>#N/A</c:v>
                </c:pt>
                <c:pt idx="13">
                  <c:v>618</c:v>
                </c:pt>
                <c:pt idx="14">
                  <c:v>#N/A</c:v>
                </c:pt>
              </c:numCache>
            </c:numRef>
          </c:val>
          <c:smooth val="0"/>
          <c:extLst>
            <c:ext xmlns:c16="http://schemas.microsoft.com/office/drawing/2014/chart" uri="{C3380CC4-5D6E-409C-BE32-E72D297353CC}">
              <c16:uniqueId val="{0000000B-E188-4114-A793-1CCA222D7B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1379</c:v>
                </c:pt>
                <c:pt idx="1">
                  <c:v>1474</c:v>
                </c:pt>
                <c:pt idx="2">
                  <c:v>1477</c:v>
                </c:pt>
              </c:numCache>
            </c:numRef>
          </c:val>
          <c:extLst>
            <c:ext xmlns:c16="http://schemas.microsoft.com/office/drawing/2014/chart" uri="{C3380CC4-5D6E-409C-BE32-E72D297353CC}">
              <c16:uniqueId val="{00000000-3EC1-454A-86DD-9DA0BFAEA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884</c:v>
                </c:pt>
                <c:pt idx="1">
                  <c:v>886</c:v>
                </c:pt>
                <c:pt idx="2">
                  <c:v>887</c:v>
                </c:pt>
              </c:numCache>
            </c:numRef>
          </c:val>
          <c:extLst>
            <c:ext xmlns:c16="http://schemas.microsoft.com/office/drawing/2014/chart" uri="{C3380CC4-5D6E-409C-BE32-E72D297353CC}">
              <c16:uniqueId val="{00000001-3EC1-454A-86DD-9DA0BFAEA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1228</c:v>
                </c:pt>
                <c:pt idx="1">
                  <c:v>1254</c:v>
                </c:pt>
                <c:pt idx="2">
                  <c:v>1326</c:v>
                </c:pt>
              </c:numCache>
            </c:numRef>
          </c:val>
          <c:extLst>
            <c:ext xmlns:c16="http://schemas.microsoft.com/office/drawing/2014/chart" uri="{C3380CC4-5D6E-409C-BE32-E72D297353CC}">
              <c16:uniqueId val="{00000002-3EC1-454A-86DD-9DA0BFAEAF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が進み高齢化率も高いことから、年々税収は減少している。また、山間地域であるということもあり、企業誘致も上手く進まず、財政基盤が弱い状況である。人口増加を目指した事業を展開しつつ、行政の効率化にも努め、財政の健全化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781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14288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借り入れた過疎対策事業債の据置期間が終了し、元金の償還が開始したことに伴い公債費が増加したほか、こども医療費やひとり親家庭等医療費などの扶助費が増加した。一方で、令和４年度には、新庁舎建設に伴う備品購入費やコロナ対策事業などを実施したが、事業の完了により全体で０．８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今後も、根拠に基づいた積極的な見直しと優先順位付けの徹底を図り、創意工夫を凝らした経費の節減を行い、歳出削減を図っていく。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4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151554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043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154094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043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167640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4410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年度の人件費は、職員の年齢構成の変化に伴い職員給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や職員手当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ほか、再任用職員数の減少など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８，６４６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千円の減となった。物件費においても、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備品購入費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などが減少したほか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し尿処理事業が公営企業会計化したことにより、委託料が減少したことため、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１０１，３５６千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人口１人当たりの金額として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も５，７５６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157635</xdr:rowOff>
    </xdr:from>
    <xdr:to>
      <xdr:col>23</xdr:col>
      <xdr:colOff>133350</xdr:colOff>
      <xdr:row>83</xdr:row>
      <xdr:rowOff>6026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216535"/>
          <a:ext cx="838200" cy="1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4916</xdr:rowOff>
    </xdr:from>
    <xdr:to>
      <xdr:col>19</xdr:col>
      <xdr:colOff>133350</xdr:colOff>
      <xdr:row>83</xdr:row>
      <xdr:rowOff>6026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3526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144225</xdr:rowOff>
    </xdr:from>
    <xdr:to>
      <xdr:col>15</xdr:col>
      <xdr:colOff>82550</xdr:colOff>
      <xdr:row>83</xdr:row>
      <xdr:rowOff>4916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03125"/>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93738</xdr:rowOff>
    </xdr:from>
    <xdr:to>
      <xdr:col>11</xdr:col>
      <xdr:colOff>31750</xdr:colOff>
      <xdr:row>82</xdr:row>
      <xdr:rowOff>144225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5263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106835</xdr:rowOff>
    </xdr:from>
    <xdr:to>
      <xdr:col>23</xdr:col>
      <xdr:colOff>184150</xdr:colOff>
      <xdr:row>83</xdr:row>
      <xdr:rowOff>36985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78912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126676</xdr:rowOff>
    </xdr:from>
    <xdr:to>
      <xdr:col>19</xdr:col>
      <xdr:colOff>184150</xdr:colOff>
      <xdr:row>83</xdr:row>
      <xdr:rowOff>56826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41603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7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125566</xdr:rowOff>
    </xdr:from>
    <xdr:to>
      <xdr:col>15</xdr:col>
      <xdr:colOff>133350</xdr:colOff>
      <xdr:row>83</xdr:row>
      <xdr:rowOff>55716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7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93425</xdr:rowOff>
    </xdr:from>
    <xdr:to>
      <xdr:col>11</xdr:col>
      <xdr:colOff>82550</xdr:colOff>
      <xdr:row>83</xdr:row>
      <xdr:rowOff>23575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8352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42938</xdr:rowOff>
    </xdr:from>
    <xdr:to>
      <xdr:col>7</xdr:col>
      <xdr:colOff>31750</xdr:colOff>
      <xdr:row>82</xdr:row>
      <xdr:rowOff>144538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129315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年度のラスパイレス指数は９４．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職員構成の変化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6279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5590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157238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4786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111277</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4786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数値は、類似団体より３．０４ポイント、埼玉県平均より６．９２ポイント高い数値となっている。当町は、面積が広く、既存の事務事業を維持継続していくためには、ある程度の職員数は確保しておく必要があり、大幅な削減は難しい状況である。また、人口については年々減少することが予想されていることから、今後もある程度増加していく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事業の縮小や廃止を行い、職員数の適正化について取り組んでいく必要がある。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35016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8122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14333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8122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63</xdr:row>
      <xdr:rowOff>14333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7708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140970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6881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起債した過疎対策事業債が、据置期間が終了し償還が始まったことから、令和４年度と比較し、公債費が２２，３３１千円増加しているものの、交付税算入額や標準税収入額等も増加していることから０．１％の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今後も、公共施設整備事業などに過疎対策事業債を充当して実施していく見込みであり、今後も実質公債費比率は横ばいで推移する見込みである。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66675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66675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91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56621</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91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56621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9045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15875</xdr:rowOff>
    </xdr:from>
    <xdr:to>
      <xdr:col>77</xdr:col>
      <xdr:colOff>95250</xdr:colOff>
      <xdr:row>40</xdr:row>
      <xdr:rowOff>117475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残高については、新規発行額より償還額が上回ったことにより減少したほか、公営企業債等繰入見込額についても減少したことにより、将来負担額が３２７，４４２千円減少した。また、ふるさと応援基金や森林環境譲与税基金、公共施設等整備基金に、新たに積み立てたことで基金全体の額が増加したことなどにより、将来負担比率は令和４年度より２．７ポイント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今後も、公債費の抑制を図りつつ行財政改革を進め財政の健全化を図っていく。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94464</xdr:rowOff>
    </xdr:from>
    <xdr:to>
      <xdr:col>81</xdr:col>
      <xdr:colOff>44450</xdr:colOff>
      <xdr:row>14</xdr:row>
      <xdr:rowOff>125488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4947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15</xdr:row>
      <xdr:rowOff>27577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525788"/>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16</xdr:row>
      <xdr:rowOff>69850</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59932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82731</xdr:rowOff>
    </xdr:from>
    <xdr:to>
      <xdr:col>68</xdr:col>
      <xdr:colOff>152400</xdr:colOff>
      <xdr:row>16</xdr:row>
      <xdr:rowOff>69850</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a:off x="13512800" y="265448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15741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1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74688</xdr:rowOff>
    </xdr:from>
    <xdr:to>
      <xdr:col>77</xdr:col>
      <xdr:colOff>95250</xdr:colOff>
      <xdr:row>15</xdr:row>
      <xdr:rowOff>4838</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161065</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5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63154</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105427</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年度の人件費は、会計年度任用職員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０．６ポイント増加した。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町内小学校にお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ける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複式学級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や、町立の保育所及びこども園の採用職員などのベースアップの影響による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。令和７年度に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４校を１校に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若干の減少を見込</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ほか、行財政改革の取組みを進め、人件費の削減に努めていく。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年度の物件費は、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令和４年度までに完了した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備品購入費が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類似団体内平均値よりも低い数値ではあるものの、今後も指定管理者制度を活用し、観光施設を民間事業者へ運営業務委託を検討していることから、数値は増加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587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87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75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15</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758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36195</xdr:rowOff>
    </xdr:from>
    <xdr:to>
      <xdr:col>74</xdr:col>
      <xdr:colOff>31750</xdr:colOff>
      <xdr:row>14</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147972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127635</xdr:rowOff>
    </xdr:from>
    <xdr:to>
      <xdr:col>65</xdr:col>
      <xdr:colOff>53975</xdr:colOff>
      <xdr:row>15</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67962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年度の扶助費は、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町単独事業で実施しているこども医療費やひとり親家庭等医療費が増加していることにより、０．８ポイントの増となった。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町の出生者数が激減していることから、こどもに対する扶助費は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減少する見込みであるが、障害者に対する扶助費も多額になっており、横ばい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6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6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介護保険特別会計のサービス事業観条文への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していることにより０．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浄化槽設置管理等特別会計への繰出金は減少となったものの、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国民健康保険特別会計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への繰出金は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54</xdr:row>
      <xdr:rowOff>105228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55</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63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年度の補助費等は、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令和４年度に実施したコロナ対策事業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に対する補助金が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全国平均、埼玉県平均及び類似団体平均のいずれよりも高い数値となっており、町が単独で実施している補助事業などについて、見直しや廃止の検討を行い、経費の縮減に努めていく。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37</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18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37</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0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36</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1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36</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134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年度に借り入れた過疎対策事業債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据置期間が終了し、元金返済が開始されたことにより０．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も完了し、今後の大きな起債の予定は今のところないため、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公債費の比率は上昇が見込まれる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債の額が、毎年度の公債費の額を上回らないよう実施事業の選別を行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、財政の健全化を図っていく。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086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76708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新庁舎建設事業が完了したことに伴い、備品購入費が減少したことにより減となったほか、補助費等においても、コロナ対策事業が減少したことにより減となったため、全体で１．６ポイントの減となった。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60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874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76</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920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140681</xdr:rowOff>
    </xdr:from>
    <xdr:to>
      <xdr:col>29</xdr:col>
      <xdr:colOff>127000</xdr:colOff>
      <xdr:row>17</xdr:row>
      <xdr:rowOff>7603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1506"/>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7603</xdr:rowOff>
    </xdr:from>
    <xdr:to>
      <xdr:col>26</xdr:col>
      <xdr:colOff>50800</xdr:colOff>
      <xdr:row>17</xdr:row>
      <xdr:rowOff>14984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9878"/>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14984</xdr:rowOff>
    </xdr:from>
    <xdr:to>
      <xdr:col>22</xdr:col>
      <xdr:colOff>114300</xdr:colOff>
      <xdr:row>17</xdr:row>
      <xdr:rowOff>58921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7259"/>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58921</xdr:rowOff>
    </xdr:from>
    <xdr:to>
      <xdr:col>18</xdr:col>
      <xdr:colOff>177800</xdr:colOff>
      <xdr:row>17</xdr:row>
      <xdr:rowOff>80768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1196"/>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89881</xdr:rowOff>
    </xdr:from>
    <xdr:to>
      <xdr:col>29</xdr:col>
      <xdr:colOff>177800</xdr:colOff>
      <xdr:row>17</xdr:row>
      <xdr:rowOff>20031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106408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128253</xdr:rowOff>
    </xdr:from>
    <xdr:to>
      <xdr:col>26</xdr:col>
      <xdr:colOff>101600</xdr:colOff>
      <xdr:row>17</xdr:row>
      <xdr:rowOff>58403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68580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135634</xdr:rowOff>
    </xdr:from>
    <xdr:to>
      <xdr:col>22</xdr:col>
      <xdr:colOff>165100</xdr:colOff>
      <xdr:row>17</xdr:row>
      <xdr:rowOff>65784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75961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8121</xdr:rowOff>
    </xdr:from>
    <xdr:to>
      <xdr:col>19</xdr:col>
      <xdr:colOff>38100</xdr:colOff>
      <xdr:row>17</xdr:row>
      <xdr:rowOff>109721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29968</xdr:rowOff>
    </xdr:from>
    <xdr:to>
      <xdr:col>15</xdr:col>
      <xdr:colOff>101600</xdr:colOff>
      <xdr:row>17</xdr:row>
      <xdr:rowOff>131568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141745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155278</xdr:rowOff>
    </xdr:from>
    <xdr:to>
      <xdr:col>29</xdr:col>
      <xdr:colOff>127000</xdr:colOff>
      <xdr:row>35</xdr:row>
      <xdr:rowOff>157015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5628"/>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2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155278</xdr:rowOff>
    </xdr:from>
    <xdr:to>
      <xdr:col>26</xdr:col>
      <xdr:colOff>50800</xdr:colOff>
      <xdr:row>35</xdr:row>
      <xdr:rowOff>188882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5628"/>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188882</xdr:rowOff>
    </xdr:from>
    <xdr:to>
      <xdr:col>22</xdr:col>
      <xdr:colOff>114300</xdr:colOff>
      <xdr:row>35</xdr:row>
      <xdr:rowOff>192471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9232"/>
          <a:ext cx="6985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192471</xdr:rowOff>
    </xdr:from>
    <xdr:to>
      <xdr:col>18</xdr:col>
      <xdr:colOff>177800</xdr:colOff>
      <xdr:row>35</xdr:row>
      <xdr:rowOff>257851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2821"/>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106215</xdr:rowOff>
    </xdr:from>
    <xdr:to>
      <xdr:col>29</xdr:col>
      <xdr:colOff>177800</xdr:colOff>
      <xdr:row>35</xdr:row>
      <xdr:rowOff>207815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294192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104478</xdr:rowOff>
    </xdr:from>
    <xdr:to>
      <xdr:col>26</xdr:col>
      <xdr:colOff>101600</xdr:colOff>
      <xdr:row>35</xdr:row>
      <xdr:rowOff>206078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216255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138082</xdr:rowOff>
    </xdr:from>
    <xdr:to>
      <xdr:col>22</xdr:col>
      <xdr:colOff>165100</xdr:colOff>
      <xdr:row>35</xdr:row>
      <xdr:rowOff>239682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249859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141671</xdr:rowOff>
    </xdr:from>
    <xdr:to>
      <xdr:col>19</xdr:col>
      <xdr:colOff>38100</xdr:colOff>
      <xdr:row>35</xdr:row>
      <xdr:rowOff>243271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253448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207051</xdr:rowOff>
    </xdr:from>
    <xdr:to>
      <xdr:col>15</xdr:col>
      <xdr:colOff>101600</xdr:colOff>
      <xdr:row>35</xdr:row>
      <xdr:rowOff>308651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0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16180</xdr:rowOff>
    </xdr:from>
    <xdr:to>
      <xdr:col>24</xdr:col>
      <xdr:colOff>63500</xdr:colOff>
      <xdr:row>34</xdr:row>
      <xdr:rowOff>60249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5480"/>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37351</xdr:rowOff>
    </xdr:from>
    <xdr:to>
      <xdr:col>19</xdr:col>
      <xdr:colOff>177800</xdr:colOff>
      <xdr:row>34</xdr:row>
      <xdr:rowOff>60249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6665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37351</xdr:rowOff>
    </xdr:from>
    <xdr:to>
      <xdr:col>15</xdr:col>
      <xdr:colOff>50800</xdr:colOff>
      <xdr:row>34</xdr:row>
      <xdr:rowOff>85865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6651"/>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85865</xdr:rowOff>
    </xdr:from>
    <xdr:to>
      <xdr:col>10</xdr:col>
      <xdr:colOff>114300</xdr:colOff>
      <xdr:row>36</xdr:row>
      <xdr:rowOff>12446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51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136830</xdr:rowOff>
    </xdr:from>
    <xdr:to>
      <xdr:col>24</xdr:col>
      <xdr:colOff>114300</xdr:colOff>
      <xdr:row>34</xdr:row>
      <xdr:rowOff>66980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9449</xdr:rowOff>
    </xdr:from>
    <xdr:to>
      <xdr:col>20</xdr:col>
      <xdr:colOff>38100</xdr:colOff>
      <xdr:row>34</xdr:row>
      <xdr:rowOff>111049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127576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158001</xdr:rowOff>
    </xdr:from>
    <xdr:to>
      <xdr:col>15</xdr:col>
      <xdr:colOff>101600</xdr:colOff>
      <xdr:row>34</xdr:row>
      <xdr:rowOff>88151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104678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35065</xdr:rowOff>
    </xdr:from>
    <xdr:to>
      <xdr:col>10</xdr:col>
      <xdr:colOff>165100</xdr:colOff>
      <xdr:row>34</xdr:row>
      <xdr:rowOff>136665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153192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133096</xdr:rowOff>
    </xdr:from>
    <xdr:to>
      <xdr:col>6</xdr:col>
      <xdr:colOff>38100</xdr:colOff>
      <xdr:row>36</xdr:row>
      <xdr:rowOff>63246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79773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106408</xdr:rowOff>
    </xdr:from>
    <xdr:to>
      <xdr:col>24</xdr:col>
      <xdr:colOff>63500</xdr:colOff>
      <xdr:row>56</xdr:row>
      <xdr:rowOff>130422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7608"/>
          <a:ext cx="8382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104560</xdr:rowOff>
    </xdr:from>
    <xdr:to>
      <xdr:col>19</xdr:col>
      <xdr:colOff>177800</xdr:colOff>
      <xdr:row>56</xdr:row>
      <xdr:rowOff>106408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0576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104560</xdr:rowOff>
    </xdr:from>
    <xdr:to>
      <xdr:col>15</xdr:col>
      <xdr:colOff>50800</xdr:colOff>
      <xdr:row>56</xdr:row>
      <xdr:rowOff>132263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5760"/>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107852</xdr:rowOff>
    </xdr:from>
    <xdr:to>
      <xdr:col>10</xdr:col>
      <xdr:colOff>114300</xdr:colOff>
      <xdr:row>56</xdr:row>
      <xdr:rowOff>132263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0905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79622</xdr:rowOff>
    </xdr:from>
    <xdr:to>
      <xdr:col>24</xdr:col>
      <xdr:colOff>114300</xdr:colOff>
      <xdr:row>57</xdr:row>
      <xdr:rowOff>9772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102499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55608</xdr:rowOff>
    </xdr:from>
    <xdr:to>
      <xdr:col>20</xdr:col>
      <xdr:colOff>38100</xdr:colOff>
      <xdr:row>56</xdr:row>
      <xdr:rowOff>157208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53760</xdr:rowOff>
    </xdr:from>
    <xdr:to>
      <xdr:col>15</xdr:col>
      <xdr:colOff>101600</xdr:colOff>
      <xdr:row>56</xdr:row>
      <xdr:rowOff>155360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81463</xdr:rowOff>
    </xdr:from>
    <xdr:to>
      <xdr:col>10</xdr:col>
      <xdr:colOff>165100</xdr:colOff>
      <xdr:row>57</xdr:row>
      <xdr:rowOff>11613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28140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57052</xdr:rowOff>
    </xdr:from>
    <xdr:to>
      <xdr:col>6</xdr:col>
      <xdr:colOff>38100</xdr:colOff>
      <xdr:row>56</xdr:row>
      <xdr:rowOff>158652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3729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3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62700</xdr:rowOff>
    </xdr:from>
    <xdr:to>
      <xdr:col>24</xdr:col>
      <xdr:colOff>63500</xdr:colOff>
      <xdr:row>78</xdr:row>
      <xdr:rowOff>74892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580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62700</xdr:rowOff>
    </xdr:from>
    <xdr:to>
      <xdr:col>19</xdr:col>
      <xdr:colOff>177800</xdr:colOff>
      <xdr:row>78</xdr:row>
      <xdr:rowOff>65063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580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23457</xdr:rowOff>
    </xdr:from>
    <xdr:to>
      <xdr:col>15</xdr:col>
      <xdr:colOff>50800</xdr:colOff>
      <xdr:row>78</xdr:row>
      <xdr:rowOff>65063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655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100419</xdr:rowOff>
    </xdr:from>
    <xdr:to>
      <xdr:col>10</xdr:col>
      <xdr:colOff>114300</xdr:colOff>
      <xdr:row>78</xdr:row>
      <xdr:rowOff>23457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0206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24092</xdr:rowOff>
    </xdr:from>
    <xdr:to>
      <xdr:col>24</xdr:col>
      <xdr:colOff>114300</xdr:colOff>
      <xdr:row>78</xdr:row>
      <xdr:rowOff>125692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110469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11900</xdr:rowOff>
    </xdr:from>
    <xdr:to>
      <xdr:col>20</xdr:col>
      <xdr:colOff>38100</xdr:colOff>
      <xdr:row>78</xdr:row>
      <xdr:rowOff>113500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14263</xdr:rowOff>
    </xdr:from>
    <xdr:to>
      <xdr:col>15</xdr:col>
      <xdr:colOff>101600</xdr:colOff>
      <xdr:row>78</xdr:row>
      <xdr:rowOff>115863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106990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144107</xdr:rowOff>
    </xdr:from>
    <xdr:to>
      <xdr:col>10</xdr:col>
      <xdr:colOff>165100</xdr:colOff>
      <xdr:row>78</xdr:row>
      <xdr:rowOff>74257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65384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49619</xdr:rowOff>
    </xdr:from>
    <xdr:to>
      <xdr:col>6</xdr:col>
      <xdr:colOff>38100</xdr:colOff>
      <xdr:row>77</xdr:row>
      <xdr:rowOff>151219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167746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2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131176</xdr:rowOff>
    </xdr:from>
    <xdr:to>
      <xdr:col>24</xdr:col>
      <xdr:colOff>63500</xdr:colOff>
      <xdr:row>96</xdr:row>
      <xdr:rowOff>133528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18926"/>
          <a:ext cx="838200" cy="17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56865</xdr:rowOff>
    </xdr:from>
    <xdr:to>
      <xdr:col>19</xdr:col>
      <xdr:colOff>177800</xdr:colOff>
      <xdr:row>96</xdr:row>
      <xdr:rowOff>133528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4615"/>
          <a:ext cx="889000" cy="2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56865</xdr:rowOff>
    </xdr:from>
    <xdr:to>
      <xdr:col>15</xdr:col>
      <xdr:colOff>50800</xdr:colOff>
      <xdr:row>97</xdr:row>
      <xdr:rowOff>112922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4615"/>
          <a:ext cx="889000" cy="39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112922</xdr:rowOff>
    </xdr:from>
    <xdr:to>
      <xdr:col>10</xdr:col>
      <xdr:colOff>114300</xdr:colOff>
      <xdr:row>97</xdr:row>
      <xdr:rowOff>146771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43572"/>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80376</xdr:rowOff>
    </xdr:from>
    <xdr:to>
      <xdr:col>24</xdr:col>
      <xdr:colOff>114300</xdr:colOff>
      <xdr:row>96</xdr:row>
      <xdr:rowOff>10526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58803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82728</xdr:rowOff>
    </xdr:from>
    <xdr:to>
      <xdr:col>20</xdr:col>
      <xdr:colOff>38100</xdr:colOff>
      <xdr:row>97</xdr:row>
      <xdr:rowOff>12878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6065</xdr:rowOff>
    </xdr:from>
    <xdr:to>
      <xdr:col>15</xdr:col>
      <xdr:colOff>101600</xdr:colOff>
      <xdr:row>95</xdr:row>
      <xdr:rowOff>107665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98792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62122</xdr:rowOff>
    </xdr:from>
    <xdr:to>
      <xdr:col>10</xdr:col>
      <xdr:colOff>165100</xdr:colOff>
      <xdr:row>97</xdr:row>
      <xdr:rowOff>163722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154849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95971</xdr:rowOff>
    </xdr:from>
    <xdr:to>
      <xdr:col>6</xdr:col>
      <xdr:colOff>38100</xdr:colOff>
      <xdr:row>98</xdr:row>
      <xdr:rowOff>26121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54101</xdr:rowOff>
    </xdr:from>
    <xdr:to>
      <xdr:col>55</xdr:col>
      <xdr:colOff>0</xdr:colOff>
      <xdr:row>36</xdr:row>
      <xdr:rowOff>72587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6301"/>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72587</xdr:rowOff>
    </xdr:from>
    <xdr:to>
      <xdr:col>50</xdr:col>
      <xdr:colOff>114300</xdr:colOff>
      <xdr:row>36</xdr:row>
      <xdr:rowOff>136458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44787"/>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170797</xdr:rowOff>
    </xdr:from>
    <xdr:to>
      <xdr:col>45</xdr:col>
      <xdr:colOff>177800</xdr:colOff>
      <xdr:row>36</xdr:row>
      <xdr:rowOff>136458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28647"/>
          <a:ext cx="889000" cy="4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170797</xdr:rowOff>
    </xdr:from>
    <xdr:to>
      <xdr:col>41</xdr:col>
      <xdr:colOff>50800</xdr:colOff>
      <xdr:row>36</xdr:row>
      <xdr:rowOff>168469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28647"/>
          <a:ext cx="889000" cy="5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3301</xdr:rowOff>
    </xdr:from>
    <xdr:to>
      <xdr:col>55</xdr:col>
      <xdr:colOff>50800</xdr:colOff>
      <xdr:row>36</xdr:row>
      <xdr:rowOff>104901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26178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21787</xdr:rowOff>
    </xdr:from>
    <xdr:to>
      <xdr:col>50</xdr:col>
      <xdr:colOff>165100</xdr:colOff>
      <xdr:row>36</xdr:row>
      <xdr:rowOff>123387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139914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85658</xdr:rowOff>
    </xdr:from>
    <xdr:to>
      <xdr:col>46</xdr:col>
      <xdr:colOff>38100</xdr:colOff>
      <xdr:row>37</xdr:row>
      <xdr:rowOff>15808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32335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119997</xdr:rowOff>
    </xdr:from>
    <xdr:to>
      <xdr:col>41</xdr:col>
      <xdr:colOff>101600</xdr:colOff>
      <xdr:row>34</xdr:row>
      <xdr:rowOff>50147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66674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117669</xdr:rowOff>
    </xdr:from>
    <xdr:to>
      <xdr:col>36</xdr:col>
      <xdr:colOff>165100</xdr:colOff>
      <xdr:row>37</xdr:row>
      <xdr:rowOff>47819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64346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83083</xdr:rowOff>
    </xdr:from>
    <xdr:to>
      <xdr:col>55</xdr:col>
      <xdr:colOff>0</xdr:colOff>
      <xdr:row>58</xdr:row>
      <xdr:rowOff>11863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84283"/>
          <a:ext cx="838200" cy="2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83083</xdr:rowOff>
    </xdr:from>
    <xdr:to>
      <xdr:col>50</xdr:col>
      <xdr:colOff>114300</xdr:colOff>
      <xdr:row>58</xdr:row>
      <xdr:rowOff>22981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4283"/>
          <a:ext cx="889000" cy="2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167898</xdr:rowOff>
    </xdr:from>
    <xdr:to>
      <xdr:col>45</xdr:col>
      <xdr:colOff>177800</xdr:colOff>
      <xdr:row>58</xdr:row>
      <xdr:rowOff>22981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40548"/>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144794</xdr:rowOff>
    </xdr:from>
    <xdr:to>
      <xdr:col>41</xdr:col>
      <xdr:colOff>50800</xdr:colOff>
      <xdr:row>57</xdr:row>
      <xdr:rowOff>167898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17444"/>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132513</xdr:rowOff>
    </xdr:from>
    <xdr:to>
      <xdr:col>55</xdr:col>
      <xdr:colOff>50800</xdr:colOff>
      <xdr:row>58</xdr:row>
      <xdr:rowOff>62663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32283</xdr:rowOff>
    </xdr:from>
    <xdr:to>
      <xdr:col>50</xdr:col>
      <xdr:colOff>165100</xdr:colOff>
      <xdr:row>56</xdr:row>
      <xdr:rowOff>133883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150410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0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143631</xdr:rowOff>
    </xdr:from>
    <xdr:to>
      <xdr:col>46</xdr:col>
      <xdr:colOff>38100</xdr:colOff>
      <xdr:row>58</xdr:row>
      <xdr:rowOff>73781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64908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117098</xdr:rowOff>
    </xdr:from>
    <xdr:to>
      <xdr:col>41</xdr:col>
      <xdr:colOff>101600</xdr:colOff>
      <xdr:row>58</xdr:row>
      <xdr:rowOff>47248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38375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93994</xdr:rowOff>
    </xdr:from>
    <xdr:to>
      <xdr:col>36</xdr:col>
      <xdr:colOff>165100</xdr:colOff>
      <xdr:row>58</xdr:row>
      <xdr:rowOff>24144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107913</xdr:rowOff>
    </xdr:from>
    <xdr:to>
      <xdr:col>55</xdr:col>
      <xdr:colOff>0</xdr:colOff>
      <xdr:row>77</xdr:row>
      <xdr:rowOff>156800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795213"/>
          <a:ext cx="838200" cy="56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107913</xdr:rowOff>
    </xdr:from>
    <xdr:to>
      <xdr:col>50</xdr:col>
      <xdr:colOff>114300</xdr:colOff>
      <xdr:row>78</xdr:row>
      <xdr:rowOff>18137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795213"/>
          <a:ext cx="889000" cy="5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xdr:rowOff>
    </xdr:from>
    <xdr:to>
      <xdr:col>45</xdr:col>
      <xdr:colOff>177800</xdr:colOff>
      <xdr:row>78</xdr:row>
      <xdr:rowOff>18137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3274"/>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156604</xdr:rowOff>
    </xdr:from>
    <xdr:to>
      <xdr:col>41</xdr:col>
      <xdr:colOff>50800</xdr:colOff>
      <xdr:row>78</xdr:row>
      <xdr:rowOff>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8254"/>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106000</xdr:rowOff>
    </xdr:from>
    <xdr:to>
      <xdr:col>55</xdr:col>
      <xdr:colOff>50800</xdr:colOff>
      <xdr:row>78</xdr:row>
      <xdr:rowOff>36150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20927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57113</xdr:rowOff>
    </xdr:from>
    <xdr:to>
      <xdr:col>50</xdr:col>
      <xdr:colOff>165100</xdr:colOff>
      <xdr:row>74</xdr:row>
      <xdr:rowOff>158713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7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3790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138787</xdr:rowOff>
    </xdr:from>
    <xdr:to>
      <xdr:col>46</xdr:col>
      <xdr:colOff>38100</xdr:colOff>
      <xdr:row>78</xdr:row>
      <xdr:rowOff>68937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60064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120824</xdr:rowOff>
    </xdr:from>
    <xdr:to>
      <xdr:col>41</xdr:col>
      <xdr:colOff>101600</xdr:colOff>
      <xdr:row>78</xdr:row>
      <xdr:rowOff>50974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42101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105804</xdr:rowOff>
    </xdr:from>
    <xdr:to>
      <xdr:col>36</xdr:col>
      <xdr:colOff>165100</xdr:colOff>
      <xdr:row>78</xdr:row>
      <xdr:rowOff>35954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41669</xdr:rowOff>
    </xdr:from>
    <xdr:to>
      <xdr:col>55</xdr:col>
      <xdr:colOff>0</xdr:colOff>
      <xdr:row>98</xdr:row>
      <xdr:rowOff>70518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72319"/>
          <a:ext cx="838200" cy="2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21224</xdr:rowOff>
    </xdr:from>
    <xdr:to>
      <xdr:col>50</xdr:col>
      <xdr:colOff>114300</xdr:colOff>
      <xdr:row>98</xdr:row>
      <xdr:rowOff>70518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51874"/>
          <a:ext cx="889000" cy="2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165502</xdr:rowOff>
    </xdr:from>
    <xdr:to>
      <xdr:col>45</xdr:col>
      <xdr:colOff>177800</xdr:colOff>
      <xdr:row>97</xdr:row>
      <xdr:rowOff>21224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24702"/>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159108</xdr:rowOff>
    </xdr:from>
    <xdr:to>
      <xdr:col>41</xdr:col>
      <xdr:colOff>50800</xdr:colOff>
      <xdr:row>96</xdr:row>
      <xdr:rowOff>165502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1830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162319</xdr:rowOff>
    </xdr:from>
    <xdr:to>
      <xdr:col>55</xdr:col>
      <xdr:colOff>50800</xdr:colOff>
      <xdr:row>97</xdr:row>
      <xdr:rowOff>92469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140746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19718</xdr:rowOff>
    </xdr:from>
    <xdr:to>
      <xdr:col>50</xdr:col>
      <xdr:colOff>165100</xdr:colOff>
      <xdr:row>98</xdr:row>
      <xdr:rowOff>121318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141874</xdr:rowOff>
    </xdr:from>
    <xdr:to>
      <xdr:col>46</xdr:col>
      <xdr:colOff>38100</xdr:colOff>
      <xdr:row>97</xdr:row>
      <xdr:rowOff>72024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114702</xdr:rowOff>
    </xdr:from>
    <xdr:to>
      <xdr:col>41</xdr:col>
      <xdr:colOff>101600</xdr:colOff>
      <xdr:row>97</xdr:row>
      <xdr:rowOff>44852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108308</xdr:rowOff>
    </xdr:from>
    <xdr:to>
      <xdr:col>36</xdr:col>
      <xdr:colOff>165100</xdr:colOff>
      <xdr:row>97</xdr:row>
      <xdr:rowOff>38458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54985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6408</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1508"/>
          <a:ext cx="838200" cy="1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6408</xdr:rowOff>
    </xdr:from>
    <xdr:to>
      <xdr:col>81</xdr:col>
      <xdr:colOff>50800</xdr:colOff>
      <xdr:row>38</xdr:row>
      <xdr:rowOff>111902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21508"/>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143166</xdr:rowOff>
    </xdr:from>
    <xdr:to>
      <xdr:col>76</xdr:col>
      <xdr:colOff>114300</xdr:colOff>
      <xdr:row>38</xdr:row>
      <xdr:rowOff>111902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6816"/>
          <a:ext cx="889000" cy="1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143166</xdr:rowOff>
    </xdr:from>
    <xdr:to>
      <xdr:col>71</xdr:col>
      <xdr:colOff>177800</xdr:colOff>
      <xdr:row>38</xdr:row>
      <xdr:rowOff>108478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86816"/>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127058</xdr:rowOff>
    </xdr:from>
    <xdr:to>
      <xdr:col>81</xdr:col>
      <xdr:colOff>101600</xdr:colOff>
      <xdr:row>38</xdr:row>
      <xdr:rowOff>57207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0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73735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61102</xdr:rowOff>
    </xdr:from>
    <xdr:to>
      <xdr:col>76</xdr:col>
      <xdr:colOff>165100</xdr:colOff>
      <xdr:row>38</xdr:row>
      <xdr:rowOff>162702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153829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92366</xdr:rowOff>
    </xdr:from>
    <xdr:to>
      <xdr:col>72</xdr:col>
      <xdr:colOff>38100</xdr:colOff>
      <xdr:row>38</xdr:row>
      <xdr:rowOff>22516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39043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57678</xdr:rowOff>
    </xdr:from>
    <xdr:to>
      <xdr:col>67</xdr:col>
      <xdr:colOff>101600</xdr:colOff>
      <xdr:row>38</xdr:row>
      <xdr:rowOff>159278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150405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96380</xdr:rowOff>
    </xdr:from>
    <xdr:to>
      <xdr:col>85</xdr:col>
      <xdr:colOff>127000</xdr:colOff>
      <xdr:row>76</xdr:row>
      <xdr:rowOff>117118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2658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117118</xdr:rowOff>
    </xdr:from>
    <xdr:to>
      <xdr:col>81</xdr:col>
      <xdr:colOff>50800</xdr:colOff>
      <xdr:row>76</xdr:row>
      <xdr:rowOff>132248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731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132248</xdr:rowOff>
    </xdr:from>
    <xdr:to>
      <xdr:col>76</xdr:col>
      <xdr:colOff>114300</xdr:colOff>
      <xdr:row>76</xdr:row>
      <xdr:rowOff>138398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244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138398</xdr:rowOff>
    </xdr:from>
    <xdr:to>
      <xdr:col>71</xdr:col>
      <xdr:colOff>177800</xdr:colOff>
      <xdr:row>76</xdr:row>
      <xdr:rowOff>171357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68598"/>
          <a:ext cx="8890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45580</xdr:rowOff>
    </xdr:from>
    <xdr:to>
      <xdr:col>85</xdr:col>
      <xdr:colOff>177800</xdr:colOff>
      <xdr:row>76</xdr:row>
      <xdr:rowOff>147180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68457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66318</xdr:rowOff>
    </xdr:from>
    <xdr:to>
      <xdr:col>81</xdr:col>
      <xdr:colOff>101600</xdr:colOff>
      <xdr:row>76</xdr:row>
      <xdr:rowOff>167918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81448</xdr:rowOff>
    </xdr:from>
    <xdr:to>
      <xdr:col>76</xdr:col>
      <xdr:colOff>165100</xdr:colOff>
      <xdr:row>77</xdr:row>
      <xdr:rowOff>11598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28125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87598</xdr:rowOff>
    </xdr:from>
    <xdr:to>
      <xdr:col>72</xdr:col>
      <xdr:colOff>38100</xdr:colOff>
      <xdr:row>77</xdr:row>
      <xdr:rowOff>17748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34274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120557</xdr:rowOff>
    </xdr:from>
    <xdr:to>
      <xdr:col>67</xdr:col>
      <xdr:colOff>101600</xdr:colOff>
      <xdr:row>77</xdr:row>
      <xdr:rowOff>50707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69027</xdr:rowOff>
    </xdr:from>
    <xdr:to>
      <xdr:col>85</xdr:col>
      <xdr:colOff>127000</xdr:colOff>
      <xdr:row>98</xdr:row>
      <xdr:rowOff>104084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1127"/>
          <a:ext cx="838200" cy="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137514</xdr:rowOff>
    </xdr:from>
    <xdr:to>
      <xdr:col>81</xdr:col>
      <xdr:colOff>50800</xdr:colOff>
      <xdr:row>98</xdr:row>
      <xdr:rowOff>69027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8164"/>
          <a:ext cx="889000" cy="1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137514</xdr:rowOff>
    </xdr:from>
    <xdr:to>
      <xdr:col>76</xdr:col>
      <xdr:colOff>114300</xdr:colOff>
      <xdr:row>98</xdr:row>
      <xdr:rowOff>117275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68164"/>
          <a:ext cx="889000" cy="1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117275</xdr:rowOff>
    </xdr:from>
    <xdr:to>
      <xdr:col>71</xdr:col>
      <xdr:colOff>177800</xdr:colOff>
      <xdr:row>98</xdr:row>
      <xdr:rowOff>119346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9375"/>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53284</xdr:rowOff>
    </xdr:from>
    <xdr:to>
      <xdr:col>85</xdr:col>
      <xdr:colOff>177800</xdr:colOff>
      <xdr:row>98</xdr:row>
      <xdr:rowOff>154884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139661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18227</xdr:rowOff>
    </xdr:from>
    <xdr:to>
      <xdr:col>81</xdr:col>
      <xdr:colOff>101600</xdr:colOff>
      <xdr:row>98</xdr:row>
      <xdr:rowOff>119827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110954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86714</xdr:rowOff>
    </xdr:from>
    <xdr:to>
      <xdr:col>76</xdr:col>
      <xdr:colOff>165100</xdr:colOff>
      <xdr:row>98</xdr:row>
      <xdr:rowOff>16864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66475</xdr:rowOff>
    </xdr:from>
    <xdr:to>
      <xdr:col>72</xdr:col>
      <xdr:colOff>38100</xdr:colOff>
      <xdr:row>98</xdr:row>
      <xdr:rowOff>168075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159202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6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68546</xdr:rowOff>
    </xdr:from>
    <xdr:to>
      <xdr:col>67</xdr:col>
      <xdr:colOff>101600</xdr:colOff>
      <xdr:row>98</xdr:row>
      <xdr:rowOff>170146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161273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163893</xdr:rowOff>
    </xdr:from>
    <xdr:to>
      <xdr:col>116</xdr:col>
      <xdr:colOff>63500</xdr:colOff>
      <xdr:row>35</xdr:row>
      <xdr:rowOff>45403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93193"/>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156616</xdr:rowOff>
    </xdr:from>
    <xdr:to>
      <xdr:col>111</xdr:col>
      <xdr:colOff>177800</xdr:colOff>
      <xdr:row>35</xdr:row>
      <xdr:rowOff>45403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985916"/>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80150</xdr:rowOff>
    </xdr:from>
    <xdr:to>
      <xdr:col>107</xdr:col>
      <xdr:colOff>50800</xdr:colOff>
      <xdr:row>34</xdr:row>
      <xdr:rowOff>156616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5909450"/>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80150</xdr:rowOff>
    </xdr:from>
    <xdr:to>
      <xdr:col>102</xdr:col>
      <xdr:colOff>114300</xdr:colOff>
      <xdr:row>35</xdr:row>
      <xdr:rowOff>167437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909450"/>
          <a:ext cx="889000" cy="2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113093</xdr:rowOff>
    </xdr:from>
    <xdr:to>
      <xdr:col>116</xdr:col>
      <xdr:colOff>114300</xdr:colOff>
      <xdr:row>35</xdr:row>
      <xdr:rowOff>43243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135970</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166053</xdr:rowOff>
    </xdr:from>
    <xdr:to>
      <xdr:col>112</xdr:col>
      <xdr:colOff>38100</xdr:colOff>
      <xdr:row>35</xdr:row>
      <xdr:rowOff>96203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112730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105816</xdr:rowOff>
    </xdr:from>
    <xdr:to>
      <xdr:col>107</xdr:col>
      <xdr:colOff>101600</xdr:colOff>
      <xdr:row>35</xdr:row>
      <xdr:rowOff>35966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52493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7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29350</xdr:rowOff>
    </xdr:from>
    <xdr:to>
      <xdr:col>102</xdr:col>
      <xdr:colOff>165100</xdr:colOff>
      <xdr:row>34</xdr:row>
      <xdr:rowOff>130950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8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147477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116637</xdr:rowOff>
    </xdr:from>
    <xdr:to>
      <xdr:col>98</xdr:col>
      <xdr:colOff>38100</xdr:colOff>
      <xdr:row>36</xdr:row>
      <xdr:rowOff>46787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63314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58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91498</xdr:rowOff>
    </xdr:from>
    <xdr:to>
      <xdr:col>116</xdr:col>
      <xdr:colOff>63500</xdr:colOff>
      <xdr:row>59</xdr:row>
      <xdr:rowOff>94143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07048"/>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69487</xdr:rowOff>
    </xdr:from>
    <xdr:to>
      <xdr:col>111</xdr:col>
      <xdr:colOff>177800</xdr:colOff>
      <xdr:row>59</xdr:row>
      <xdr:rowOff>91498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85037"/>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69487</xdr:rowOff>
    </xdr:from>
    <xdr:to>
      <xdr:col>107</xdr:col>
      <xdr:colOff>50800</xdr:colOff>
      <xdr:row>59</xdr:row>
      <xdr:rowOff>72099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8503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70957</xdr:rowOff>
    </xdr:from>
    <xdr:to>
      <xdr:col>102</xdr:col>
      <xdr:colOff>114300</xdr:colOff>
      <xdr:row>59</xdr:row>
      <xdr:rowOff>72099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8650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43343</xdr:rowOff>
    </xdr:from>
    <xdr:to>
      <xdr:col>116</xdr:col>
      <xdr:colOff>114300</xdr:colOff>
      <xdr:row>59</xdr:row>
      <xdr:rowOff>144943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129720</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40698</xdr:rowOff>
    </xdr:from>
    <xdr:to>
      <xdr:col>112</xdr:col>
      <xdr:colOff>38100</xdr:colOff>
      <xdr:row>59</xdr:row>
      <xdr:rowOff>142298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133425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18687</xdr:rowOff>
    </xdr:from>
    <xdr:to>
      <xdr:col>107</xdr:col>
      <xdr:colOff>101600</xdr:colOff>
      <xdr:row>59</xdr:row>
      <xdr:rowOff>120287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111414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21299</xdr:rowOff>
    </xdr:from>
    <xdr:to>
      <xdr:col>102</xdr:col>
      <xdr:colOff>165100</xdr:colOff>
      <xdr:row>59</xdr:row>
      <xdr:rowOff>122899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114026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2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20157</xdr:rowOff>
    </xdr:from>
    <xdr:to>
      <xdr:col>98</xdr:col>
      <xdr:colOff>38100</xdr:colOff>
      <xdr:row>59</xdr:row>
      <xdr:rowOff>121757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112884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2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19369</xdr:rowOff>
    </xdr:from>
    <xdr:to>
      <xdr:col>116</xdr:col>
      <xdr:colOff>63500</xdr:colOff>
      <xdr:row>78</xdr:row>
      <xdr:rowOff>59494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92469"/>
          <a:ext cx="8382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45124</xdr:rowOff>
    </xdr:from>
    <xdr:to>
      <xdr:col>111</xdr:col>
      <xdr:colOff>177800</xdr:colOff>
      <xdr:row>78</xdr:row>
      <xdr:rowOff>59494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18224"/>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45124</xdr:rowOff>
    </xdr:from>
    <xdr:to>
      <xdr:col>107</xdr:col>
      <xdr:colOff>50800</xdr:colOff>
      <xdr:row>78</xdr:row>
      <xdr:rowOff>66058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18224"/>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66058</xdr:rowOff>
    </xdr:from>
    <xdr:to>
      <xdr:col>102</xdr:col>
      <xdr:colOff>114300</xdr:colOff>
      <xdr:row>78</xdr:row>
      <xdr:rowOff>86851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39158"/>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140019</xdr:rowOff>
    </xdr:from>
    <xdr:to>
      <xdr:col>116</xdr:col>
      <xdr:colOff>114300</xdr:colOff>
      <xdr:row>78</xdr:row>
      <xdr:rowOff>70169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8694</xdr:rowOff>
    </xdr:from>
    <xdr:to>
      <xdr:col>112</xdr:col>
      <xdr:colOff>38100</xdr:colOff>
      <xdr:row>78</xdr:row>
      <xdr:rowOff>110294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165774</xdr:rowOff>
    </xdr:from>
    <xdr:to>
      <xdr:col>107</xdr:col>
      <xdr:colOff>101600</xdr:colOff>
      <xdr:row>78</xdr:row>
      <xdr:rowOff>95924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87051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15258</xdr:rowOff>
    </xdr:from>
    <xdr:to>
      <xdr:col>102</xdr:col>
      <xdr:colOff>165100</xdr:colOff>
      <xdr:row>78</xdr:row>
      <xdr:rowOff>116858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107985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36051</xdr:rowOff>
    </xdr:from>
    <xdr:to>
      <xdr:col>98</xdr:col>
      <xdr:colOff>38100</xdr:colOff>
      <xdr:row>78</xdr:row>
      <xdr:rowOff>137651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128778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６７６，７３２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１２９，７２６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円となっており、令和２年度から１２万円程度で推移している。人口は年々減少しているものの、職員数はほぼ変わらず推移しているためである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面積が広く高齢化率の高い町であるため、大幅な人員削減は難しく、今後も横ばいで推移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見込みである。また、普通建設事業費は住民一人あたり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５３，５５３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令和４年度と比較して、７１，３０７円の減となっているが、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したことが主な要因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。今後は、老朽化した施設の改修や除却などが主な事業となる見込みである。公債費については、住民一人あたり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８４，４７５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令和元年度に借り入れた過疎対策事業債の据置期間が終了し元金返済が開始されたことなどにより、令和４年度と比較し、４，５３６円の増となっている。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今後数年間は８万円台で推移し、その後は減少する見込みである。投資及び出資金は住民一人あたり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１９，３６５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や県平均などと比較しても高くなっているが、病院事業や秩父広域市町村圏組合の水道事業に対する出資が主な要因である。水道事業の広域化に伴う出資は、令和７年度までが計画期間であるため、その後は減少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158178</xdr:rowOff>
    </xdr:from>
    <xdr:to>
      <xdr:col>24</xdr:col>
      <xdr:colOff>63500</xdr:colOff>
      <xdr:row>36</xdr:row>
      <xdr:rowOff>158941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037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158941</xdr:rowOff>
    </xdr:from>
    <xdr:to>
      <xdr:col>19</xdr:col>
      <xdr:colOff>177800</xdr:colOff>
      <xdr:row>37</xdr:row>
      <xdr:rowOff>79692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1141"/>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34353</xdr:rowOff>
    </xdr:from>
    <xdr:to>
      <xdr:col>15</xdr:col>
      <xdr:colOff>50800</xdr:colOff>
      <xdr:row>37</xdr:row>
      <xdr:rowOff>79692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6553"/>
          <a:ext cx="8890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34353</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6553"/>
          <a:ext cx="889000" cy="1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107378</xdr:rowOff>
    </xdr:from>
    <xdr:to>
      <xdr:col>24</xdr:col>
      <xdr:colOff>114300</xdr:colOff>
      <xdr:row>37</xdr:row>
      <xdr:rowOff>37528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108141</xdr:rowOff>
    </xdr:from>
    <xdr:to>
      <xdr:col>20</xdr:col>
      <xdr:colOff>38100</xdr:colOff>
      <xdr:row>37</xdr:row>
      <xdr:rowOff>38291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28892</xdr:rowOff>
    </xdr:from>
    <xdr:to>
      <xdr:col>15</xdr:col>
      <xdr:colOff>101600</xdr:colOff>
      <xdr:row>37</xdr:row>
      <xdr:rowOff>130492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121619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155003</xdr:rowOff>
    </xdr:from>
    <xdr:to>
      <xdr:col>10</xdr:col>
      <xdr:colOff>165100</xdr:colOff>
      <xdr:row>36</xdr:row>
      <xdr:rowOff>85153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101680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138363</xdr:rowOff>
    </xdr:from>
    <xdr:to>
      <xdr:col>24</xdr:col>
      <xdr:colOff>63500</xdr:colOff>
      <xdr:row>57</xdr:row>
      <xdr:rowOff>33588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6663"/>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138363</xdr:rowOff>
    </xdr:from>
    <xdr:to>
      <xdr:col>19</xdr:col>
      <xdr:colOff>177800</xdr:colOff>
      <xdr:row>56</xdr:row>
      <xdr:rowOff>6324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6663"/>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34593</xdr:rowOff>
    </xdr:from>
    <xdr:to>
      <xdr:col>15</xdr:col>
      <xdr:colOff>50800</xdr:colOff>
      <xdr:row>56</xdr:row>
      <xdr:rowOff>6324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4343"/>
          <a:ext cx="8890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34593</xdr:rowOff>
    </xdr:from>
    <xdr:to>
      <xdr:col>10</xdr:col>
      <xdr:colOff>114300</xdr:colOff>
      <xdr:row>57</xdr:row>
      <xdr:rowOff>93344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4343"/>
          <a:ext cx="889000" cy="4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154238</xdr:rowOff>
    </xdr:from>
    <xdr:to>
      <xdr:col>24</xdr:col>
      <xdr:colOff>114300</xdr:colOff>
      <xdr:row>57</xdr:row>
      <xdr:rowOff>84388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87563</xdr:rowOff>
    </xdr:from>
    <xdr:to>
      <xdr:col>20</xdr:col>
      <xdr:colOff>38100</xdr:colOff>
      <xdr:row>55</xdr:row>
      <xdr:rowOff>17713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34240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2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126974</xdr:rowOff>
    </xdr:from>
    <xdr:to>
      <xdr:col>15</xdr:col>
      <xdr:colOff>101600</xdr:colOff>
      <xdr:row>56</xdr:row>
      <xdr:rowOff>57124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73651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155243</xdr:rowOff>
    </xdr:from>
    <xdr:to>
      <xdr:col>10</xdr:col>
      <xdr:colOff>165100</xdr:colOff>
      <xdr:row>55</xdr:row>
      <xdr:rowOff>85393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76520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42544</xdr:rowOff>
    </xdr:from>
    <xdr:to>
      <xdr:col>6</xdr:col>
      <xdr:colOff>38100</xdr:colOff>
      <xdr:row>57</xdr:row>
      <xdr:rowOff>144144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100871</xdr:rowOff>
    </xdr:from>
    <xdr:to>
      <xdr:col>24</xdr:col>
      <xdr:colOff>63500</xdr:colOff>
      <xdr:row>75</xdr:row>
      <xdr:rowOff>107816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8171"/>
          <a:ext cx="838200" cy="1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159196</xdr:rowOff>
    </xdr:from>
    <xdr:to>
      <xdr:col>19</xdr:col>
      <xdr:colOff>177800</xdr:colOff>
      <xdr:row>75</xdr:row>
      <xdr:rowOff>107816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46496"/>
          <a:ext cx="889000" cy="1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159196</xdr:rowOff>
    </xdr:from>
    <xdr:to>
      <xdr:col>15</xdr:col>
      <xdr:colOff>50800</xdr:colOff>
      <xdr:row>76</xdr:row>
      <xdr:rowOff>41261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6496"/>
          <a:ext cx="889000" cy="2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41261</xdr:rowOff>
    </xdr:from>
    <xdr:to>
      <xdr:col>10</xdr:col>
      <xdr:colOff>114300</xdr:colOff>
      <xdr:row>76</xdr:row>
      <xdr:rowOff>126093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461"/>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50071</xdr:rowOff>
    </xdr:from>
    <xdr:to>
      <xdr:col>24</xdr:col>
      <xdr:colOff>114300</xdr:colOff>
      <xdr:row>74</xdr:row>
      <xdr:rowOff>151671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72948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57016</xdr:rowOff>
    </xdr:from>
    <xdr:to>
      <xdr:col>20</xdr:col>
      <xdr:colOff>38100</xdr:colOff>
      <xdr:row>75</xdr:row>
      <xdr:rowOff>158617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5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108396</xdr:rowOff>
    </xdr:from>
    <xdr:to>
      <xdr:col>15</xdr:col>
      <xdr:colOff>101600</xdr:colOff>
      <xdr:row>75</xdr:row>
      <xdr:rowOff>38546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161911</xdr:rowOff>
    </xdr:from>
    <xdr:to>
      <xdr:col>10</xdr:col>
      <xdr:colOff>165100</xdr:colOff>
      <xdr:row>76</xdr:row>
      <xdr:rowOff>92061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75293</xdr:rowOff>
    </xdr:from>
    <xdr:to>
      <xdr:col>6</xdr:col>
      <xdr:colOff>38100</xdr:colOff>
      <xdr:row>77</xdr:row>
      <xdr:rowOff>5443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21970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131426</xdr:rowOff>
    </xdr:from>
    <xdr:to>
      <xdr:col>24</xdr:col>
      <xdr:colOff>63500</xdr:colOff>
      <xdr:row>96</xdr:row>
      <xdr:rowOff>9463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19176"/>
          <a:ext cx="838200" cy="4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115827</xdr:rowOff>
    </xdr:from>
    <xdr:to>
      <xdr:col>19</xdr:col>
      <xdr:colOff>177800</xdr:colOff>
      <xdr:row>96</xdr:row>
      <xdr:rowOff>9463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0357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96331</xdr:rowOff>
    </xdr:from>
    <xdr:to>
      <xdr:col>15</xdr:col>
      <xdr:colOff>50800</xdr:colOff>
      <xdr:row>95</xdr:row>
      <xdr:rowOff>115827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384081"/>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96331</xdr:rowOff>
    </xdr:from>
    <xdr:to>
      <xdr:col>10</xdr:col>
      <xdr:colOff>114300</xdr:colOff>
      <xdr:row>96</xdr:row>
      <xdr:rowOff>80874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84081"/>
          <a:ext cx="889000" cy="1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80626</xdr:rowOff>
    </xdr:from>
    <xdr:to>
      <xdr:col>24</xdr:col>
      <xdr:colOff>114300</xdr:colOff>
      <xdr:row>96</xdr:row>
      <xdr:rowOff>10776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103503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130113</xdr:rowOff>
    </xdr:from>
    <xdr:to>
      <xdr:col>20</xdr:col>
      <xdr:colOff>38100</xdr:colOff>
      <xdr:row>96</xdr:row>
      <xdr:rowOff>60263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65027</xdr:rowOff>
    </xdr:from>
    <xdr:to>
      <xdr:col>15</xdr:col>
      <xdr:colOff>101600</xdr:colOff>
      <xdr:row>95</xdr:row>
      <xdr:rowOff>166627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45531</xdr:rowOff>
    </xdr:from>
    <xdr:to>
      <xdr:col>10</xdr:col>
      <xdr:colOff>165100</xdr:colOff>
      <xdr:row>95</xdr:row>
      <xdr:rowOff>147131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163658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30074</xdr:rowOff>
    </xdr:from>
    <xdr:to>
      <xdr:col>6</xdr:col>
      <xdr:colOff>38100</xdr:colOff>
      <xdr:row>96</xdr:row>
      <xdr:rowOff>131674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148201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170177</xdr:rowOff>
    </xdr:from>
    <xdr:to>
      <xdr:col>55</xdr:col>
      <xdr:colOff>0</xdr:colOff>
      <xdr:row>58</xdr:row>
      <xdr:rowOff>35961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2827"/>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29282</xdr:rowOff>
    </xdr:from>
    <xdr:to>
      <xdr:col>50</xdr:col>
      <xdr:colOff>114300</xdr:colOff>
      <xdr:row>58</xdr:row>
      <xdr:rowOff>35961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3382"/>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27032</xdr:rowOff>
    </xdr:from>
    <xdr:to>
      <xdr:col>45</xdr:col>
      <xdr:colOff>177800</xdr:colOff>
      <xdr:row>58</xdr:row>
      <xdr:rowOff>29282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1132"/>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27032</xdr:rowOff>
    </xdr:from>
    <xdr:to>
      <xdr:col>41</xdr:col>
      <xdr:colOff>50800</xdr:colOff>
      <xdr:row>58</xdr:row>
      <xdr:rowOff>32272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1132"/>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119377</xdr:rowOff>
    </xdr:from>
    <xdr:to>
      <xdr:col>55</xdr:col>
      <xdr:colOff>50800</xdr:colOff>
      <xdr:row>58</xdr:row>
      <xdr:rowOff>49527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156611</xdr:rowOff>
    </xdr:from>
    <xdr:to>
      <xdr:col>50</xdr:col>
      <xdr:colOff>165100</xdr:colOff>
      <xdr:row>58</xdr:row>
      <xdr:rowOff>86761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149932</xdr:rowOff>
    </xdr:from>
    <xdr:to>
      <xdr:col>46</xdr:col>
      <xdr:colOff>38100</xdr:colOff>
      <xdr:row>58</xdr:row>
      <xdr:rowOff>80082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147682</xdr:rowOff>
    </xdr:from>
    <xdr:to>
      <xdr:col>41</xdr:col>
      <xdr:colOff>101600</xdr:colOff>
      <xdr:row>58</xdr:row>
      <xdr:rowOff>77832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152922</xdr:rowOff>
    </xdr:from>
    <xdr:to>
      <xdr:col>36</xdr:col>
      <xdr:colOff>165100</xdr:colOff>
      <xdr:row>58</xdr:row>
      <xdr:rowOff>83072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157738</xdr:rowOff>
    </xdr:from>
    <xdr:to>
      <xdr:col>55</xdr:col>
      <xdr:colOff>0</xdr:colOff>
      <xdr:row>77</xdr:row>
      <xdr:rowOff>98389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7938"/>
          <a:ext cx="838200" cy="1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157738</xdr:rowOff>
    </xdr:from>
    <xdr:to>
      <xdr:col>50</xdr:col>
      <xdr:colOff>114300</xdr:colOff>
      <xdr:row>77</xdr:row>
      <xdr:rowOff>63173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7938"/>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97388</xdr:rowOff>
    </xdr:from>
    <xdr:to>
      <xdr:col>45</xdr:col>
      <xdr:colOff>177800</xdr:colOff>
      <xdr:row>77</xdr:row>
      <xdr:rowOff>63173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27588"/>
          <a:ext cx="889000" cy="1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97388</xdr:rowOff>
    </xdr:from>
    <xdr:to>
      <xdr:col>41</xdr:col>
      <xdr:colOff>50800</xdr:colOff>
      <xdr:row>77</xdr:row>
      <xdr:rowOff>68627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27588"/>
          <a:ext cx="889000" cy="1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47589</xdr:rowOff>
    </xdr:from>
    <xdr:to>
      <xdr:col>55</xdr:col>
      <xdr:colOff>50800</xdr:colOff>
      <xdr:row>77</xdr:row>
      <xdr:rowOff>149189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70466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106938</xdr:rowOff>
    </xdr:from>
    <xdr:to>
      <xdr:col>50</xdr:col>
      <xdr:colOff>165100</xdr:colOff>
      <xdr:row>77</xdr:row>
      <xdr:rowOff>37088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53615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12373</xdr:rowOff>
    </xdr:from>
    <xdr:to>
      <xdr:col>46</xdr:col>
      <xdr:colOff>38100</xdr:colOff>
      <xdr:row>77</xdr:row>
      <xdr:rowOff>113973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130500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8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46588</xdr:rowOff>
    </xdr:from>
    <xdr:to>
      <xdr:col>41</xdr:col>
      <xdr:colOff>101600</xdr:colOff>
      <xdr:row>76</xdr:row>
      <xdr:rowOff>148188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164714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17827</xdr:rowOff>
    </xdr:from>
    <xdr:to>
      <xdr:col>36</xdr:col>
      <xdr:colOff>165100</xdr:colOff>
      <xdr:row>77</xdr:row>
      <xdr:rowOff>119427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135954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95661</xdr:rowOff>
    </xdr:from>
    <xdr:to>
      <xdr:col>55</xdr:col>
      <xdr:colOff>0</xdr:colOff>
      <xdr:row>98</xdr:row>
      <xdr:rowOff>127474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7761"/>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127474</xdr:rowOff>
    </xdr:from>
    <xdr:to>
      <xdr:col>50</xdr:col>
      <xdr:colOff>114300</xdr:colOff>
      <xdr:row>98</xdr:row>
      <xdr:rowOff>135651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29574"/>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135651</xdr:rowOff>
    </xdr:from>
    <xdr:to>
      <xdr:col>45</xdr:col>
      <xdr:colOff>177800</xdr:colOff>
      <xdr:row>98</xdr:row>
      <xdr:rowOff>136385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37751"/>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111206</xdr:rowOff>
    </xdr:from>
    <xdr:to>
      <xdr:col>41</xdr:col>
      <xdr:colOff>50800</xdr:colOff>
      <xdr:row>98</xdr:row>
      <xdr:rowOff>136385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13306"/>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44861</xdr:rowOff>
    </xdr:from>
    <xdr:to>
      <xdr:col>55</xdr:col>
      <xdr:colOff>50800</xdr:colOff>
      <xdr:row>98</xdr:row>
      <xdr:rowOff>146461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131238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76674</xdr:rowOff>
    </xdr:from>
    <xdr:to>
      <xdr:col>50</xdr:col>
      <xdr:colOff>165100</xdr:colOff>
      <xdr:row>99</xdr:row>
      <xdr:rowOff>6824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84851</xdr:rowOff>
    </xdr:from>
    <xdr:to>
      <xdr:col>46</xdr:col>
      <xdr:colOff>38100</xdr:colOff>
      <xdr:row>99</xdr:row>
      <xdr:rowOff>15001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85585</xdr:rowOff>
    </xdr:from>
    <xdr:to>
      <xdr:col>41</xdr:col>
      <xdr:colOff>101600</xdr:colOff>
      <xdr:row>99</xdr:row>
      <xdr:rowOff>15735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60406</xdr:rowOff>
    </xdr:from>
    <xdr:to>
      <xdr:col>36</xdr:col>
      <xdr:colOff>165100</xdr:colOff>
      <xdr:row>98</xdr:row>
      <xdr:rowOff>162006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153133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162837</xdr:rowOff>
    </xdr:from>
    <xdr:to>
      <xdr:col>85</xdr:col>
      <xdr:colOff>127000</xdr:colOff>
      <xdr:row>38</xdr:row>
      <xdr:rowOff>10002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06487"/>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10002</xdr:rowOff>
    </xdr:from>
    <xdr:to>
      <xdr:col>81</xdr:col>
      <xdr:colOff>50800</xdr:colOff>
      <xdr:row>38</xdr:row>
      <xdr:rowOff>58824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510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94323</xdr:rowOff>
    </xdr:from>
    <xdr:to>
      <xdr:col>76</xdr:col>
      <xdr:colOff>114300</xdr:colOff>
      <xdr:row>38</xdr:row>
      <xdr:rowOff>58824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66523"/>
          <a:ext cx="889000" cy="30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94323</xdr:rowOff>
    </xdr:from>
    <xdr:to>
      <xdr:col>71</xdr:col>
      <xdr:colOff>177800</xdr:colOff>
      <xdr:row>37</xdr:row>
      <xdr:rowOff>33287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66523"/>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112038</xdr:rowOff>
    </xdr:from>
    <xdr:to>
      <xdr:col>85</xdr:col>
      <xdr:colOff>177800</xdr:colOff>
      <xdr:row>38</xdr:row>
      <xdr:rowOff>42188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134915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130652</xdr:rowOff>
    </xdr:from>
    <xdr:to>
      <xdr:col>81</xdr:col>
      <xdr:colOff>101600</xdr:colOff>
      <xdr:row>38</xdr:row>
      <xdr:rowOff>60802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77329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8024</xdr:rowOff>
    </xdr:from>
    <xdr:to>
      <xdr:col>76</xdr:col>
      <xdr:colOff>165100</xdr:colOff>
      <xdr:row>38</xdr:row>
      <xdr:rowOff>109624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43523</xdr:rowOff>
    </xdr:from>
    <xdr:to>
      <xdr:col>72</xdr:col>
      <xdr:colOff>38100</xdr:colOff>
      <xdr:row>36</xdr:row>
      <xdr:rowOff>145123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161650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153937</xdr:rowOff>
    </xdr:from>
    <xdr:to>
      <xdr:col>67</xdr:col>
      <xdr:colOff>101600</xdr:colOff>
      <xdr:row>37</xdr:row>
      <xdr:rowOff>84087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100614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145635</xdr:rowOff>
    </xdr:from>
    <xdr:to>
      <xdr:col>85</xdr:col>
      <xdr:colOff>127000</xdr:colOff>
      <xdr:row>57</xdr:row>
      <xdr:rowOff>54601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46835"/>
          <a:ext cx="838200" cy="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45078</xdr:rowOff>
    </xdr:from>
    <xdr:to>
      <xdr:col>81</xdr:col>
      <xdr:colOff>50800</xdr:colOff>
      <xdr:row>57</xdr:row>
      <xdr:rowOff>54601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7728"/>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153101</xdr:rowOff>
    </xdr:from>
    <xdr:to>
      <xdr:col>76</xdr:col>
      <xdr:colOff>114300</xdr:colOff>
      <xdr:row>57</xdr:row>
      <xdr:rowOff>45078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54301"/>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153101</xdr:rowOff>
    </xdr:from>
    <xdr:to>
      <xdr:col>71</xdr:col>
      <xdr:colOff>177800</xdr:colOff>
      <xdr:row>57</xdr:row>
      <xdr:rowOff>23498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4301"/>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94835</xdr:rowOff>
    </xdr:from>
    <xdr:to>
      <xdr:col>85</xdr:col>
      <xdr:colOff>177800</xdr:colOff>
      <xdr:row>57</xdr:row>
      <xdr:rowOff>24985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3801</xdr:rowOff>
    </xdr:from>
    <xdr:to>
      <xdr:col>81</xdr:col>
      <xdr:colOff>101600</xdr:colOff>
      <xdr:row>57</xdr:row>
      <xdr:rowOff>105401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96528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165728</xdr:rowOff>
    </xdr:from>
    <xdr:to>
      <xdr:col>76</xdr:col>
      <xdr:colOff>165100</xdr:colOff>
      <xdr:row>57</xdr:row>
      <xdr:rowOff>95878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87005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102301</xdr:rowOff>
    </xdr:from>
    <xdr:to>
      <xdr:col>72</xdr:col>
      <xdr:colOff>38100</xdr:colOff>
      <xdr:row>57</xdr:row>
      <xdr:rowOff>32451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48978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144148</xdr:rowOff>
    </xdr:from>
    <xdr:to>
      <xdr:col>67</xdr:col>
      <xdr:colOff>101600</xdr:colOff>
      <xdr:row>57</xdr:row>
      <xdr:rowOff>74298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6407</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79507"/>
          <a:ext cx="8382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6407</xdr:rowOff>
    </xdr:from>
    <xdr:to>
      <xdr:col>81</xdr:col>
      <xdr:colOff>50800</xdr:colOff>
      <xdr:row>78</xdr:row>
      <xdr:rowOff>111902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79507"/>
          <a:ext cx="889000" cy="10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143165</xdr:rowOff>
    </xdr:from>
    <xdr:to>
      <xdr:col>76</xdr:col>
      <xdr:colOff>114300</xdr:colOff>
      <xdr:row>78</xdr:row>
      <xdr:rowOff>111902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44815"/>
          <a:ext cx="889000" cy="1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143165</xdr:rowOff>
    </xdr:from>
    <xdr:to>
      <xdr:col>71</xdr:col>
      <xdr:colOff>177800</xdr:colOff>
      <xdr:row>78</xdr:row>
      <xdr:rowOff>108477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44815"/>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127057</xdr:rowOff>
    </xdr:from>
    <xdr:to>
      <xdr:col>81</xdr:col>
      <xdr:colOff>101600</xdr:colOff>
      <xdr:row>78</xdr:row>
      <xdr:rowOff>57207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73734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61102</xdr:rowOff>
    </xdr:from>
    <xdr:to>
      <xdr:col>76</xdr:col>
      <xdr:colOff>165100</xdr:colOff>
      <xdr:row>78</xdr:row>
      <xdr:rowOff>162702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153829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92365</xdr:rowOff>
    </xdr:from>
    <xdr:to>
      <xdr:col>72</xdr:col>
      <xdr:colOff>38100</xdr:colOff>
      <xdr:row>78</xdr:row>
      <xdr:rowOff>22515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39042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57677</xdr:rowOff>
    </xdr:from>
    <xdr:to>
      <xdr:col>67</xdr:col>
      <xdr:colOff>101600</xdr:colOff>
      <xdr:row>78</xdr:row>
      <xdr:rowOff>159277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150404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96380</xdr:rowOff>
    </xdr:from>
    <xdr:to>
      <xdr:col>85</xdr:col>
      <xdr:colOff>127000</xdr:colOff>
      <xdr:row>96</xdr:row>
      <xdr:rowOff>117118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558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117118</xdr:rowOff>
    </xdr:from>
    <xdr:to>
      <xdr:col>81</xdr:col>
      <xdr:colOff>50800</xdr:colOff>
      <xdr:row>96</xdr:row>
      <xdr:rowOff>132248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631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132248</xdr:rowOff>
    </xdr:from>
    <xdr:to>
      <xdr:col>76</xdr:col>
      <xdr:colOff>114300</xdr:colOff>
      <xdr:row>96</xdr:row>
      <xdr:rowOff>138398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9144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138398</xdr:rowOff>
    </xdr:from>
    <xdr:to>
      <xdr:col>71</xdr:col>
      <xdr:colOff>177800</xdr:colOff>
      <xdr:row>96</xdr:row>
      <xdr:rowOff>171357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7598"/>
          <a:ext cx="8890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45580</xdr:rowOff>
    </xdr:from>
    <xdr:to>
      <xdr:col>85</xdr:col>
      <xdr:colOff>177800</xdr:colOff>
      <xdr:row>96</xdr:row>
      <xdr:rowOff>147180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68457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66318</xdr:rowOff>
    </xdr:from>
    <xdr:to>
      <xdr:col>81</xdr:col>
      <xdr:colOff>101600</xdr:colOff>
      <xdr:row>96</xdr:row>
      <xdr:rowOff>167918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0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81448</xdr:rowOff>
    </xdr:from>
    <xdr:to>
      <xdr:col>76</xdr:col>
      <xdr:colOff>165100</xdr:colOff>
      <xdr:row>97</xdr:row>
      <xdr:rowOff>11598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28125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87598</xdr:rowOff>
    </xdr:from>
    <xdr:to>
      <xdr:col>72</xdr:col>
      <xdr:colOff>38100</xdr:colOff>
      <xdr:row>97</xdr:row>
      <xdr:rowOff>17748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34275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120557</xdr:rowOff>
    </xdr:from>
    <xdr:to>
      <xdr:col>67</xdr:col>
      <xdr:colOff>101600</xdr:colOff>
      <xdr:row>97</xdr:row>
      <xdr:rowOff>50707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98781</xdr:rowOff>
    </xdr:from>
    <xdr:to>
      <xdr:col>116</xdr:col>
      <xdr:colOff>63500</xdr:colOff>
      <xdr:row>39</xdr:row>
      <xdr:rowOff>98781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98781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2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98682</xdr:rowOff>
    </xdr:from>
    <xdr:to>
      <xdr:col>107</xdr:col>
      <xdr:colOff>50800</xdr:colOff>
      <xdr:row>39</xdr:row>
      <xdr:rowOff>98715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2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98682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493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47981</xdr:rowOff>
    </xdr:from>
    <xdr:to>
      <xdr:col>116</xdr:col>
      <xdr:colOff>114300</xdr:colOff>
      <xdr:row>39</xdr:row>
      <xdr:rowOff>149581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167193</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47981</xdr:rowOff>
    </xdr:from>
    <xdr:to>
      <xdr:col>112</xdr:col>
      <xdr:colOff>38100</xdr:colOff>
      <xdr:row>39</xdr:row>
      <xdr:rowOff>149581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140708</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47915</xdr:rowOff>
    </xdr:from>
    <xdr:to>
      <xdr:col>107</xdr:col>
      <xdr:colOff>101600</xdr:colOff>
      <xdr:row>39</xdr:row>
      <xdr:rowOff>149515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140642</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47882</xdr:rowOff>
    </xdr:from>
    <xdr:to>
      <xdr:col>102</xdr:col>
      <xdr:colOff>165100</xdr:colOff>
      <xdr:row>39</xdr:row>
      <xdr:rowOff>149482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140609</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165716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09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９２，８５１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１０７，５００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の大幅減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となっている。新庁舎建設事業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したことにより普通建設事業費が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したためである。民生費は住民一人あたり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１９８，５６７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円となっているが、国の補助金を財源として実施した物価高騰対策事業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や住民税非課税世帯への支援事業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要因である。衛生費は住民一人あたり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９０，０１０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全ての年度において類似団体平均より高い数値となっている。これは、平成２８年度に秩父広域市町村圏組合へ統合した水道事業への出資や町立病院への補助などが要因であり、類似団体よりも高くなっている。消防費においても、毎年度の類似団体平均より高くなっているが、人口に対する消防団員数が多く、また消防団詰所の更新を実施したため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７３，７０２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前年度比１７，５８９円の増となった。小学校統合に伴う校庭改修事業や教室照明ＬＥＤ化事業などを実施したためである。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８４，４７５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いる。平成２９年度に町全域が過疎地域に指定されたことから過疎対策事業債を多く借り入れていることなどによるものである。新庁舎整備事業に対しても合併特例債を財源として活用したため、今後数年間は８万円台で推移し、その後減少し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追加交付されたものの前年度比では減となったほか、税収や交付金なども減となった。一方、歳出では、空き公共施設の解体事業など財源のない事業を実施したことにより、単年度収支では２．６８ポイントのマイナス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、人口減少などにより、町税などの自主財源は年々減少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していく見込みで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あることから、今後も、事務事業の見直しや統廃合などを積極的に行い、健全な行財政運営に努めていく必要がある。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年度決算は、すべての会計において赤字はな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、全会計において、一般会計からの繰出金や補助金の支出があっての上での黒字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病院事業会計では、地域の中核病院で地域包括ケアシステムの拠点施設であるが、入院患者数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や外来患者数が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減少しており、収益減少の要因となっている。施設や設備についても老朽化が進んでいることから、更新費用も多く、今後も施設改修や機械器具の更新など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の経費が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かかる見込みであるため、収益改善へ向けた取り組みを行い、健全な経営へつなげていく。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国民宿舎事業会計について、宿泊者増のため宿泊プランに工夫を凝らすなどしているが、施設の老朽化が進んでいる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である。国の補助金を活用した施設改修を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令和６年度にかけて実施している。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今後も継続的に積極的な営業活動を行いつつ、経費削減にも努め、安定した経営へつなげる。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各特別会計においても、黒字決算ではあるものの、財政状況は厳しい状況である。浄化槽設置管理特別会計は、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令和６年度から公営企業会計へと移行していく予定である。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今後使用料等の見直しの検討をする必要もあ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、経費削減に努め、健全な財政運営につなげる。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平成１７年の合併以降、地方債残高の減少に努めているが、平成２５年度から平成２８年度までに実施した教育施設整備事業に対し、財源として多額の地方債を充当してきたため地方債残高は増加し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ているほか、令和４年度には、合併特例債を財源に新庁舎整備事業を実施し、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償還が始まっ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ことから公債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増加している。交付税措置のある地方債を活用しているため、実質公債費比率の大幅な増加はない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今後もインフラ長寿命化事業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改修事業等の財源として地方債を充当する予定である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事業の見直し・廃止等を積極的に行い、経費削減に努める必要がある。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平成２５年度以降、教育施設整備事業の財源として地方債を充当してきたため、地方債残高は年々増加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傾向であった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では、新規発行額が年間償還額を下回ったため減少している。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地方債残高のうち、臨時財政対策債が３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％、合併特例事業債や辺地・過疎対策事業債が４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％となっており、全体の約９０％が交付税措置のある地方債となっている。そのため、地方債残高は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高い水準であ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るものの、基準財政需要額算入見込額についても同様に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見込める。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基金残高についても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、財政調整基金やふるさと応援基金などに積立てを行っており、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が進行し自主財源が乏しい状況であることから、インフラの長寿命化事業や施設改修事業などの財源として地方債を充当しなければならないが、事業の見直しや統廃合等を積極的に行い、地方債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令和３年度に３０８，０００千円、令和４年度に９２，８７３千円を積み立てたことにより増加している。減債基金は、毎年度基金利子を積み立てているため増加している。その他特定目的基金では、ふるさと応援基金にはその年に受けたふるさと納税寄附金を積み立てているが、令和２年度以降返礼品の見直しを行ったことから、毎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３０，０００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寄附金を受けており、全額を積み立てている。また、令和４年度には、個人の方から自然環境保全に活用するようにといただいた寄附金（５０，０００千円）を新たに基金として積み立てたため増加し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・人口減少に伴い、自主財源の根幹となる町税などが減少していく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ため、財源不足が拡大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していくことが予想される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。財源不足には、財政調整基金や減債基金を活用していく。また、地域活性化に向けた施策に対しての財源には、地域振興基金を活用し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人口減少対策を講じていく予定である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ほか、ふるさと納税でいただいた寄附金を積み立てたふるさと応援基金についても、寄付者の意向に沿った事業へ充当し活用していく。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・地域振興基金：町民の連帯の強化及び地域振興を図るため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・土地取得基金：公用若しくは公共用に供する土地又は公共の利益のために取得する必要のある土地を取得することにより、事業の円滑な執行を図るため。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・施設整備基金：小鹿野町衛生センターの施設整備のため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・社会福祉施設整備基金：社会福祉施設の整備充実を図るため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住民が将来にわたって安全に安心して暮らすことのできる地域社会の実現を図ることを目的とする事業に要する財源を積み立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・地域自然資産活用整備基金：両神山を中心として自然環境の保全と活用を図るため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・ふるさと応援基金について、ふるさと納税で受けた寄附金を令和３年度に３３，３５９千円、令和４年度に２５，１２３千円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、令和５年度に３６，１８３千円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積立てたことにより増加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・地域振興基金について、合併特例債を活用し、発行可能残額（約２億円）の積立てを予定しているため増加する見込み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・土地取得基金について、今後実施する公共用地取得事業についての財源として取り崩すため減少する見込み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・地域自然資産活用整備基金について、両神山などの自然の保全と活用を図る事業に活用する予定。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・令和３年度及び令和４年度には、普通交付税の追加交付等があったことから、令和３年度に３０８，０００千円、令和４年度には９２，８７３千円の積立を行った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。令和５年度には、基金利子分の２，６７１千円を積み立てたことで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・人口減少に伴い、自主財源の根幹となる町税が減少し財源不足が拡大する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が予想されており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、財政調整基金を取り崩しての対応となる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・毎年度基金利息を積み立てており、増加している。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・令和４年度までに実施した新庁舎整備事業において、多額の町債を発行している。今後は、人口減少に伴い財源不足になる見込みであ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、公債費の財源として減債基金を取り崩して対応する必要があ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7433428</v>
      </c>
      <c r="BO4" s="371"/>
      <c r="BP4" s="371"/>
      <c r="BQ4" s="371"/>
      <c r="BR4" s="371"/>
      <c r="BS4" s="371"/>
      <c r="BT4" s="371"/>
      <c r="BU4" s="372"/>
      <c r="BV4" s="370">
        <v>8722702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9.1999999999999993</v>
      </c>
      <c r="CU4" s="377"/>
      <c r="CV4" s="377"/>
      <c r="CW4" s="377"/>
      <c r="CX4" s="377"/>
      <c r="CY4" s="377"/>
      <c r="CZ4" s="377"/>
      <c r="DA4" s="378"/>
      <c r="DB4" s="376">
        <v>12.1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6981172</v>
      </c>
      <c r="BO5" s="439"/>
      <c r="BP5" s="439"/>
      <c r="BQ5" s="439"/>
      <c r="BR5" s="439"/>
      <c r="BS5" s="439"/>
      <c r="BT5" s="439"/>
      <c r="BU5" s="440"/>
      <c r="BV5" s="438">
        <v>8104459</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86.9</v>
      </c>
      <c r="CU5" s="405"/>
      <c r="CV5" s="405"/>
      <c r="CW5" s="405"/>
      <c r="CX5" s="405"/>
      <c r="CY5" s="405"/>
      <c r="CZ5" s="405"/>
      <c r="DA5" s="406"/>
      <c r="DB5" s="404">
        <v>87.7</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452256</v>
      </c>
      <c r="BO6" s="439"/>
      <c r="BP6" s="439"/>
      <c r="BQ6" s="439"/>
      <c r="BR6" s="439"/>
      <c r="BS6" s="439"/>
      <c r="BT6" s="439"/>
      <c r="BU6" s="440"/>
      <c r="BV6" s="438">
        <v>618243</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87.3</v>
      </c>
      <c r="CU6" s="445"/>
      <c r="CV6" s="445"/>
      <c r="CW6" s="445"/>
      <c r="CX6" s="445"/>
      <c r="CY6" s="445"/>
      <c r="CZ6" s="445"/>
      <c r="DA6" s="446"/>
      <c r="DB6" s="444">
        <v>88.7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29092</v>
      </c>
      <c r="BO7" s="439"/>
      <c r="BP7" s="439"/>
      <c r="BQ7" s="439"/>
      <c r="BR7" s="439"/>
      <c r="BS7" s="439"/>
      <c r="BT7" s="439"/>
      <c r="BU7" s="440"/>
      <c r="BV7" s="438">
        <v>68619</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4612070</v>
      </c>
      <c r="CU7" s="439"/>
      <c r="CV7" s="439"/>
      <c r="CW7" s="439"/>
      <c r="CX7" s="439"/>
      <c r="CY7" s="439"/>
      <c r="CZ7" s="439"/>
      <c r="DA7" s="440"/>
      <c r="DB7" s="438">
        <v>4560392</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423164</v>
      </c>
      <c r="BO8" s="439"/>
      <c r="BP8" s="439"/>
      <c r="BQ8" s="439"/>
      <c r="BR8" s="439"/>
      <c r="BS8" s="439"/>
      <c r="BT8" s="439"/>
      <c r="BU8" s="440"/>
      <c r="BV8" s="438">
        <v>549624</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0.3</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10928</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-126460</v>
      </c>
      <c r="BO9" s="439"/>
      <c r="BP9" s="439"/>
      <c r="BQ9" s="439"/>
      <c r="BR9" s="439"/>
      <c r="BS9" s="439"/>
      <c r="BT9" s="439"/>
      <c r="BU9" s="440"/>
      <c r="BV9" s="438">
        <v>70689</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14.9</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12117</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2671</v>
      </c>
      <c r="BO10" s="439"/>
      <c r="BP10" s="439"/>
      <c r="BQ10" s="439"/>
      <c r="BR10" s="439"/>
      <c r="BS10" s="439"/>
      <c r="BT10" s="439"/>
      <c r="BU10" s="440"/>
      <c r="BV10" s="438">
        <v>95153</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10316</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10158</v>
      </c>
      <c r="S13" s="492"/>
      <c r="T13" s="492"/>
      <c r="U13" s="492"/>
      <c r="V13" s="493"/>
      <c r="W13" s="417" t="s">
        <v>131</v>
      </c>
      <c r="X13" s="418"/>
      <c r="Y13" s="418"/>
      <c r="Z13" s="418"/>
      <c r="AA13" s="418"/>
      <c r="AB13" s="408"/>
      <c r="AC13" s="458">
        <v>334</v>
      </c>
      <c r="AD13" s="459"/>
      <c r="AE13" s="459"/>
      <c r="AF13" s="459"/>
      <c r="AG13" s="501"/>
      <c r="AH13" s="458">
        <v>386</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-123789</v>
      </c>
      <c r="BO13" s="439"/>
      <c r="BP13" s="439"/>
      <c r="BQ13" s="439"/>
      <c r="BR13" s="439"/>
      <c r="BS13" s="439"/>
      <c r="BT13" s="439"/>
      <c r="BU13" s="440"/>
      <c r="BV13" s="438">
        <v>165842</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8.1999999999999993</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10622</v>
      </c>
      <c r="S14" s="492"/>
      <c r="T14" s="492"/>
      <c r="U14" s="492"/>
      <c r="V14" s="493"/>
      <c r="W14" s="397"/>
      <c r="X14" s="398"/>
      <c r="Y14" s="398"/>
      <c r="Z14" s="398"/>
      <c r="AA14" s="398"/>
      <c r="AB14" s="387"/>
      <c r="AC14" s="494">
        <v>6.1</v>
      </c>
      <c r="AD14" s="495"/>
      <c r="AE14" s="495"/>
      <c r="AF14" s="495"/>
      <c r="AG14" s="496"/>
      <c r="AH14" s="494">
        <v>6.5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v>15.8</v>
      </c>
      <c r="CU14" s="506"/>
      <c r="CV14" s="506"/>
      <c r="CW14" s="506"/>
      <c r="CX14" s="506"/>
      <c r="CY14" s="506"/>
      <c r="CZ14" s="506"/>
      <c r="DA14" s="507"/>
      <c r="DB14" s="505">
        <v>18.5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10487</v>
      </c>
      <c r="S15" s="492"/>
      <c r="T15" s="492"/>
      <c r="U15" s="492"/>
      <c r="V15" s="493"/>
      <c r="W15" s="417" t="s">
        <v>137</v>
      </c>
      <c r="X15" s="418"/>
      <c r="Y15" s="418"/>
      <c r="Z15" s="418"/>
      <c r="AA15" s="418"/>
      <c r="AB15" s="408"/>
      <c r="AC15" s="458">
        <v>2072</v>
      </c>
      <c r="AD15" s="459"/>
      <c r="AE15" s="459"/>
      <c r="AF15" s="459"/>
      <c r="AG15" s="501"/>
      <c r="AH15" s="458">
        <v>2311</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1328473</v>
      </c>
      <c r="BO15" s="371"/>
      <c r="BP15" s="371"/>
      <c r="BQ15" s="371"/>
      <c r="BR15" s="371"/>
      <c r="BS15" s="371"/>
      <c r="BT15" s="371"/>
      <c r="BU15" s="372"/>
      <c r="BV15" s="370">
        <v>1250733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v>
      </c>
      <c r="AD16" s="495"/>
      <c r="AE16" s="495"/>
      <c r="AF16" s="495"/>
      <c r="AG16" s="496"/>
      <c r="AH16" s="494">
        <v>38.700000000000003</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4256282</v>
      </c>
      <c r="BO16" s="439"/>
      <c r="BP16" s="439"/>
      <c r="BQ16" s="439"/>
      <c r="BR16" s="439"/>
      <c r="BS16" s="439"/>
      <c r="BT16" s="439"/>
      <c r="BU16" s="440"/>
      <c r="BV16" s="438">
        <v>4187667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3051</v>
      </c>
      <c r="AD17" s="459"/>
      <c r="AE17" s="459"/>
      <c r="AF17" s="459"/>
      <c r="AG17" s="501"/>
      <c r="AH17" s="458">
        <v>3270</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1661124</v>
      </c>
      <c r="BO17" s="439"/>
      <c r="BP17" s="439"/>
      <c r="BQ17" s="439"/>
      <c r="BR17" s="439"/>
      <c r="BS17" s="439"/>
      <c r="BT17" s="439"/>
      <c r="BU17" s="440"/>
      <c r="BV17" s="438">
        <v>1559829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171.26</v>
      </c>
      <c r="M18" s="523"/>
      <c r="N18" s="523"/>
      <c r="O18" s="523"/>
      <c r="P18" s="523"/>
      <c r="Q18" s="523"/>
      <c r="R18" s="524"/>
      <c r="S18" s="524"/>
      <c r="T18" s="524"/>
      <c r="U18" s="524"/>
      <c r="V18" s="525"/>
      <c r="W18" s="419"/>
      <c r="X18" s="420"/>
      <c r="Y18" s="420"/>
      <c r="Z18" s="420"/>
      <c r="AA18" s="420"/>
      <c r="AB18" s="411"/>
      <c r="AC18" s="526">
        <v>55.9</v>
      </c>
      <c r="AD18" s="527"/>
      <c r="AE18" s="527"/>
      <c r="AF18" s="527"/>
      <c r="AG18" s="528"/>
      <c r="AH18" s="526">
        <v>54.8</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3999477</v>
      </c>
      <c r="BO18" s="439"/>
      <c r="BP18" s="439"/>
      <c r="BQ18" s="439"/>
      <c r="BR18" s="439"/>
      <c r="BS18" s="439"/>
      <c r="BT18" s="439"/>
      <c r="BU18" s="440"/>
      <c r="BV18" s="438">
        <v>4109000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64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5815529</v>
      </c>
      <c r="BO19" s="439"/>
      <c r="BP19" s="439"/>
      <c r="BQ19" s="439"/>
      <c r="BR19" s="439"/>
      <c r="BS19" s="439"/>
      <c r="BT19" s="439"/>
      <c r="BU19" s="440"/>
      <c r="BV19" s="438">
        <v>5887528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4170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7676917</v>
      </c>
      <c r="BO22" s="371"/>
      <c r="BP22" s="371"/>
      <c r="BQ22" s="371"/>
      <c r="BR22" s="371"/>
      <c r="BS22" s="371"/>
      <c r="BT22" s="371"/>
      <c r="BU22" s="372"/>
      <c r="BV22" s="370">
        <v>8083473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5314432</v>
      </c>
      <c r="BO23" s="439"/>
      <c r="BP23" s="439"/>
      <c r="BQ23" s="439"/>
      <c r="BR23" s="439"/>
      <c r="BS23" s="439"/>
      <c r="BT23" s="439"/>
      <c r="BU23" s="440"/>
      <c r="BV23" s="438">
        <v>5387578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6500</v>
      </c>
      <c r="R24" s="459"/>
      <c r="S24" s="459"/>
      <c r="T24" s="459"/>
      <c r="U24" s="459"/>
      <c r="V24" s="501"/>
      <c r="W24" s="566"/>
      <c r="X24" s="554"/>
      <c r="Y24" s="555"/>
      <c r="Z24" s="457" t="s">
        <v>162</v>
      </c>
      <c r="AA24" s="431"/>
      <c r="AB24" s="431"/>
      <c r="AC24" s="431"/>
      <c r="AD24" s="431"/>
      <c r="AE24" s="431"/>
      <c r="AF24" s="431"/>
      <c r="AG24" s="432"/>
      <c r="AH24" s="458">
        <v>141</v>
      </c>
      <c r="AI24" s="459"/>
      <c r="AJ24" s="459"/>
      <c r="AK24" s="459"/>
      <c r="AL24" s="501"/>
      <c r="AM24" s="458">
        <v>388032</v>
      </c>
      <c r="AN24" s="459"/>
      <c r="AO24" s="459"/>
      <c r="AP24" s="459"/>
      <c r="AQ24" s="459"/>
      <c r="AR24" s="501"/>
      <c r="AS24" s="458">
        <v>2752</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5237935</v>
      </c>
      <c r="BO24" s="439"/>
      <c r="BP24" s="439"/>
      <c r="BQ24" s="439"/>
      <c r="BR24" s="439"/>
      <c r="BS24" s="439"/>
      <c r="BT24" s="439"/>
      <c r="BU24" s="440"/>
      <c r="BV24" s="438">
        <v>5399155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5650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306406</v>
      </c>
      <c r="BO25" s="371"/>
      <c r="BP25" s="371"/>
      <c r="BQ25" s="371"/>
      <c r="BR25" s="371"/>
      <c r="BS25" s="371"/>
      <c r="BT25" s="371"/>
      <c r="BU25" s="372"/>
      <c r="BV25" s="370">
        <v>286240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5200</v>
      </c>
      <c r="R26" s="459"/>
      <c r="S26" s="459"/>
      <c r="T26" s="459"/>
      <c r="U26" s="459"/>
      <c r="V26" s="501"/>
      <c r="W26" s="566"/>
      <c r="X26" s="554"/>
      <c r="Y26" s="555"/>
      <c r="Z26" s="457" t="s">
        <v>168</v>
      </c>
      <c r="AA26" s="578"/>
      <c r="AB26" s="578"/>
      <c r="AC26" s="578"/>
      <c r="AD26" s="578"/>
      <c r="AE26" s="578"/>
      <c r="AF26" s="578"/>
      <c r="AG26" s="579"/>
      <c r="AH26" s="458">
        <v>4</v>
      </c>
      <c r="AI26" s="459"/>
      <c r="AJ26" s="459"/>
      <c r="AK26" s="459"/>
      <c r="AL26" s="501"/>
      <c r="AM26" s="458">
        <v>9556</v>
      </c>
      <c r="AN26" s="459"/>
      <c r="AO26" s="459"/>
      <c r="AP26" s="459"/>
      <c r="AQ26" s="459"/>
      <c r="AR26" s="501"/>
      <c r="AS26" s="458">
        <v>2389</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170</v>
      </c>
      <c r="F27" s="431"/>
      <c r="G27" s="431"/>
      <c r="H27" s="431"/>
      <c r="I27" s="431"/>
      <c r="J27" s="431"/>
      <c r="K27" s="432"/>
      <c r="L27" s="458">
        <v>1</v>
      </c>
      <c r="M27" s="459"/>
      <c r="N27" s="459"/>
      <c r="O27" s="459"/>
      <c r="P27" s="501"/>
      <c r="Q27" s="458">
        <v>2470</v>
      </c>
      <c r="R27" s="459"/>
      <c r="S27" s="459"/>
      <c r="T27" s="459"/>
      <c r="U27" s="459"/>
      <c r="V27" s="501"/>
      <c r="W27" s="566"/>
      <c r="X27" s="554"/>
      <c r="Y27" s="555"/>
      <c r="Z27" s="457" t="s">
        <v>171</v>
      </c>
      <c r="AA27" s="431"/>
      <c r="AB27" s="431"/>
      <c r="AC27" s="431"/>
      <c r="AD27" s="431"/>
      <c r="AE27" s="431"/>
      <c r="AF27" s="431"/>
      <c r="AG27" s="432"/>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1930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1476603</v>
      </c>
      <c r="BO28" s="371"/>
      <c r="BP28" s="371"/>
      <c r="BQ28" s="371"/>
      <c r="BR28" s="371"/>
      <c r="BS28" s="371"/>
      <c r="BT28" s="371"/>
      <c r="BU28" s="372"/>
      <c r="BV28" s="370">
        <v>1473932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10</v>
      </c>
      <c r="M29" s="459"/>
      <c r="N29" s="459"/>
      <c r="O29" s="459"/>
      <c r="P29" s="501"/>
      <c r="Q29" s="458">
        <v>1750</v>
      </c>
      <c r="R29" s="459"/>
      <c r="S29" s="459"/>
      <c r="T29" s="459"/>
      <c r="U29" s="459"/>
      <c r="V29" s="501"/>
      <c r="W29" s="567"/>
      <c r="X29" s="568"/>
      <c r="Y29" s="569"/>
      <c r="Z29" s="457" t="s">
        <v>178</v>
      </c>
      <c r="AA29" s="431"/>
      <c r="AB29" s="431"/>
      <c r="AC29" s="431"/>
      <c r="AD29" s="431"/>
      <c r="AE29" s="431"/>
      <c r="AF29" s="431"/>
      <c r="AG29" s="432"/>
      <c r="AH29" s="458">
        <v>143</v>
      </c>
      <c r="AI29" s="459"/>
      <c r="AJ29" s="459"/>
      <c r="AK29" s="459"/>
      <c r="AL29" s="501"/>
      <c r="AM29" s="458">
        <v>395448</v>
      </c>
      <c r="AN29" s="459"/>
      <c r="AO29" s="459"/>
      <c r="AP29" s="459"/>
      <c r="AQ29" s="459"/>
      <c r="AR29" s="501"/>
      <c r="AS29" s="458">
        <v>2765</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886860</v>
      </c>
      <c r="BO29" s="439"/>
      <c r="BP29" s="439"/>
      <c r="BQ29" s="439"/>
      <c r="BR29" s="439"/>
      <c r="BS29" s="439"/>
      <c r="BT29" s="439"/>
      <c r="BU29" s="440"/>
      <c r="BV29" s="438">
        <v>885547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94.7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1326043</v>
      </c>
      <c r="BO30" s="548"/>
      <c r="BP30" s="548"/>
      <c r="BQ30" s="548"/>
      <c r="BR30" s="548"/>
      <c r="BS30" s="548"/>
      <c r="BT30" s="548"/>
      <c r="BU30" s="549"/>
      <c r="BV30" s="547">
        <v>1253739</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浄化槽設置管理等特別会計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秩父広域市町村圏組合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小鹿野町振興公社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国民宿舎事業会計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秩父広域市町村圏組合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株式会社地域商社おがの</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cYvqFk/9pNF+VAYzqIxpsQOWTRKetHK2v0qcIdvmqDkYGcDp/Tw0nBIn5A7Kd84o2QZAZgLspVSOFL+bSHNYg==" saltValue="3DCYKeq1vq4n48XOiXcK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1231779</v>
      </c>
      <c r="S5" s="613"/>
      <c r="T5" s="613"/>
      <c r="U5" s="613"/>
      <c r="V5" s="613"/>
      <c r="W5" s="613"/>
      <c r="X5" s="613"/>
      <c r="Y5" s="614"/>
      <c r="Z5" s="615">
        <v>16.600000000000001</v>
      </c>
      <c r="AA5" s="615"/>
      <c r="AB5" s="615"/>
      <c r="AC5" s="615"/>
      <c r="AD5" s="616">
        <v>1231779</v>
      </c>
      <c r="AE5" s="616"/>
      <c r="AF5" s="616"/>
      <c r="AG5" s="616"/>
      <c r="AH5" s="616"/>
      <c r="AI5" s="616"/>
      <c r="AJ5" s="616"/>
      <c r="AK5" s="616"/>
      <c r="AL5" s="617">
        <v>26.9</v>
      </c>
      <c r="AM5" s="618"/>
      <c r="AN5" s="618"/>
      <c r="AO5" s="619"/>
      <c r="AP5" s="609" t="s">
        <v>217</v>
      </c>
      <c r="AQ5" s="610"/>
      <c r="AR5" s="610"/>
      <c r="AS5" s="610"/>
      <c r="AT5" s="610"/>
      <c r="AU5" s="610"/>
      <c r="AV5" s="610"/>
      <c r="AW5" s="610"/>
      <c r="AX5" s="610"/>
      <c r="AY5" s="610"/>
      <c r="AZ5" s="610"/>
      <c r="BA5" s="610"/>
      <c r="BB5" s="610"/>
      <c r="BC5" s="610"/>
      <c r="BD5" s="610"/>
      <c r="BE5" s="610"/>
      <c r="BF5" s="611"/>
      <c r="BG5" s="623">
        <v>1226441</v>
      </c>
      <c r="BH5" s="624"/>
      <c r="BI5" s="624"/>
      <c r="BJ5" s="624"/>
      <c r="BK5" s="624"/>
      <c r="BL5" s="624"/>
      <c r="BM5" s="624"/>
      <c r="BN5" s="625"/>
      <c r="BO5" s="626">
        <v>99.6</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80756</v>
      </c>
      <c r="S6" s="624"/>
      <c r="T6" s="624"/>
      <c r="U6" s="624"/>
      <c r="V6" s="624"/>
      <c r="W6" s="624"/>
      <c r="X6" s="624"/>
      <c r="Y6" s="625"/>
      <c r="Z6" s="626">
        <v>1.1000000000000001</v>
      </c>
      <c r="AA6" s="626"/>
      <c r="AB6" s="626"/>
      <c r="AC6" s="626"/>
      <c r="AD6" s="627">
        <v>80756</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1226441</v>
      </c>
      <c r="BH6" s="624"/>
      <c r="BI6" s="624"/>
      <c r="BJ6" s="624"/>
      <c r="BK6" s="624"/>
      <c r="BL6" s="624"/>
      <c r="BM6" s="624"/>
      <c r="BN6" s="625"/>
      <c r="BO6" s="626">
        <v>99.6</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62959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62949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379</v>
      </c>
      <c r="S7" s="624"/>
      <c r="T7" s="624"/>
      <c r="U7" s="624"/>
      <c r="V7" s="624"/>
      <c r="W7" s="624"/>
      <c r="X7" s="624"/>
      <c r="Y7" s="625"/>
      <c r="Z7" s="626">
        <v>0</v>
      </c>
      <c r="AA7" s="626"/>
      <c r="AB7" s="626"/>
      <c r="AC7" s="626"/>
      <c r="AD7" s="627">
        <v>379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506137</v>
      </c>
      <c r="BH7" s="624"/>
      <c r="BI7" s="624"/>
      <c r="BJ7" s="624"/>
      <c r="BK7" s="624"/>
      <c r="BL7" s="624"/>
      <c r="BM7" s="624"/>
      <c r="BN7" s="625"/>
      <c r="BO7" s="626">
        <v>41.1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957851</v>
      </c>
      <c r="CS7" s="624"/>
      <c r="CT7" s="624"/>
      <c r="CU7" s="624"/>
      <c r="CV7" s="624"/>
      <c r="CW7" s="624"/>
      <c r="CX7" s="624"/>
      <c r="CY7" s="625"/>
      <c r="CZ7" s="626">
        <v>13.7</v>
      </c>
      <c r="DA7" s="626"/>
      <c r="DB7" s="626"/>
      <c r="DC7" s="626"/>
      <c r="DD7" s="632">
        <v>45816</v>
      </c>
      <c r="DE7" s="624"/>
      <c r="DF7" s="624"/>
      <c r="DG7" s="624"/>
      <c r="DH7" s="624"/>
      <c r="DI7" s="624"/>
      <c r="DJ7" s="624"/>
      <c r="DK7" s="624"/>
      <c r="DL7" s="624"/>
      <c r="DM7" s="624"/>
      <c r="DN7" s="624"/>
      <c r="DO7" s="624"/>
      <c r="DP7" s="625"/>
      <c r="DQ7" s="632">
        <v>769167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6912</v>
      </c>
      <c r="S8" s="624"/>
      <c r="T8" s="624"/>
      <c r="U8" s="624"/>
      <c r="V8" s="624"/>
      <c r="W8" s="624"/>
      <c r="X8" s="624"/>
      <c r="Y8" s="625"/>
      <c r="Z8" s="626">
        <v>0.1</v>
      </c>
      <c r="AA8" s="626"/>
      <c r="AB8" s="626"/>
      <c r="AC8" s="626"/>
      <c r="AD8" s="627">
        <v>6912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19622</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2048413</v>
      </c>
      <c r="CS8" s="624"/>
      <c r="CT8" s="624"/>
      <c r="CU8" s="624"/>
      <c r="CV8" s="624"/>
      <c r="CW8" s="624"/>
      <c r="CX8" s="624"/>
      <c r="CY8" s="625"/>
      <c r="CZ8" s="626">
        <v>29.3</v>
      </c>
      <c r="DA8" s="626"/>
      <c r="DB8" s="626"/>
      <c r="DC8" s="626"/>
      <c r="DD8" s="632">
        <v>7535</v>
      </c>
      <c r="DE8" s="624"/>
      <c r="DF8" s="624"/>
      <c r="DG8" s="624"/>
      <c r="DH8" s="624"/>
      <c r="DI8" s="624"/>
      <c r="DJ8" s="624"/>
      <c r="DK8" s="624"/>
      <c r="DL8" s="624"/>
      <c r="DM8" s="624"/>
      <c r="DN8" s="624"/>
      <c r="DO8" s="624"/>
      <c r="DP8" s="625"/>
      <c r="DQ8" s="632">
        <v>1413197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8018</v>
      </c>
      <c r="S9" s="624"/>
      <c r="T9" s="624"/>
      <c r="U9" s="624"/>
      <c r="V9" s="624"/>
      <c r="W9" s="624"/>
      <c r="X9" s="624"/>
      <c r="Y9" s="625"/>
      <c r="Z9" s="626">
        <v>0.1</v>
      </c>
      <c r="AA9" s="626"/>
      <c r="AB9" s="626"/>
      <c r="AC9" s="626"/>
      <c r="AD9" s="627">
        <v>8018</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447827</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928541</v>
      </c>
      <c r="CS9" s="624"/>
      <c r="CT9" s="624"/>
      <c r="CU9" s="624"/>
      <c r="CV9" s="624"/>
      <c r="CW9" s="624"/>
      <c r="CX9" s="624"/>
      <c r="CY9" s="625"/>
      <c r="CZ9" s="626">
        <v>13.3</v>
      </c>
      <c r="DA9" s="626"/>
      <c r="DB9" s="626"/>
      <c r="DC9" s="626"/>
      <c r="DD9" s="632">
        <v>7530</v>
      </c>
      <c r="DE9" s="624"/>
      <c r="DF9" s="624"/>
      <c r="DG9" s="624"/>
      <c r="DH9" s="624"/>
      <c r="DI9" s="624"/>
      <c r="DJ9" s="624"/>
      <c r="DK9" s="624"/>
      <c r="DL9" s="624"/>
      <c r="DM9" s="624"/>
      <c r="DN9" s="624"/>
      <c r="DO9" s="624"/>
      <c r="DP9" s="625"/>
      <c r="DQ9" s="632">
        <v>723296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23086</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265485</v>
      </c>
      <c r="S11" s="624"/>
      <c r="T11" s="624"/>
      <c r="U11" s="624"/>
      <c r="V11" s="624"/>
      <c r="W11" s="624"/>
      <c r="X11" s="624"/>
      <c r="Y11" s="625"/>
      <c r="Z11" s="628">
        <v>3.6</v>
      </c>
      <c r="AA11" s="629"/>
      <c r="AB11" s="629"/>
      <c r="AC11" s="635"/>
      <c r="AD11" s="632">
        <v>265485</v>
      </c>
      <c r="AE11" s="624"/>
      <c r="AF11" s="624"/>
      <c r="AG11" s="624"/>
      <c r="AH11" s="624"/>
      <c r="AI11" s="624"/>
      <c r="AJ11" s="624"/>
      <c r="AK11" s="625"/>
      <c r="AL11" s="628">
        <v>5.8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15602</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318083</v>
      </c>
      <c r="CS11" s="624"/>
      <c r="CT11" s="624"/>
      <c r="CU11" s="624"/>
      <c r="CV11" s="624"/>
      <c r="CW11" s="624"/>
      <c r="CX11" s="624"/>
      <c r="CY11" s="625"/>
      <c r="CZ11" s="626">
        <v>4.5999999999999996</v>
      </c>
      <c r="DA11" s="626"/>
      <c r="DB11" s="626"/>
      <c r="DC11" s="626"/>
      <c r="DD11" s="632">
        <v>92647</v>
      </c>
      <c r="DE11" s="624"/>
      <c r="DF11" s="624"/>
      <c r="DG11" s="624"/>
      <c r="DH11" s="624"/>
      <c r="DI11" s="624"/>
      <c r="DJ11" s="624"/>
      <c r="DK11" s="624"/>
      <c r="DL11" s="624"/>
      <c r="DM11" s="624"/>
      <c r="DN11" s="624"/>
      <c r="DO11" s="624"/>
      <c r="DP11" s="625"/>
      <c r="DQ11" s="632">
        <v>194513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5240</v>
      </c>
      <c r="S12" s="624"/>
      <c r="T12" s="624"/>
      <c r="U12" s="624"/>
      <c r="V12" s="624"/>
      <c r="W12" s="624"/>
      <c r="X12" s="624"/>
      <c r="Y12" s="625"/>
      <c r="Z12" s="626">
        <v>0.1</v>
      </c>
      <c r="AA12" s="626"/>
      <c r="AB12" s="626"/>
      <c r="AC12" s="626"/>
      <c r="AD12" s="627">
        <v>5240</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597890</v>
      </c>
      <c r="BH12" s="624"/>
      <c r="BI12" s="624"/>
      <c r="BJ12" s="624"/>
      <c r="BK12" s="624"/>
      <c r="BL12" s="624"/>
      <c r="BM12" s="624"/>
      <c r="BN12" s="625"/>
      <c r="BO12" s="626">
        <v>48.5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325420</v>
      </c>
      <c r="CS12" s="624"/>
      <c r="CT12" s="624"/>
      <c r="CU12" s="624"/>
      <c r="CV12" s="624"/>
      <c r="CW12" s="624"/>
      <c r="CX12" s="624"/>
      <c r="CY12" s="625"/>
      <c r="CZ12" s="626">
        <v>4.7</v>
      </c>
      <c r="DA12" s="626"/>
      <c r="DB12" s="626"/>
      <c r="DC12" s="626"/>
      <c r="DD12" s="632">
        <v>40139</v>
      </c>
      <c r="DE12" s="624"/>
      <c r="DF12" s="624"/>
      <c r="DG12" s="624"/>
      <c r="DH12" s="624"/>
      <c r="DI12" s="624"/>
      <c r="DJ12" s="624"/>
      <c r="DK12" s="624"/>
      <c r="DL12" s="624"/>
      <c r="DM12" s="624"/>
      <c r="DN12" s="624"/>
      <c r="DO12" s="624"/>
      <c r="DP12" s="625"/>
      <c r="DQ12" s="632">
        <v>250284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585755</v>
      </c>
      <c r="BH13" s="624"/>
      <c r="BI13" s="624"/>
      <c r="BJ13" s="624"/>
      <c r="BK13" s="624"/>
      <c r="BL13" s="624"/>
      <c r="BM13" s="624"/>
      <c r="BN13" s="625"/>
      <c r="BO13" s="626">
        <v>47.6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325565</v>
      </c>
      <c r="CS13" s="624"/>
      <c r="CT13" s="624"/>
      <c r="CU13" s="624"/>
      <c r="CV13" s="624"/>
      <c r="CW13" s="624"/>
      <c r="CX13" s="624"/>
      <c r="CY13" s="625"/>
      <c r="CZ13" s="626">
        <v>4.7</v>
      </c>
      <c r="DA13" s="626"/>
      <c r="DB13" s="626"/>
      <c r="DC13" s="626"/>
      <c r="DD13" s="632">
        <v>167340</v>
      </c>
      <c r="DE13" s="624"/>
      <c r="DF13" s="624"/>
      <c r="DG13" s="624"/>
      <c r="DH13" s="624"/>
      <c r="DI13" s="624"/>
      <c r="DJ13" s="624"/>
      <c r="DK13" s="624"/>
      <c r="DL13" s="624"/>
      <c r="DM13" s="624"/>
      <c r="DN13" s="624"/>
      <c r="DO13" s="624"/>
      <c r="DP13" s="625"/>
      <c r="DQ13" s="632">
        <v>130299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569</v>
      </c>
      <c r="S14" s="624"/>
      <c r="T14" s="624"/>
      <c r="U14" s="624"/>
      <c r="V14" s="624"/>
      <c r="W14" s="624"/>
      <c r="X14" s="624"/>
      <c r="Y14" s="625"/>
      <c r="Z14" s="626">
        <v>0</v>
      </c>
      <c r="AA14" s="626"/>
      <c r="AB14" s="626"/>
      <c r="AC14" s="626"/>
      <c r="AD14" s="627">
        <v>569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54237</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382546</v>
      </c>
      <c r="CS14" s="624"/>
      <c r="CT14" s="624"/>
      <c r="CU14" s="624"/>
      <c r="CV14" s="624"/>
      <c r="CW14" s="624"/>
      <c r="CX14" s="624"/>
      <c r="CY14" s="625"/>
      <c r="CZ14" s="626">
        <v>5.5</v>
      </c>
      <c r="DA14" s="626"/>
      <c r="DB14" s="626"/>
      <c r="DC14" s="626"/>
      <c r="DD14" s="632">
        <v>38419</v>
      </c>
      <c r="DE14" s="624"/>
      <c r="DF14" s="624"/>
      <c r="DG14" s="624"/>
      <c r="DH14" s="624"/>
      <c r="DI14" s="624"/>
      <c r="DJ14" s="624"/>
      <c r="DK14" s="624"/>
      <c r="DL14" s="624"/>
      <c r="DM14" s="624"/>
      <c r="DN14" s="624"/>
      <c r="DO14" s="624"/>
      <c r="DP14" s="625"/>
      <c r="DQ14" s="632">
        <v>336270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68177</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760313</v>
      </c>
      <c r="CS15" s="624"/>
      <c r="CT15" s="624"/>
      <c r="CU15" s="624"/>
      <c r="CV15" s="624"/>
      <c r="CW15" s="624"/>
      <c r="CX15" s="624"/>
      <c r="CY15" s="625"/>
      <c r="CZ15" s="626">
        <v>10.9</v>
      </c>
      <c r="DA15" s="626"/>
      <c r="DB15" s="626"/>
      <c r="DC15" s="626"/>
      <c r="DD15" s="632">
        <v>153023</v>
      </c>
      <c r="DE15" s="624"/>
      <c r="DF15" s="624"/>
      <c r="DG15" s="624"/>
      <c r="DH15" s="624"/>
      <c r="DI15" s="624"/>
      <c r="DJ15" s="624"/>
      <c r="DK15" s="624"/>
      <c r="DL15" s="624"/>
      <c r="DM15" s="624"/>
      <c r="DN15" s="624"/>
      <c r="DO15" s="624"/>
      <c r="DP15" s="625"/>
      <c r="DQ15" s="632">
        <v>615852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10053</v>
      </c>
      <c r="S16" s="624"/>
      <c r="T16" s="624"/>
      <c r="U16" s="624"/>
      <c r="V16" s="624"/>
      <c r="W16" s="624"/>
      <c r="X16" s="624"/>
      <c r="Y16" s="625"/>
      <c r="Z16" s="626">
        <v>0.1</v>
      </c>
      <c r="AA16" s="626"/>
      <c r="AB16" s="626"/>
      <c r="AC16" s="626"/>
      <c r="AD16" s="627">
        <v>10053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23025</v>
      </c>
      <c r="S17" s="624"/>
      <c r="T17" s="624"/>
      <c r="U17" s="624"/>
      <c r="V17" s="624"/>
      <c r="W17" s="624"/>
      <c r="X17" s="624"/>
      <c r="Y17" s="625"/>
      <c r="Z17" s="626">
        <v>0.3</v>
      </c>
      <c r="AA17" s="626"/>
      <c r="AB17" s="626"/>
      <c r="AC17" s="626"/>
      <c r="AD17" s="627">
        <v>23025</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871445</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867446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6382</v>
      </c>
      <c r="S18" s="624"/>
      <c r="T18" s="624"/>
      <c r="U18" s="624"/>
      <c r="V18" s="624"/>
      <c r="W18" s="624"/>
      <c r="X18" s="624"/>
      <c r="Y18" s="625"/>
      <c r="Z18" s="626">
        <v>0.1</v>
      </c>
      <c r="AA18" s="626"/>
      <c r="AB18" s="626"/>
      <c r="AC18" s="626"/>
      <c r="AD18" s="627">
        <v>6382</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36</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4153</v>
      </c>
      <c r="S19" s="624"/>
      <c r="T19" s="624"/>
      <c r="U19" s="624"/>
      <c r="V19" s="624"/>
      <c r="W19" s="624"/>
      <c r="X19" s="624"/>
      <c r="Y19" s="625"/>
      <c r="Z19" s="626">
        <v>0.1</v>
      </c>
      <c r="AA19" s="626"/>
      <c r="AB19" s="626"/>
      <c r="AC19" s="626"/>
      <c r="AD19" s="627">
        <v>4153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5338</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2229</v>
      </c>
      <c r="S20" s="624"/>
      <c r="T20" s="624"/>
      <c r="U20" s="624"/>
      <c r="V20" s="624"/>
      <c r="W20" s="624"/>
      <c r="X20" s="624"/>
      <c r="Y20" s="625"/>
      <c r="Z20" s="626">
        <v>0</v>
      </c>
      <c r="AA20" s="626"/>
      <c r="AB20" s="626"/>
      <c r="AC20" s="626"/>
      <c r="AD20" s="627">
        <v>2229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5338</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6981172</v>
      </c>
      <c r="CS20" s="624"/>
      <c r="CT20" s="624"/>
      <c r="CU20" s="624"/>
      <c r="CV20" s="624"/>
      <c r="CW20" s="624"/>
      <c r="CX20" s="624"/>
      <c r="CY20" s="625"/>
      <c r="CZ20" s="626">
        <v>100</v>
      </c>
      <c r="DA20" s="626"/>
      <c r="DB20" s="626"/>
      <c r="DC20" s="626"/>
      <c r="DD20" s="632">
        <v>552449</v>
      </c>
      <c r="DE20" s="624"/>
      <c r="DF20" s="624"/>
      <c r="DG20" s="624"/>
      <c r="DH20" s="624"/>
      <c r="DI20" s="624"/>
      <c r="DJ20" s="624"/>
      <c r="DK20" s="624"/>
      <c r="DL20" s="624"/>
      <c r="DM20" s="624"/>
      <c r="DN20" s="624"/>
      <c r="DO20" s="624"/>
      <c r="DP20" s="625"/>
      <c r="DQ20" s="632">
        <v>5363273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3331476</v>
      </c>
      <c r="S21" s="624"/>
      <c r="T21" s="624"/>
      <c r="U21" s="624"/>
      <c r="V21" s="624"/>
      <c r="W21" s="624"/>
      <c r="X21" s="624"/>
      <c r="Y21" s="625"/>
      <c r="Z21" s="626">
        <v>44.8</v>
      </c>
      <c r="AA21" s="626"/>
      <c r="AB21" s="626"/>
      <c r="AC21" s="626"/>
      <c r="AD21" s="627">
        <v>2927809</v>
      </c>
      <c r="AE21" s="627"/>
      <c r="AF21" s="627"/>
      <c r="AG21" s="627"/>
      <c r="AH21" s="627"/>
      <c r="AI21" s="627"/>
      <c r="AJ21" s="627"/>
      <c r="AK21" s="627"/>
      <c r="AL21" s="628">
        <v>63.9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5338</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2927809</v>
      </c>
      <c r="S22" s="624"/>
      <c r="T22" s="624"/>
      <c r="U22" s="624"/>
      <c r="V22" s="624"/>
      <c r="W22" s="624"/>
      <c r="X22" s="624"/>
      <c r="Y22" s="625"/>
      <c r="Z22" s="626">
        <v>39.4</v>
      </c>
      <c r="AA22" s="626"/>
      <c r="AB22" s="626"/>
      <c r="AC22" s="626"/>
      <c r="AD22" s="627">
        <v>2927809</v>
      </c>
      <c r="AE22" s="627"/>
      <c r="AF22" s="627"/>
      <c r="AG22" s="627"/>
      <c r="AH22" s="627"/>
      <c r="AI22" s="627"/>
      <c r="AJ22" s="627"/>
      <c r="AK22" s="627"/>
      <c r="AL22" s="628">
        <v>63.9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403667</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3035205</v>
      </c>
      <c r="CS24" s="613"/>
      <c r="CT24" s="613"/>
      <c r="CU24" s="613"/>
      <c r="CV24" s="613"/>
      <c r="CW24" s="613"/>
      <c r="CX24" s="613"/>
      <c r="CY24" s="614"/>
      <c r="CZ24" s="617">
        <v>43.5</v>
      </c>
      <c r="DA24" s="618"/>
      <c r="DB24" s="618"/>
      <c r="DC24" s="634"/>
      <c r="DD24" s="653">
        <v>2500550</v>
      </c>
      <c r="DE24" s="613"/>
      <c r="DF24" s="613"/>
      <c r="DG24" s="613"/>
      <c r="DH24" s="613"/>
      <c r="DI24" s="613"/>
      <c r="DJ24" s="613"/>
      <c r="DK24" s="614"/>
      <c r="DL24" s="653">
        <v>2294416</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4970074</v>
      </c>
      <c r="S25" s="624"/>
      <c r="T25" s="624"/>
      <c r="U25" s="624"/>
      <c r="V25" s="624"/>
      <c r="W25" s="624"/>
      <c r="X25" s="624"/>
      <c r="Y25" s="625"/>
      <c r="Z25" s="626">
        <v>66.900000000000006</v>
      </c>
      <c r="AA25" s="626"/>
      <c r="AB25" s="626"/>
      <c r="AC25" s="626"/>
      <c r="AD25" s="627">
        <v>4566407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1338255</v>
      </c>
      <c r="CS25" s="654"/>
      <c r="CT25" s="654"/>
      <c r="CU25" s="654"/>
      <c r="CV25" s="654"/>
      <c r="CW25" s="654"/>
      <c r="CX25" s="654"/>
      <c r="CY25" s="655"/>
      <c r="CZ25" s="628">
        <v>19.2</v>
      </c>
      <c r="DA25" s="656"/>
      <c r="DB25" s="656"/>
      <c r="DC25" s="658"/>
      <c r="DD25" s="632">
        <v>1256560</v>
      </c>
      <c r="DE25" s="654"/>
      <c r="DF25" s="654"/>
      <c r="DG25" s="654"/>
      <c r="DH25" s="654"/>
      <c r="DI25" s="654"/>
      <c r="DJ25" s="654"/>
      <c r="DK25" s="655"/>
      <c r="DL25" s="632">
        <v>1231089</v>
      </c>
      <c r="DM25" s="654"/>
      <c r="DN25" s="654"/>
      <c r="DO25" s="654"/>
      <c r="DP25" s="654"/>
      <c r="DQ25" s="654"/>
      <c r="DR25" s="654"/>
      <c r="DS25" s="654"/>
      <c r="DT25" s="654"/>
      <c r="DU25" s="654"/>
      <c r="DV25" s="655"/>
      <c r="DW25" s="628">
        <v>26.7</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844</v>
      </c>
      <c r="S26" s="624"/>
      <c r="T26" s="624"/>
      <c r="U26" s="624"/>
      <c r="V26" s="624"/>
      <c r="W26" s="624"/>
      <c r="X26" s="624"/>
      <c r="Y26" s="625"/>
      <c r="Z26" s="626">
        <v>0</v>
      </c>
      <c r="AA26" s="626"/>
      <c r="AB26" s="626"/>
      <c r="AC26" s="626"/>
      <c r="AD26" s="627">
        <v>844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738427</v>
      </c>
      <c r="CS26" s="624"/>
      <c r="CT26" s="624"/>
      <c r="CU26" s="624"/>
      <c r="CV26" s="624"/>
      <c r="CW26" s="624"/>
      <c r="CX26" s="624"/>
      <c r="CY26" s="625"/>
      <c r="CZ26" s="628">
        <v>10.6</v>
      </c>
      <c r="DA26" s="656"/>
      <c r="DB26" s="656"/>
      <c r="DC26" s="658"/>
      <c r="DD26" s="632">
        <v>676006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29196</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1231779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825505</v>
      </c>
      <c r="CS27" s="654"/>
      <c r="CT27" s="654"/>
      <c r="CU27" s="654"/>
      <c r="CV27" s="654"/>
      <c r="CW27" s="654"/>
      <c r="CX27" s="654"/>
      <c r="CY27" s="655"/>
      <c r="CZ27" s="628">
        <v>11.8</v>
      </c>
      <c r="DA27" s="656"/>
      <c r="DB27" s="656"/>
      <c r="DC27" s="658"/>
      <c r="DD27" s="632">
        <v>376544</v>
      </c>
      <c r="DE27" s="654"/>
      <c r="DF27" s="654"/>
      <c r="DG27" s="654"/>
      <c r="DH27" s="654"/>
      <c r="DI27" s="654"/>
      <c r="DJ27" s="654"/>
      <c r="DK27" s="655"/>
      <c r="DL27" s="632">
        <v>195881</v>
      </c>
      <c r="DM27" s="654"/>
      <c r="DN27" s="654"/>
      <c r="DO27" s="654"/>
      <c r="DP27" s="654"/>
      <c r="DQ27" s="654"/>
      <c r="DR27" s="654"/>
      <c r="DS27" s="654"/>
      <c r="DT27" s="654"/>
      <c r="DU27" s="654"/>
      <c r="DV27" s="655"/>
      <c r="DW27" s="628">
        <v>4.3</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106804</v>
      </c>
      <c r="S28" s="624"/>
      <c r="T28" s="624"/>
      <c r="U28" s="624"/>
      <c r="V28" s="624"/>
      <c r="W28" s="624"/>
      <c r="X28" s="624"/>
      <c r="Y28" s="625"/>
      <c r="Z28" s="626">
        <v>1.4</v>
      </c>
      <c r="AA28" s="626"/>
      <c r="AB28" s="626"/>
      <c r="AC28" s="626"/>
      <c r="AD28" s="627">
        <v>13249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871445</v>
      </c>
      <c r="CS28" s="624"/>
      <c r="CT28" s="624"/>
      <c r="CU28" s="624"/>
      <c r="CV28" s="624"/>
      <c r="CW28" s="624"/>
      <c r="CX28" s="624"/>
      <c r="CY28" s="625"/>
      <c r="CZ28" s="628">
        <v>12.5</v>
      </c>
      <c r="DA28" s="656"/>
      <c r="DB28" s="656"/>
      <c r="DC28" s="658"/>
      <c r="DD28" s="632">
        <v>867446</v>
      </c>
      <c r="DE28" s="624"/>
      <c r="DF28" s="624"/>
      <c r="DG28" s="624"/>
      <c r="DH28" s="624"/>
      <c r="DI28" s="624"/>
      <c r="DJ28" s="624"/>
      <c r="DK28" s="625"/>
      <c r="DL28" s="632">
        <v>867446</v>
      </c>
      <c r="DM28" s="624"/>
      <c r="DN28" s="624"/>
      <c r="DO28" s="624"/>
      <c r="DP28" s="624"/>
      <c r="DQ28" s="624"/>
      <c r="DR28" s="624"/>
      <c r="DS28" s="624"/>
      <c r="DT28" s="624"/>
      <c r="DU28" s="624"/>
      <c r="DV28" s="625"/>
      <c r="DW28" s="628">
        <v>18.8</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42580</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871445</v>
      </c>
      <c r="CS29" s="654"/>
      <c r="CT29" s="654"/>
      <c r="CU29" s="654"/>
      <c r="CV29" s="654"/>
      <c r="CW29" s="654"/>
      <c r="CX29" s="654"/>
      <c r="CY29" s="655"/>
      <c r="CZ29" s="628">
        <v>12.5</v>
      </c>
      <c r="DA29" s="656"/>
      <c r="DB29" s="656"/>
      <c r="DC29" s="658"/>
      <c r="DD29" s="632">
        <v>867446</v>
      </c>
      <c r="DE29" s="654"/>
      <c r="DF29" s="654"/>
      <c r="DG29" s="654"/>
      <c r="DH29" s="654"/>
      <c r="DI29" s="654"/>
      <c r="DJ29" s="654"/>
      <c r="DK29" s="655"/>
      <c r="DL29" s="632">
        <v>867446</v>
      </c>
      <c r="DM29" s="654"/>
      <c r="DN29" s="654"/>
      <c r="DO29" s="654"/>
      <c r="DP29" s="654"/>
      <c r="DQ29" s="654"/>
      <c r="DR29" s="654"/>
      <c r="DS29" s="654"/>
      <c r="DT29" s="654"/>
      <c r="DU29" s="654"/>
      <c r="DV29" s="655"/>
      <c r="DW29" s="628">
        <v>18.8</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678834</v>
      </c>
      <c r="S30" s="624"/>
      <c r="T30" s="624"/>
      <c r="U30" s="624"/>
      <c r="V30" s="624"/>
      <c r="W30" s="624"/>
      <c r="X30" s="624"/>
      <c r="Y30" s="625"/>
      <c r="Z30" s="626">
        <v>9.1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846393</v>
      </c>
      <c r="CS30" s="624"/>
      <c r="CT30" s="624"/>
      <c r="CU30" s="624"/>
      <c r="CV30" s="624"/>
      <c r="CW30" s="624"/>
      <c r="CX30" s="624"/>
      <c r="CY30" s="625"/>
      <c r="CZ30" s="628">
        <v>12.1</v>
      </c>
      <c r="DA30" s="656"/>
      <c r="DB30" s="656"/>
      <c r="DC30" s="658"/>
      <c r="DD30" s="632">
        <v>842425</v>
      </c>
      <c r="DE30" s="624"/>
      <c r="DF30" s="624"/>
      <c r="DG30" s="624"/>
      <c r="DH30" s="624"/>
      <c r="DI30" s="624"/>
      <c r="DJ30" s="624"/>
      <c r="DK30" s="625"/>
      <c r="DL30" s="632">
        <v>842425</v>
      </c>
      <c r="DM30" s="624"/>
      <c r="DN30" s="624"/>
      <c r="DO30" s="624"/>
      <c r="DP30" s="624"/>
      <c r="DQ30" s="624"/>
      <c r="DR30" s="624"/>
      <c r="DS30" s="624"/>
      <c r="DT30" s="624"/>
      <c r="DU30" s="624"/>
      <c r="DV30" s="625"/>
      <c r="DW30" s="628">
        <v>18.3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99.5</v>
      </c>
      <c r="BH31" s="677"/>
      <c r="BI31" s="677"/>
      <c r="BJ31" s="677"/>
      <c r="BK31" s="677"/>
      <c r="BL31" s="677"/>
      <c r="BM31" s="618">
        <v>98.6</v>
      </c>
      <c r="BN31" s="677"/>
      <c r="BO31" s="677"/>
      <c r="BP31" s="677"/>
      <c r="BQ31" s="678"/>
      <c r="BR31" s="676">
        <v>99.5</v>
      </c>
      <c r="BS31" s="677"/>
      <c r="BT31" s="677"/>
      <c r="BU31" s="677"/>
      <c r="BV31" s="677"/>
      <c r="BW31" s="677"/>
      <c r="BX31" s="618">
        <v>98.6</v>
      </c>
      <c r="BY31" s="677"/>
      <c r="BZ31" s="677"/>
      <c r="CA31" s="677"/>
      <c r="CB31" s="678"/>
      <c r="CD31" s="663"/>
      <c r="CE31" s="664"/>
      <c r="CF31" s="620" t="s">
        <v>301</v>
      </c>
      <c r="CG31" s="621"/>
      <c r="CH31" s="621"/>
      <c r="CI31" s="621"/>
      <c r="CJ31" s="621"/>
      <c r="CK31" s="621"/>
      <c r="CL31" s="621"/>
      <c r="CM31" s="621"/>
      <c r="CN31" s="621"/>
      <c r="CO31" s="621"/>
      <c r="CP31" s="621"/>
      <c r="CQ31" s="622"/>
      <c r="CR31" s="623">
        <v>25052</v>
      </c>
      <c r="CS31" s="654"/>
      <c r="CT31" s="654"/>
      <c r="CU31" s="654"/>
      <c r="CV31" s="654"/>
      <c r="CW31" s="654"/>
      <c r="CX31" s="654"/>
      <c r="CY31" s="655"/>
      <c r="CZ31" s="628">
        <v>0.4</v>
      </c>
      <c r="DA31" s="656"/>
      <c r="DB31" s="656"/>
      <c r="DC31" s="658"/>
      <c r="DD31" s="632">
        <v>25021</v>
      </c>
      <c r="DE31" s="654"/>
      <c r="DF31" s="654"/>
      <c r="DG31" s="654"/>
      <c r="DH31" s="654"/>
      <c r="DI31" s="654"/>
      <c r="DJ31" s="654"/>
      <c r="DK31" s="655"/>
      <c r="DL31" s="632">
        <v>25021</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365772</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99.5</v>
      </c>
      <c r="BH32" s="654"/>
      <c r="BI32" s="654"/>
      <c r="BJ32" s="654"/>
      <c r="BK32" s="654"/>
      <c r="BL32" s="654"/>
      <c r="BM32" s="629">
        <v>98.7</v>
      </c>
      <c r="BN32" s="654"/>
      <c r="BO32" s="654"/>
      <c r="BP32" s="654"/>
      <c r="BQ32" s="680"/>
      <c r="BR32" s="679">
        <v>99.6</v>
      </c>
      <c r="BS32" s="654"/>
      <c r="BT32" s="654"/>
      <c r="BU32" s="654"/>
      <c r="BV32" s="654"/>
      <c r="BW32" s="654"/>
      <c r="BX32" s="629">
        <v>98.9</v>
      </c>
      <c r="BY32" s="654"/>
      <c r="BZ32" s="654"/>
      <c r="CA32" s="654"/>
      <c r="CB32" s="680"/>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13205</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99.5</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3393518</v>
      </c>
      <c r="CS33" s="654"/>
      <c r="CT33" s="654"/>
      <c r="CU33" s="654"/>
      <c r="CV33" s="654"/>
      <c r="CW33" s="654"/>
      <c r="CX33" s="654"/>
      <c r="CY33" s="655"/>
      <c r="CZ33" s="628">
        <v>48.6</v>
      </c>
      <c r="DA33" s="656"/>
      <c r="DB33" s="656"/>
      <c r="DC33" s="658"/>
      <c r="DD33" s="632">
        <v>2721138</v>
      </c>
      <c r="DE33" s="654"/>
      <c r="DF33" s="654"/>
      <c r="DG33" s="654"/>
      <c r="DH33" s="654"/>
      <c r="DI33" s="654"/>
      <c r="DJ33" s="654"/>
      <c r="DK33" s="655"/>
      <c r="DL33" s="632">
        <v>1705061</v>
      </c>
      <c r="DM33" s="654"/>
      <c r="DN33" s="654"/>
      <c r="DO33" s="654"/>
      <c r="DP33" s="654"/>
      <c r="DQ33" s="654"/>
      <c r="DR33" s="654"/>
      <c r="DS33" s="654"/>
      <c r="DT33" s="654"/>
      <c r="DU33" s="654"/>
      <c r="DV33" s="655"/>
      <c r="DW33" s="628">
        <v>37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37166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1159881</v>
      </c>
      <c r="CS34" s="624"/>
      <c r="CT34" s="624"/>
      <c r="CU34" s="624"/>
      <c r="CV34" s="624"/>
      <c r="CW34" s="624"/>
      <c r="CX34" s="624"/>
      <c r="CY34" s="625"/>
      <c r="CZ34" s="628">
        <v>16.600000000000001</v>
      </c>
      <c r="DA34" s="656"/>
      <c r="DB34" s="656"/>
      <c r="DC34" s="658"/>
      <c r="DD34" s="632">
        <v>879975</v>
      </c>
      <c r="DE34" s="624"/>
      <c r="DF34" s="624"/>
      <c r="DG34" s="624"/>
      <c r="DH34" s="624"/>
      <c r="DI34" s="624"/>
      <c r="DJ34" s="624"/>
      <c r="DK34" s="625"/>
      <c r="DL34" s="632">
        <v>498022</v>
      </c>
      <c r="DM34" s="624"/>
      <c r="DN34" s="624"/>
      <c r="DO34" s="624"/>
      <c r="DP34" s="624"/>
      <c r="DQ34" s="624"/>
      <c r="DR34" s="624"/>
      <c r="DS34" s="624"/>
      <c r="DT34" s="624"/>
      <c r="DU34" s="624"/>
      <c r="DV34" s="625"/>
      <c r="DW34" s="628">
        <v>10.8</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40729</v>
      </c>
      <c r="S35" s="624"/>
      <c r="T35" s="624"/>
      <c r="U35" s="624"/>
      <c r="V35" s="624"/>
      <c r="W35" s="624"/>
      <c r="X35" s="624"/>
      <c r="Y35" s="625"/>
      <c r="Z35" s="626">
        <v>0.5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38176</v>
      </c>
      <c r="CS35" s="654"/>
      <c r="CT35" s="654"/>
      <c r="CU35" s="654"/>
      <c r="CV35" s="654"/>
      <c r="CW35" s="654"/>
      <c r="CX35" s="654"/>
      <c r="CY35" s="655"/>
      <c r="CZ35" s="628">
        <v>0.5</v>
      </c>
      <c r="DA35" s="656"/>
      <c r="DB35" s="656"/>
      <c r="DC35" s="658"/>
      <c r="DD35" s="632">
        <v>21154</v>
      </c>
      <c r="DE35" s="654"/>
      <c r="DF35" s="654"/>
      <c r="DG35" s="654"/>
      <c r="DH35" s="654"/>
      <c r="DI35" s="654"/>
      <c r="DJ35" s="654"/>
      <c r="DK35" s="655"/>
      <c r="DL35" s="632">
        <v>4822</v>
      </c>
      <c r="DM35" s="654"/>
      <c r="DN35" s="654"/>
      <c r="DO35" s="654"/>
      <c r="DP35" s="654"/>
      <c r="DQ35" s="654"/>
      <c r="DR35" s="654"/>
      <c r="DS35" s="654"/>
      <c r="DT35" s="654"/>
      <c r="DU35" s="654"/>
      <c r="DV35" s="655"/>
      <c r="DW35" s="628">
        <v>0.1</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618243</v>
      </c>
      <c r="S36" s="624"/>
      <c r="T36" s="624"/>
      <c r="U36" s="624"/>
      <c r="V36" s="624"/>
      <c r="W36" s="624"/>
      <c r="X36" s="624"/>
      <c r="Y36" s="625"/>
      <c r="Z36" s="626">
        <v>8.3000000000000007</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1068423</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5920</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1366528</v>
      </c>
      <c r="CS36" s="624"/>
      <c r="CT36" s="624"/>
      <c r="CU36" s="624"/>
      <c r="CV36" s="624"/>
      <c r="CW36" s="624"/>
      <c r="CX36" s="624"/>
      <c r="CY36" s="625"/>
      <c r="CZ36" s="628">
        <v>19.600000000000001</v>
      </c>
      <c r="DA36" s="656"/>
      <c r="DB36" s="656"/>
      <c r="DC36" s="658"/>
      <c r="DD36" s="632">
        <v>1227014</v>
      </c>
      <c r="DE36" s="624"/>
      <c r="DF36" s="624"/>
      <c r="DG36" s="624"/>
      <c r="DH36" s="624"/>
      <c r="DI36" s="624"/>
      <c r="DJ36" s="624"/>
      <c r="DK36" s="625"/>
      <c r="DL36" s="632">
        <v>782070</v>
      </c>
      <c r="DM36" s="624"/>
      <c r="DN36" s="624"/>
      <c r="DO36" s="624"/>
      <c r="DP36" s="624"/>
      <c r="DQ36" s="624"/>
      <c r="DR36" s="624"/>
      <c r="DS36" s="624"/>
      <c r="DT36" s="624"/>
      <c r="DU36" s="624"/>
      <c r="DV36" s="625"/>
      <c r="DW36" s="628">
        <v>17</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90144</v>
      </c>
      <c r="S37" s="624"/>
      <c r="T37" s="624"/>
      <c r="U37" s="624"/>
      <c r="V37" s="624"/>
      <c r="W37" s="624"/>
      <c r="X37" s="624"/>
      <c r="Y37" s="625"/>
      <c r="Z37" s="626">
        <v>1.2</v>
      </c>
      <c r="AA37" s="626"/>
      <c r="AB37" s="626"/>
      <c r="AC37" s="626"/>
      <c r="AD37" s="627">
        <v>723</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322477</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-1197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487611</v>
      </c>
      <c r="CS37" s="654"/>
      <c r="CT37" s="654"/>
      <c r="CU37" s="654"/>
      <c r="CV37" s="654"/>
      <c r="CW37" s="654"/>
      <c r="CX37" s="654"/>
      <c r="CY37" s="655"/>
      <c r="CZ37" s="628">
        <v>7</v>
      </c>
      <c r="DA37" s="656"/>
      <c r="DB37" s="656"/>
      <c r="DC37" s="658"/>
      <c r="DD37" s="632">
        <v>487611</v>
      </c>
      <c r="DE37" s="654"/>
      <c r="DF37" s="654"/>
      <c r="DG37" s="654"/>
      <c r="DH37" s="654"/>
      <c r="DI37" s="654"/>
      <c r="DJ37" s="654"/>
      <c r="DK37" s="655"/>
      <c r="DL37" s="632">
        <v>485110</v>
      </c>
      <c r="DM37" s="654"/>
      <c r="DN37" s="654"/>
      <c r="DO37" s="654"/>
      <c r="DP37" s="654"/>
      <c r="DQ37" s="654"/>
      <c r="DR37" s="654"/>
      <c r="DS37" s="654"/>
      <c r="DT37" s="654"/>
      <c r="DU37" s="654"/>
      <c r="DV37" s="655"/>
      <c r="DW37" s="628">
        <v>10.5</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439837</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169377</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1748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547302</v>
      </c>
      <c r="CS38" s="624"/>
      <c r="CT38" s="624"/>
      <c r="CU38" s="624"/>
      <c r="CV38" s="624"/>
      <c r="CW38" s="624"/>
      <c r="CX38" s="624"/>
      <c r="CY38" s="625"/>
      <c r="CZ38" s="628">
        <v>7.8</v>
      </c>
      <c r="DA38" s="656"/>
      <c r="DB38" s="656"/>
      <c r="DC38" s="658"/>
      <c r="DD38" s="632">
        <v>475125</v>
      </c>
      <c r="DE38" s="624"/>
      <c r="DF38" s="624"/>
      <c r="DG38" s="624"/>
      <c r="DH38" s="624"/>
      <c r="DI38" s="624"/>
      <c r="DJ38" s="624"/>
      <c r="DK38" s="625"/>
      <c r="DL38" s="632">
        <v>412608</v>
      </c>
      <c r="DM38" s="624"/>
      <c r="DN38" s="624"/>
      <c r="DO38" s="624"/>
      <c r="DP38" s="624"/>
      <c r="DQ38" s="624"/>
      <c r="DR38" s="624"/>
      <c r="DS38" s="624"/>
      <c r="DT38" s="624"/>
      <c r="DU38" s="624"/>
      <c r="DV38" s="625"/>
      <c r="DW38" s="628">
        <v>9</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40000</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2732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80358</v>
      </c>
      <c r="CS39" s="654"/>
      <c r="CT39" s="654"/>
      <c r="CU39" s="654"/>
      <c r="CV39" s="654"/>
      <c r="CW39" s="654"/>
      <c r="CX39" s="654"/>
      <c r="CY39" s="655"/>
      <c r="CZ39" s="628">
        <v>1.2</v>
      </c>
      <c r="DA39" s="656"/>
      <c r="DB39" s="656"/>
      <c r="DC39" s="658"/>
      <c r="DD39" s="632">
        <v>36201</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23137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v>15379</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74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201273</v>
      </c>
      <c r="CS40" s="624"/>
      <c r="CT40" s="624"/>
      <c r="CU40" s="624"/>
      <c r="CV40" s="624"/>
      <c r="CW40" s="624"/>
      <c r="CX40" s="624"/>
      <c r="CY40" s="625"/>
      <c r="CZ40" s="628">
        <v>2.9</v>
      </c>
      <c r="DA40" s="656"/>
      <c r="DB40" s="656"/>
      <c r="DC40" s="658"/>
      <c r="DD40" s="632">
        <v>81669</v>
      </c>
      <c r="DE40" s="624"/>
      <c r="DF40" s="624"/>
      <c r="DG40" s="624"/>
      <c r="DH40" s="624"/>
      <c r="DI40" s="624"/>
      <c r="DJ40" s="624"/>
      <c r="DK40" s="625"/>
      <c r="DL40" s="632">
        <v>7539</v>
      </c>
      <c r="DM40" s="624"/>
      <c r="DN40" s="624"/>
      <c r="DO40" s="624"/>
      <c r="DP40" s="624"/>
      <c r="DQ40" s="624"/>
      <c r="DR40" s="624"/>
      <c r="DS40" s="624"/>
      <c r="DT40" s="624"/>
      <c r="DU40" s="624"/>
      <c r="DV40" s="625"/>
      <c r="DW40" s="628">
        <v>0.2</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7433428</v>
      </c>
      <c r="S41" s="699"/>
      <c r="T41" s="699"/>
      <c r="U41" s="699"/>
      <c r="V41" s="699"/>
      <c r="W41" s="699"/>
      <c r="X41" s="699"/>
      <c r="Y41" s="700"/>
      <c r="Z41" s="701">
        <v>100</v>
      </c>
      <c r="AA41" s="701"/>
      <c r="AB41" s="701"/>
      <c r="AC41" s="701"/>
      <c r="AD41" s="702">
        <v>4581223</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86054</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435136</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347</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552449</v>
      </c>
      <c r="CS42" s="654"/>
      <c r="CT42" s="654"/>
      <c r="CU42" s="654"/>
      <c r="CV42" s="654"/>
      <c r="CW42" s="654"/>
      <c r="CX42" s="654"/>
      <c r="CY42" s="655"/>
      <c r="CZ42" s="628">
        <v>7.9</v>
      </c>
      <c r="DA42" s="656"/>
      <c r="DB42" s="656"/>
      <c r="DC42" s="658"/>
      <c r="DD42" s="632">
        <v>141585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13318</v>
      </c>
      <c r="CS43" s="654"/>
      <c r="CT43" s="654"/>
      <c r="CU43" s="654"/>
      <c r="CV43" s="654"/>
      <c r="CW43" s="654"/>
      <c r="CX43" s="654"/>
      <c r="CY43" s="655"/>
      <c r="CZ43" s="628">
        <v>0.2</v>
      </c>
      <c r="DA43" s="656"/>
      <c r="DB43" s="656"/>
      <c r="DC43" s="658"/>
      <c r="DD43" s="632">
        <v>1423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552449</v>
      </c>
      <c r="CS44" s="624"/>
      <c r="CT44" s="624"/>
      <c r="CU44" s="624"/>
      <c r="CV44" s="624"/>
      <c r="CW44" s="624"/>
      <c r="CX44" s="624"/>
      <c r="CY44" s="625"/>
      <c r="CZ44" s="628">
        <v>7.9</v>
      </c>
      <c r="DA44" s="629"/>
      <c r="DB44" s="629"/>
      <c r="DC44" s="635"/>
      <c r="DD44" s="632">
        <v>141585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261994</v>
      </c>
      <c r="CS45" s="654"/>
      <c r="CT45" s="654"/>
      <c r="CU45" s="654"/>
      <c r="CV45" s="654"/>
      <c r="CW45" s="654"/>
      <c r="CX45" s="654"/>
      <c r="CY45" s="655"/>
      <c r="CZ45" s="628">
        <v>3.8</v>
      </c>
      <c r="DA45" s="656"/>
      <c r="DB45" s="656"/>
      <c r="DC45" s="658"/>
      <c r="DD45" s="632">
        <v>37522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290455</v>
      </c>
      <c r="CS46" s="624"/>
      <c r="CT46" s="624"/>
      <c r="CU46" s="624"/>
      <c r="CV46" s="624"/>
      <c r="CW46" s="624"/>
      <c r="CX46" s="624"/>
      <c r="CY46" s="625"/>
      <c r="CZ46" s="628">
        <v>4.2</v>
      </c>
      <c r="DA46" s="629"/>
      <c r="DB46" s="629"/>
      <c r="DC46" s="635"/>
      <c r="DD46" s="632">
        <v>104063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4"/>
      <c r="CT47" s="654"/>
      <c r="CU47" s="654"/>
      <c r="CV47" s="654"/>
      <c r="CW47" s="654"/>
      <c r="CX47" s="654"/>
      <c r="CY47" s="655"/>
      <c r="CZ47" s="628" t="s">
        <v>122</v>
      </c>
      <c r="DA47" s="656"/>
      <c r="DB47" s="656"/>
      <c r="DC47" s="658"/>
      <c r="DD47" s="632" t="s">
        <v>122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6981172</v>
      </c>
      <c r="CS49" s="682"/>
      <c r="CT49" s="682"/>
      <c r="CU49" s="682"/>
      <c r="CV49" s="682"/>
      <c r="CW49" s="682"/>
      <c r="CX49" s="682"/>
      <c r="CY49" s="711"/>
      <c r="CZ49" s="703">
        <v>100</v>
      </c>
      <c r="DA49" s="712"/>
      <c r="DB49" s="712"/>
      <c r="DC49" s="713"/>
      <c r="DD49" s="714">
        <v>5363273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8TEq+8cNOI7grxFwXy1mZw9OCgkWaqZYNBSDWUzBDQtwbeOO0nzNXSNjsJQFmgfMTARaPaHxQpyIYbTdmZbKw==" saltValue="y7uDYurrSdFA2TQ7AF89p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DG9" sqref="DG9:DK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7433</v>
      </c>
      <c r="R7" s="764"/>
      <c r="S7" s="764"/>
      <c r="T7" s="764"/>
      <c r="U7" s="764"/>
      <c r="V7" s="764">
        <v>6981</v>
      </c>
      <c r="W7" s="764"/>
      <c r="X7" s="764"/>
      <c r="Y7" s="764"/>
      <c r="Z7" s="764"/>
      <c r="AA7" s="764">
        <v>452</v>
      </c>
      <c r="AB7" s="764"/>
      <c r="AC7" s="764"/>
      <c r="AD7" s="764"/>
      <c r="AE7" s="765"/>
      <c r="AF7" s="766">
        <v>423</v>
      </c>
      <c r="AG7" s="767"/>
      <c r="AH7" s="767"/>
      <c r="AI7" s="767"/>
      <c r="AJ7" s="768"/>
      <c r="AK7" s="769">
        <v>37</v>
      </c>
      <c r="AL7" s="770"/>
      <c r="AM7" s="770"/>
      <c r="AN7" s="770"/>
      <c r="AO7" s="770"/>
      <c r="AP7" s="770">
        <v>7677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73"/>
      <c r="CH7" s="743">
        <v>-6</v>
      </c>
      <c r="CI7" s="744"/>
      <c r="CJ7" s="744"/>
      <c r="CK7" s="744"/>
      <c r="CL7" s="745"/>
      <c r="CM7" s="743">
        <v>23</v>
      </c>
      <c r="CN7" s="744"/>
      <c r="CO7" s="744"/>
      <c r="CP7" s="744"/>
      <c r="CQ7" s="745"/>
      <c r="CR7" s="743">
        <v>20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550</v>
      </c>
      <c r="BT8" s="783"/>
      <c r="BU8" s="783"/>
      <c r="BV8" s="783"/>
      <c r="BW8" s="783"/>
      <c r="BX8" s="783"/>
      <c r="BY8" s="783"/>
      <c r="BZ8" s="783"/>
      <c r="CA8" s="783"/>
      <c r="CB8" s="783"/>
      <c r="CC8" s="783"/>
      <c r="CD8" s="783"/>
      <c r="CE8" s="783"/>
      <c r="CF8" s="783"/>
      <c r="CG8" s="784"/>
      <c r="CH8" s="785">
        <v>9</v>
      </c>
      <c r="CI8" s="786"/>
      <c r="CJ8" s="786"/>
      <c r="CK8" s="786"/>
      <c r="CL8" s="787"/>
      <c r="CM8" s="785">
        <v>26</v>
      </c>
      <c r="CN8" s="786"/>
      <c r="CO8" s="786"/>
      <c r="CP8" s="786"/>
      <c r="CQ8" s="787"/>
      <c r="CR8" s="785">
        <v>10</v>
      </c>
      <c r="CS8" s="786"/>
      <c r="CT8" s="786"/>
      <c r="CU8" s="786"/>
      <c r="CV8" s="787"/>
      <c r="CW8" s="785">
        <v>20</v>
      </c>
      <c r="CX8" s="786"/>
      <c r="CY8" s="786"/>
      <c r="CZ8" s="786"/>
      <c r="DA8" s="787"/>
      <c r="DB8" s="785">
        <v>0</v>
      </c>
      <c r="DC8" s="786"/>
      <c r="DD8" s="786"/>
      <c r="DE8" s="786"/>
      <c r="DF8" s="787"/>
      <c r="DG8" s="785">
        <v>0</v>
      </c>
      <c r="DH8" s="786"/>
      <c r="DI8" s="786"/>
      <c r="DJ8" s="786"/>
      <c r="DK8" s="787"/>
      <c r="DL8" s="785">
        <v>0</v>
      </c>
      <c r="DM8" s="786"/>
      <c r="DN8" s="786"/>
      <c r="DO8" s="786"/>
      <c r="DP8" s="787"/>
      <c r="DQ8" s="785">
        <v>0</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7433</v>
      </c>
      <c r="R23" s="793"/>
      <c r="S23" s="793"/>
      <c r="T23" s="793"/>
      <c r="U23" s="793"/>
      <c r="V23" s="793">
        <v>6981</v>
      </c>
      <c r="W23" s="793"/>
      <c r="X23" s="793"/>
      <c r="Y23" s="793"/>
      <c r="Z23" s="793"/>
      <c r="AA23" s="793">
        <v>452</v>
      </c>
      <c r="AB23" s="793"/>
      <c r="AC23" s="793"/>
      <c r="AD23" s="793"/>
      <c r="AE23" s="794"/>
      <c r="AF23" s="795">
        <v>423</v>
      </c>
      <c r="AG23" s="793"/>
      <c r="AH23" s="793"/>
      <c r="AI23" s="793"/>
      <c r="AJ23" s="796"/>
      <c r="AK23" s="797"/>
      <c r="AL23" s="798"/>
      <c r="AM23" s="798"/>
      <c r="AN23" s="798"/>
      <c r="AO23" s="798"/>
      <c r="AP23" s="793">
        <v>7677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1412</v>
      </c>
      <c r="R28" s="823"/>
      <c r="S28" s="823"/>
      <c r="T28" s="823"/>
      <c r="U28" s="823"/>
      <c r="V28" s="823">
        <v>1406</v>
      </c>
      <c r="W28" s="823"/>
      <c r="X28" s="823"/>
      <c r="Y28" s="823"/>
      <c r="Z28" s="823"/>
      <c r="AA28" s="823">
        <v>6</v>
      </c>
      <c r="AB28" s="823"/>
      <c r="AC28" s="823"/>
      <c r="AD28" s="823"/>
      <c r="AE28" s="824"/>
      <c r="AF28" s="825">
        <v>6</v>
      </c>
      <c r="AG28" s="823"/>
      <c r="AH28" s="823"/>
      <c r="AI28" s="823"/>
      <c r="AJ28" s="826"/>
      <c r="AK28" s="827">
        <v>86</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1610</v>
      </c>
      <c r="R29" s="753"/>
      <c r="S29" s="753"/>
      <c r="T29" s="753"/>
      <c r="U29" s="753"/>
      <c r="V29" s="753">
        <v>1494</v>
      </c>
      <c r="W29" s="753"/>
      <c r="X29" s="753"/>
      <c r="Y29" s="753"/>
      <c r="Z29" s="753"/>
      <c r="AA29" s="753">
        <v>116</v>
      </c>
      <c r="AB29" s="753"/>
      <c r="AC29" s="753"/>
      <c r="AD29" s="753"/>
      <c r="AE29" s="754"/>
      <c r="AF29" s="755">
        <v>116</v>
      </c>
      <c r="AG29" s="756"/>
      <c r="AH29" s="756"/>
      <c r="AI29" s="756"/>
      <c r="AJ29" s="757"/>
      <c r="AK29" s="834">
        <v>240</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316</v>
      </c>
      <c r="R30" s="753"/>
      <c r="S30" s="753"/>
      <c r="T30" s="753"/>
      <c r="U30" s="753"/>
      <c r="V30" s="753">
        <v>314</v>
      </c>
      <c r="W30" s="753"/>
      <c r="X30" s="753"/>
      <c r="Y30" s="753"/>
      <c r="Z30" s="753"/>
      <c r="AA30" s="753">
        <v>2</v>
      </c>
      <c r="AB30" s="753"/>
      <c r="AC30" s="753"/>
      <c r="AD30" s="753"/>
      <c r="AE30" s="754"/>
      <c r="AF30" s="755">
        <v>2</v>
      </c>
      <c r="AG30" s="756"/>
      <c r="AH30" s="756"/>
      <c r="AI30" s="756"/>
      <c r="AJ30" s="757"/>
      <c r="AK30" s="834">
        <v>181</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1326</v>
      </c>
      <c r="R31" s="753"/>
      <c r="S31" s="753"/>
      <c r="T31" s="753"/>
      <c r="U31" s="753"/>
      <c r="V31" s="753">
        <v>1335</v>
      </c>
      <c r="W31" s="753"/>
      <c r="X31" s="753"/>
      <c r="Y31" s="753"/>
      <c r="Z31" s="753"/>
      <c r="AA31" s="753">
        <v>-9</v>
      </c>
      <c r="AB31" s="753"/>
      <c r="AC31" s="753"/>
      <c r="AD31" s="753"/>
      <c r="AE31" s="754"/>
      <c r="AF31" s="755">
        <v>119</v>
      </c>
      <c r="AG31" s="756"/>
      <c r="AH31" s="756"/>
      <c r="AI31" s="756"/>
      <c r="AJ31" s="757"/>
      <c r="AK31" s="834">
        <v>322</v>
      </c>
      <c r="AL31" s="830"/>
      <c r="AM31" s="830"/>
      <c r="AN31" s="830"/>
      <c r="AO31" s="830"/>
      <c r="AP31" s="830">
        <v>788</v>
      </c>
      <c r="AQ31" s="830"/>
      <c r="AR31" s="830"/>
      <c r="AS31" s="830"/>
      <c r="AT31" s="830"/>
      <c r="AU31" s="830">
        <v>503</v>
      </c>
      <c r="AV31" s="830"/>
      <c r="AW31" s="830"/>
      <c r="AX31" s="830"/>
      <c r="AY31" s="830"/>
      <c r="AZ31" s="831">
        <v>0</v>
      </c>
      <c r="BA31" s="831"/>
      <c r="BB31" s="831"/>
      <c r="BC31" s="831"/>
      <c r="BD31" s="831"/>
      <c r="BE31" s="832" t="s">
        <v>393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394</v>
      </c>
      <c r="C32" s="750"/>
      <c r="D32" s="750"/>
      <c r="E32" s="750"/>
      <c r="F32" s="750"/>
      <c r="G32" s="750"/>
      <c r="H32" s="750"/>
      <c r="I32" s="750"/>
      <c r="J32" s="750"/>
      <c r="K32" s="750"/>
      <c r="L32" s="750"/>
      <c r="M32" s="750"/>
      <c r="N32" s="750"/>
      <c r="O32" s="750"/>
      <c r="P32" s="751"/>
      <c r="Q32" s="752">
        <v>213</v>
      </c>
      <c r="R32" s="753"/>
      <c r="S32" s="753"/>
      <c r="T32" s="753"/>
      <c r="U32" s="753"/>
      <c r="V32" s="753">
        <v>225</v>
      </c>
      <c r="W32" s="753"/>
      <c r="X32" s="753"/>
      <c r="Y32" s="753"/>
      <c r="Z32" s="753"/>
      <c r="AA32" s="753">
        <v>-12</v>
      </c>
      <c r="AB32" s="753"/>
      <c r="AC32" s="753"/>
      <c r="AD32" s="753"/>
      <c r="AE32" s="754"/>
      <c r="AF32" s="755">
        <v>105</v>
      </c>
      <c r="AG32" s="756"/>
      <c r="AH32" s="756"/>
      <c r="AI32" s="756"/>
      <c r="AJ32" s="757"/>
      <c r="AK32" s="834">
        <v>14</v>
      </c>
      <c r="AL32" s="830"/>
      <c r="AM32" s="830"/>
      <c r="AN32" s="830"/>
      <c r="AO32" s="830"/>
      <c r="AP32" s="830">
        <v>132</v>
      </c>
      <c r="AQ32" s="830"/>
      <c r="AR32" s="830"/>
      <c r="AS32" s="830"/>
      <c r="AT32" s="830"/>
      <c r="AU32" s="830">
        <v>130</v>
      </c>
      <c r="AV32" s="830"/>
      <c r="AW32" s="830"/>
      <c r="AX32" s="830"/>
      <c r="AY32" s="830"/>
      <c r="AZ32" s="831">
        <v>0</v>
      </c>
      <c r="BA32" s="831"/>
      <c r="BB32" s="831"/>
      <c r="BC32" s="831"/>
      <c r="BD32" s="831"/>
      <c r="BE32" s="832" t="s">
        <v>393</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395</v>
      </c>
      <c r="C33" s="750"/>
      <c r="D33" s="750"/>
      <c r="E33" s="750"/>
      <c r="F33" s="750"/>
      <c r="G33" s="750"/>
      <c r="H33" s="750"/>
      <c r="I33" s="750"/>
      <c r="J33" s="750"/>
      <c r="K33" s="750"/>
      <c r="L33" s="750"/>
      <c r="M33" s="750"/>
      <c r="N33" s="750"/>
      <c r="O33" s="750"/>
      <c r="P33" s="751"/>
      <c r="Q33" s="752">
        <v>118</v>
      </c>
      <c r="R33" s="753"/>
      <c r="S33" s="753"/>
      <c r="T33" s="753"/>
      <c r="U33" s="753"/>
      <c r="V33" s="753">
        <v>108</v>
      </c>
      <c r="W33" s="753"/>
      <c r="X33" s="753"/>
      <c r="Y33" s="753"/>
      <c r="Z33" s="753"/>
      <c r="AA33" s="753">
        <v>20</v>
      </c>
      <c r="AB33" s="753"/>
      <c r="AC33" s="753"/>
      <c r="AD33" s="753"/>
      <c r="AE33" s="754"/>
      <c r="AF33" s="755">
        <v>11</v>
      </c>
      <c r="AG33" s="756"/>
      <c r="AH33" s="756"/>
      <c r="AI33" s="756"/>
      <c r="AJ33" s="757"/>
      <c r="AK33" s="834">
        <v>40</v>
      </c>
      <c r="AL33" s="830"/>
      <c r="AM33" s="830"/>
      <c r="AN33" s="830"/>
      <c r="AO33" s="830"/>
      <c r="AP33" s="830">
        <v>302</v>
      </c>
      <c r="AQ33" s="830"/>
      <c r="AR33" s="830"/>
      <c r="AS33" s="830"/>
      <c r="AT33" s="830"/>
      <c r="AU33" s="830">
        <v>148</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358</v>
      </c>
      <c r="AG63" s="844"/>
      <c r="AH63" s="844"/>
      <c r="AI63" s="844"/>
      <c r="AJ63" s="845"/>
      <c r="AK63" s="846"/>
      <c r="AL63" s="841"/>
      <c r="AM63" s="841"/>
      <c r="AN63" s="841"/>
      <c r="AO63" s="841"/>
      <c r="AP63" s="844">
        <v>1221</v>
      </c>
      <c r="AQ63" s="844"/>
      <c r="AR63" s="844"/>
      <c r="AS63" s="844"/>
      <c r="AT63" s="844"/>
      <c r="AU63" s="844">
        <v>781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400</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401</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4204</v>
      </c>
      <c r="R68" s="866"/>
      <c r="S68" s="866"/>
      <c r="T68" s="866"/>
      <c r="U68" s="866"/>
      <c r="V68" s="866">
        <v>3965</v>
      </c>
      <c r="W68" s="866"/>
      <c r="X68" s="866"/>
      <c r="Y68" s="866"/>
      <c r="Z68" s="866"/>
      <c r="AA68" s="866">
        <v>238</v>
      </c>
      <c r="AB68" s="866"/>
      <c r="AC68" s="866"/>
      <c r="AD68" s="866"/>
      <c r="AE68" s="866"/>
      <c r="AF68" s="866">
        <v>227</v>
      </c>
      <c r="AG68" s="866"/>
      <c r="AH68" s="866"/>
      <c r="AI68" s="866"/>
      <c r="AJ68" s="866"/>
      <c r="AK68" s="866">
        <v>0</v>
      </c>
      <c r="AL68" s="866"/>
      <c r="AM68" s="866"/>
      <c r="AN68" s="866"/>
      <c r="AO68" s="866"/>
      <c r="AP68" s="866">
        <v>1659</v>
      </c>
      <c r="AQ68" s="866"/>
      <c r="AR68" s="866"/>
      <c r="AS68" s="866"/>
      <c r="AT68" s="866"/>
      <c r="AU68" s="866">
        <v>234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2950</v>
      </c>
      <c r="R69" s="830"/>
      <c r="S69" s="830"/>
      <c r="T69" s="830"/>
      <c r="U69" s="830"/>
      <c r="V69" s="830">
        <v>2793</v>
      </c>
      <c r="W69" s="830"/>
      <c r="X69" s="830"/>
      <c r="Y69" s="830"/>
      <c r="Z69" s="830"/>
      <c r="AA69" s="830">
        <v>157</v>
      </c>
      <c r="AB69" s="830"/>
      <c r="AC69" s="830"/>
      <c r="AD69" s="830"/>
      <c r="AE69" s="830"/>
      <c r="AF69" s="830">
        <v>5284</v>
      </c>
      <c r="AG69" s="830"/>
      <c r="AH69" s="830"/>
      <c r="AI69" s="830"/>
      <c r="AJ69" s="830"/>
      <c r="AK69" s="830">
        <v>1563</v>
      </c>
      <c r="AL69" s="830"/>
      <c r="AM69" s="830"/>
      <c r="AN69" s="830"/>
      <c r="AO69" s="830"/>
      <c r="AP69" s="830">
        <v>8030</v>
      </c>
      <c r="AQ69" s="830"/>
      <c r="AR69" s="830"/>
      <c r="AS69" s="830"/>
      <c r="AT69" s="830"/>
      <c r="AU69" s="830">
        <v>34</v>
      </c>
      <c r="AV69" s="830"/>
      <c r="AW69" s="830"/>
      <c r="AX69" s="830"/>
      <c r="AY69" s="830"/>
      <c r="AZ69" s="832" t="s">
        <v>555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559</v>
      </c>
      <c r="AL70" s="830"/>
      <c r="AM70" s="830"/>
      <c r="AN70" s="830"/>
      <c r="AO70" s="830"/>
      <c r="AP70" s="830" t="s">
        <v>559</v>
      </c>
      <c r="AQ70" s="830"/>
      <c r="AR70" s="830"/>
      <c r="AS70" s="830"/>
      <c r="AT70" s="830"/>
      <c r="AU70" s="830" t="s">
        <v>559</v>
      </c>
      <c r="AV70" s="830"/>
      <c r="AW70" s="830"/>
      <c r="AX70" s="830"/>
      <c r="AY70" s="830"/>
      <c r="AZ70" s="832" t="s">
        <v>556</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t="s">
        <v>559</v>
      </c>
      <c r="AQ71" s="830"/>
      <c r="AR71" s="830"/>
      <c r="AS71" s="830"/>
      <c r="AT71" s="830"/>
      <c r="AU71" s="830" t="s">
        <v>559</v>
      </c>
      <c r="AV71" s="830"/>
      <c r="AW71" s="830"/>
      <c r="AX71" s="830"/>
      <c r="AY71" s="830"/>
      <c r="AZ71" s="832" t="s">
        <v>557</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23245</v>
      </c>
      <c r="R72" s="830"/>
      <c r="S72" s="830"/>
      <c r="T72" s="830"/>
      <c r="U72" s="830"/>
      <c r="V72" s="830">
        <v>14700</v>
      </c>
      <c r="W72" s="830"/>
      <c r="X72" s="830"/>
      <c r="Y72" s="830"/>
      <c r="Z72" s="830"/>
      <c r="AA72" s="830">
        <v>8545</v>
      </c>
      <c r="AB72" s="830"/>
      <c r="AC72" s="830"/>
      <c r="AD72" s="830"/>
      <c r="AE72" s="830"/>
      <c r="AF72" s="830">
        <v>8545</v>
      </c>
      <c r="AG72" s="830"/>
      <c r="AH72" s="830"/>
      <c r="AI72" s="830"/>
      <c r="AJ72" s="830"/>
      <c r="AK72" s="830">
        <v>21</v>
      </c>
      <c r="AL72" s="830"/>
      <c r="AM72" s="830"/>
      <c r="AN72" s="830"/>
      <c r="AO72" s="830"/>
      <c r="AP72" s="830" t="s">
        <v>559</v>
      </c>
      <c r="AQ72" s="830"/>
      <c r="AR72" s="830"/>
      <c r="AS72" s="830"/>
      <c r="AT72" s="830"/>
      <c r="AU72" s="830" t="s">
        <v>559</v>
      </c>
      <c r="AV72" s="830"/>
      <c r="AW72" s="830"/>
      <c r="AX72" s="830"/>
      <c r="AY72" s="830"/>
      <c r="AZ72" s="832" t="s">
        <v>556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177</v>
      </c>
      <c r="R73" s="830"/>
      <c r="S73" s="830"/>
      <c r="T73" s="830"/>
      <c r="U73" s="830"/>
      <c r="V73" s="830">
        <v>101</v>
      </c>
      <c r="W73" s="830"/>
      <c r="X73" s="830"/>
      <c r="Y73" s="830"/>
      <c r="Z73" s="830"/>
      <c r="AA73" s="830">
        <v>77</v>
      </c>
      <c r="AB73" s="830"/>
      <c r="AC73" s="830"/>
      <c r="AD73" s="830"/>
      <c r="AE73" s="830"/>
      <c r="AF73" s="830">
        <v>77</v>
      </c>
      <c r="AG73" s="830"/>
      <c r="AH73" s="830"/>
      <c r="AI73" s="830"/>
      <c r="AJ73" s="830"/>
      <c r="AK73" s="830" t="s">
        <v>559</v>
      </c>
      <c r="AL73" s="830"/>
      <c r="AM73" s="830"/>
      <c r="AN73" s="830"/>
      <c r="AO73" s="830"/>
      <c r="AP73" s="830" t="s">
        <v>559</v>
      </c>
      <c r="AQ73" s="830"/>
      <c r="AR73" s="830"/>
      <c r="AS73" s="830"/>
      <c r="AT73" s="830"/>
      <c r="AU73" s="830" t="s">
        <v>559</v>
      </c>
      <c r="AV73" s="830"/>
      <c r="AW73" s="830"/>
      <c r="AX73" s="830"/>
      <c r="AY73" s="830"/>
      <c r="AZ73" s="832" t="s">
        <v>558</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834730</v>
      </c>
      <c r="AB110" s="900"/>
      <c r="AC110" s="900"/>
      <c r="AD110" s="900"/>
      <c r="AE110" s="901"/>
      <c r="AF110" s="902">
        <v>849114</v>
      </c>
      <c r="AG110" s="900"/>
      <c r="AH110" s="900"/>
      <c r="AI110" s="900"/>
      <c r="AJ110" s="901"/>
      <c r="AK110" s="902">
        <v>871445</v>
      </c>
      <c r="AL110" s="900"/>
      <c r="AM110" s="900"/>
      <c r="AN110" s="900"/>
      <c r="AO110" s="901"/>
      <c r="AP110" s="903">
        <v>22.4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7832322</v>
      </c>
      <c r="BR110" s="931"/>
      <c r="BS110" s="931"/>
      <c r="BT110" s="931"/>
      <c r="BU110" s="931"/>
      <c r="BV110" s="931">
        <v>8083473</v>
      </c>
      <c r="BW110" s="931"/>
      <c r="BX110" s="931"/>
      <c r="BY110" s="931"/>
      <c r="BZ110" s="931"/>
      <c r="CA110" s="931">
        <v>7676917</v>
      </c>
      <c r="CB110" s="931"/>
      <c r="CC110" s="931"/>
      <c r="CD110" s="931"/>
      <c r="CE110" s="931"/>
      <c r="CF110" s="944">
        <v>197.1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403531</v>
      </c>
      <c r="BR111" s="926"/>
      <c r="BS111" s="926"/>
      <c r="BT111" s="926"/>
      <c r="BU111" s="926"/>
      <c r="BV111" s="926">
        <v>285529</v>
      </c>
      <c r="BW111" s="926"/>
      <c r="BX111" s="926"/>
      <c r="BY111" s="926"/>
      <c r="BZ111" s="926"/>
      <c r="CA111" s="926">
        <v>306056</v>
      </c>
      <c r="CB111" s="926"/>
      <c r="CC111" s="926"/>
      <c r="CD111" s="926"/>
      <c r="CE111" s="926"/>
      <c r="CF111" s="920">
        <v>7.9</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782298</v>
      </c>
      <c r="BR112" s="926"/>
      <c r="BS112" s="926"/>
      <c r="BT112" s="926"/>
      <c r="BU112" s="926"/>
      <c r="BV112" s="926">
        <v>704931</v>
      </c>
      <c r="BW112" s="926"/>
      <c r="BX112" s="926"/>
      <c r="BY112" s="926"/>
      <c r="BZ112" s="926"/>
      <c r="CA112" s="926">
        <v>781910</v>
      </c>
      <c r="CB112" s="926"/>
      <c r="CC112" s="926"/>
      <c r="CD112" s="926"/>
      <c r="CE112" s="926"/>
      <c r="CF112" s="920">
        <v>20.100000000000001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128863</v>
      </c>
      <c r="AB113" s="938"/>
      <c r="AC113" s="938"/>
      <c r="AD113" s="938"/>
      <c r="AE113" s="939"/>
      <c r="AF113" s="940">
        <v>124648</v>
      </c>
      <c r="AG113" s="938"/>
      <c r="AH113" s="938"/>
      <c r="AI113" s="938"/>
      <c r="AJ113" s="939"/>
      <c r="AK113" s="940">
        <v>118363</v>
      </c>
      <c r="AL113" s="938"/>
      <c r="AM113" s="938"/>
      <c r="AN113" s="938"/>
      <c r="AO113" s="939"/>
      <c r="AP113" s="941">
        <v>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347407</v>
      </c>
      <c r="BR113" s="926"/>
      <c r="BS113" s="926"/>
      <c r="BT113" s="926"/>
      <c r="BU113" s="926"/>
      <c r="BV113" s="926">
        <v>302717</v>
      </c>
      <c r="BW113" s="926"/>
      <c r="BX113" s="926"/>
      <c r="BY113" s="926"/>
      <c r="BZ113" s="926"/>
      <c r="CA113" s="926">
        <v>267666</v>
      </c>
      <c r="CB113" s="926"/>
      <c r="CC113" s="926"/>
      <c r="CD113" s="926"/>
      <c r="CE113" s="926"/>
      <c r="CF113" s="920">
        <v>6.9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41596</v>
      </c>
      <c r="AB114" s="959"/>
      <c r="AC114" s="959"/>
      <c r="AD114" s="959"/>
      <c r="AE114" s="960"/>
      <c r="AF114" s="961">
        <v>43922</v>
      </c>
      <c r="AG114" s="959"/>
      <c r="AH114" s="959"/>
      <c r="AI114" s="959"/>
      <c r="AJ114" s="960"/>
      <c r="AK114" s="961">
        <v>52122</v>
      </c>
      <c r="AL114" s="959"/>
      <c r="AM114" s="959"/>
      <c r="AN114" s="959"/>
      <c r="AO114" s="960"/>
      <c r="AP114" s="962">
        <v>1.3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1335389</v>
      </c>
      <c r="BR114" s="926"/>
      <c r="BS114" s="926"/>
      <c r="BT114" s="926"/>
      <c r="BU114" s="926"/>
      <c r="BV114" s="926">
        <v>1303565</v>
      </c>
      <c r="BW114" s="926"/>
      <c r="BX114" s="926"/>
      <c r="BY114" s="926"/>
      <c r="BZ114" s="926"/>
      <c r="CA114" s="926">
        <v>1320224</v>
      </c>
      <c r="CB114" s="926"/>
      <c r="CC114" s="926"/>
      <c r="CD114" s="926"/>
      <c r="CE114" s="926"/>
      <c r="CF114" s="920">
        <v>33.9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1005189</v>
      </c>
      <c r="AB117" s="979"/>
      <c r="AC117" s="979"/>
      <c r="AD117" s="979"/>
      <c r="AE117" s="980"/>
      <c r="AF117" s="981">
        <v>1017684</v>
      </c>
      <c r="AG117" s="979"/>
      <c r="AH117" s="979"/>
      <c r="AI117" s="979"/>
      <c r="AJ117" s="980"/>
      <c r="AK117" s="981">
        <v>1041930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10700947</v>
      </c>
      <c r="BR119" s="1000"/>
      <c r="BS119" s="1000"/>
      <c r="BT119" s="1000"/>
      <c r="BU119" s="1000"/>
      <c r="BV119" s="1000">
        <v>10680215</v>
      </c>
      <c r="BW119" s="1000"/>
      <c r="BX119" s="1000"/>
      <c r="BY119" s="1000"/>
      <c r="BZ119" s="1000"/>
      <c r="CA119" s="1000">
        <v>10352773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403531</v>
      </c>
      <c r="DH119" s="986"/>
      <c r="DI119" s="986"/>
      <c r="DJ119" s="986"/>
      <c r="DK119" s="987"/>
      <c r="DL119" s="985">
        <v>285529</v>
      </c>
      <c r="DM119" s="986"/>
      <c r="DN119" s="986"/>
      <c r="DO119" s="986"/>
      <c r="DP119" s="987"/>
      <c r="DQ119" s="985">
        <v>306056</v>
      </c>
      <c r="DR119" s="986"/>
      <c r="DS119" s="986"/>
      <c r="DT119" s="986"/>
      <c r="DU119" s="987"/>
      <c r="DV119" s="988">
        <v>7.9</v>
      </c>
      <c r="DW119" s="989"/>
      <c r="DX119" s="989"/>
      <c r="DY119" s="989"/>
      <c r="DZ119" s="990"/>
    </row>
    <row r="120" spans="1:130" s="230" customFormat="1" ht="26.25" customHeight="1" x14ac:dyDescent="0.15">
      <c r="A120" s="1063"/>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2884388</v>
      </c>
      <c r="BR120" s="931"/>
      <c r="BS120" s="931"/>
      <c r="BT120" s="931"/>
      <c r="BU120" s="931"/>
      <c r="BV120" s="931">
        <v>3050680</v>
      </c>
      <c r="BW120" s="931"/>
      <c r="BX120" s="931"/>
      <c r="BY120" s="931"/>
      <c r="BZ120" s="931"/>
      <c r="CA120" s="931">
        <v>3153108</v>
      </c>
      <c r="CB120" s="931"/>
      <c r="CC120" s="931"/>
      <c r="CD120" s="931"/>
      <c r="CE120" s="931"/>
      <c r="CF120" s="944">
        <v>80.900000000000006</v>
      </c>
      <c r="CG120" s="945"/>
      <c r="CH120" s="945"/>
      <c r="CI120" s="945"/>
      <c r="CJ120" s="945"/>
      <c r="CK120" s="1006" t="s">
        <v>447</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562008</v>
      </c>
      <c r="DH120" s="931"/>
      <c r="DI120" s="931"/>
      <c r="DJ120" s="931"/>
      <c r="DK120" s="931"/>
      <c r="DL120" s="931">
        <v>502244</v>
      </c>
      <c r="DM120" s="931"/>
      <c r="DN120" s="931"/>
      <c r="DO120" s="931"/>
      <c r="DP120" s="931"/>
      <c r="DQ120" s="931">
        <v>503220</v>
      </c>
      <c r="DR120" s="931"/>
      <c r="DS120" s="931"/>
      <c r="DT120" s="931"/>
      <c r="DU120" s="931"/>
      <c r="DV120" s="932">
        <v>12.9</v>
      </c>
      <c r="DW120" s="932"/>
      <c r="DX120" s="932"/>
      <c r="DY120" s="932"/>
      <c r="DZ120" s="933"/>
    </row>
    <row r="121" spans="1:130" s="230" customFormat="1" ht="26.25" customHeight="1" x14ac:dyDescent="0.15">
      <c r="A121" s="1063"/>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31652</v>
      </c>
      <c r="BR121" s="926"/>
      <c r="BS121" s="926"/>
      <c r="BT121" s="926"/>
      <c r="BU121" s="926"/>
      <c r="BV121" s="926">
        <v>27693</v>
      </c>
      <c r="BW121" s="926"/>
      <c r="BX121" s="926"/>
      <c r="BY121" s="926"/>
      <c r="BZ121" s="926"/>
      <c r="CA121" s="926">
        <v>23814</v>
      </c>
      <c r="CB121" s="926"/>
      <c r="CC121" s="926"/>
      <c r="CD121" s="926"/>
      <c r="CE121" s="926"/>
      <c r="CF121" s="920">
        <v>0.6</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170487</v>
      </c>
      <c r="DH121" s="926"/>
      <c r="DI121" s="926"/>
      <c r="DJ121" s="926"/>
      <c r="DK121" s="926"/>
      <c r="DL121" s="926">
        <v>160474</v>
      </c>
      <c r="DM121" s="926"/>
      <c r="DN121" s="926"/>
      <c r="DO121" s="926"/>
      <c r="DP121" s="926"/>
      <c r="DQ121" s="926">
        <v>148360</v>
      </c>
      <c r="DR121" s="926"/>
      <c r="DS121" s="926"/>
      <c r="DT121" s="926"/>
      <c r="DU121" s="926"/>
      <c r="DV121" s="927">
        <v>3.8</v>
      </c>
      <c r="DW121" s="927"/>
      <c r="DX121" s="927"/>
      <c r="DY121" s="927"/>
      <c r="DZ121" s="928"/>
    </row>
    <row r="122" spans="1:130" s="230" customFormat="1" ht="26.25" customHeight="1" x14ac:dyDescent="0.15">
      <c r="A122" s="1063"/>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6778585</v>
      </c>
      <c r="BR122" s="1000"/>
      <c r="BS122" s="1000"/>
      <c r="BT122" s="1000"/>
      <c r="BU122" s="1000"/>
      <c r="BV122" s="1000">
        <v>6883984</v>
      </c>
      <c r="BW122" s="1000"/>
      <c r="BX122" s="1000"/>
      <c r="BY122" s="1000"/>
      <c r="BZ122" s="1000"/>
      <c r="CA122" s="1000">
        <v>6557764</v>
      </c>
      <c r="CB122" s="1000"/>
      <c r="CC122" s="1000"/>
      <c r="CD122" s="1000"/>
      <c r="CE122" s="1000"/>
      <c r="CF122" s="1017">
        <v>168.3</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49803</v>
      </c>
      <c r="DH122" s="926"/>
      <c r="DI122" s="926"/>
      <c r="DJ122" s="926"/>
      <c r="DK122" s="926"/>
      <c r="DL122" s="926">
        <v>42213</v>
      </c>
      <c r="DM122" s="926"/>
      <c r="DN122" s="926"/>
      <c r="DO122" s="926"/>
      <c r="DP122" s="926"/>
      <c r="DQ122" s="926">
        <v>130330</v>
      </c>
      <c r="DR122" s="926"/>
      <c r="DS122" s="926"/>
      <c r="DT122" s="926"/>
      <c r="DU122" s="926"/>
      <c r="DV122" s="927">
        <v>3.3</v>
      </c>
      <c r="DW122" s="927"/>
      <c r="DX122" s="927"/>
      <c r="DY122" s="927"/>
      <c r="DZ122" s="928"/>
    </row>
    <row r="123" spans="1:130" s="230" customFormat="1" ht="26.25" customHeight="1" x14ac:dyDescent="0.15">
      <c r="A123" s="1063"/>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35">
        <v>9694625</v>
      </c>
      <c r="BR123" s="1036"/>
      <c r="BS123" s="1036"/>
      <c r="BT123" s="1036"/>
      <c r="BU123" s="1036"/>
      <c r="BV123" s="1036">
        <v>9962357</v>
      </c>
      <c r="BW123" s="1036"/>
      <c r="BX123" s="1036"/>
      <c r="BY123" s="1036"/>
      <c r="BZ123" s="1036"/>
      <c r="CA123" s="1036">
        <v>9734686</v>
      </c>
      <c r="CB123" s="1036"/>
      <c r="CC123" s="1036"/>
      <c r="CD123" s="1036"/>
      <c r="CE123" s="1036"/>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63"/>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24.9</v>
      </c>
      <c r="BR124" s="1027"/>
      <c r="BS124" s="1027"/>
      <c r="BT124" s="1027"/>
      <c r="BU124" s="1027"/>
      <c r="BV124" s="1027">
        <v>18.5</v>
      </c>
      <c r="BW124" s="1027"/>
      <c r="BX124" s="1027"/>
      <c r="BY124" s="1027"/>
      <c r="BZ124" s="1027"/>
      <c r="CA124" s="1027">
        <v>15.8</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458</v>
      </c>
      <c r="AY127" s="1038"/>
      <c r="AZ127" s="1038"/>
      <c r="BA127" s="1038"/>
      <c r="BB127" s="1038"/>
      <c r="BC127" s="1038"/>
      <c r="BD127" s="1038"/>
      <c r="BE127" s="1039"/>
      <c r="BF127" s="1040" t="s">
        <v>459</v>
      </c>
      <c r="BG127" s="1038"/>
      <c r="BH127" s="1038"/>
      <c r="BI127" s="1038"/>
      <c r="BJ127" s="1038"/>
      <c r="BK127" s="1038"/>
      <c r="BL127" s="1039"/>
      <c r="BM127" s="1040" t="s">
        <v>460</v>
      </c>
      <c r="BN127" s="1038"/>
      <c r="BO127" s="1038"/>
      <c r="BP127" s="1038"/>
      <c r="BQ127" s="1038"/>
      <c r="BR127" s="1038"/>
      <c r="BS127" s="1039"/>
      <c r="BT127" s="1040" t="s">
        <v>461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464</v>
      </c>
      <c r="X128" s="1049"/>
      <c r="Y128" s="1049"/>
      <c r="Z128" s="1050"/>
      <c r="AA128" s="1051">
        <v>7863</v>
      </c>
      <c r="AB128" s="1052"/>
      <c r="AC128" s="1052"/>
      <c r="AD128" s="1052"/>
      <c r="AE128" s="1053"/>
      <c r="AF128" s="1054">
        <v>4137</v>
      </c>
      <c r="AG128" s="1052"/>
      <c r="AH128" s="1052"/>
      <c r="AI128" s="1052"/>
      <c r="AJ128" s="1053"/>
      <c r="AK128" s="1054">
        <v>3999</v>
      </c>
      <c r="AL128" s="1052"/>
      <c r="AM128" s="1052"/>
      <c r="AN128" s="1052"/>
      <c r="AO128" s="1053"/>
      <c r="AP128" s="1055"/>
      <c r="AQ128" s="1056"/>
      <c r="AR128" s="1056"/>
      <c r="AS128" s="1056"/>
      <c r="AT128" s="1057"/>
      <c r="AU128" s="232"/>
      <c r="AV128" s="232"/>
      <c r="AW128" s="232"/>
      <c r="AX128" s="896" t="s">
        <v>465</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466</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4703233</v>
      </c>
      <c r="AB129" s="959"/>
      <c r="AC129" s="959"/>
      <c r="AD129" s="959"/>
      <c r="AE129" s="960"/>
      <c r="AF129" s="961">
        <v>4560392</v>
      </c>
      <c r="AG129" s="959"/>
      <c r="AH129" s="959"/>
      <c r="AI129" s="959"/>
      <c r="AJ129" s="960"/>
      <c r="AK129" s="961">
        <v>4612070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672789</v>
      </c>
      <c r="AB130" s="959"/>
      <c r="AC130" s="959"/>
      <c r="AD130" s="959"/>
      <c r="AE130" s="960"/>
      <c r="AF130" s="961">
        <v>681474</v>
      </c>
      <c r="AG130" s="959"/>
      <c r="AH130" s="959"/>
      <c r="AI130" s="959"/>
      <c r="AJ130" s="960"/>
      <c r="AK130" s="961">
        <v>716211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4030444</v>
      </c>
      <c r="AB131" s="986"/>
      <c r="AC131" s="986"/>
      <c r="AD131" s="986"/>
      <c r="AE131" s="987"/>
      <c r="AF131" s="985">
        <v>3878918</v>
      </c>
      <c r="AG131" s="986"/>
      <c r="AH131" s="986"/>
      <c r="AI131" s="986"/>
      <c r="AJ131" s="987"/>
      <c r="AK131" s="985">
        <v>3895859</v>
      </c>
      <c r="AL131" s="986"/>
      <c r="AM131" s="986"/>
      <c r="AN131" s="986"/>
      <c r="AO131" s="987"/>
      <c r="AP131" s="1110"/>
      <c r="AQ131" s="1111"/>
      <c r="AR131" s="1111"/>
      <c r="AS131" s="1111"/>
      <c r="AT131" s="1112"/>
      <c r="AU131" s="233"/>
      <c r="AV131" s="233"/>
      <c r="AW131" s="233"/>
      <c r="AX131" s="1083" t="s">
        <v>473</v>
      </c>
      <c r="AY131" s="740"/>
      <c r="AZ131" s="740"/>
      <c r="BA131" s="740"/>
      <c r="BB131" s="740"/>
      <c r="BC131" s="740"/>
      <c r="BD131" s="740"/>
      <c r="BE131" s="1042"/>
      <c r="BF131" s="1084">
        <v>15.8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8.0521401610000005</v>
      </c>
      <c r="AB132" s="1097"/>
      <c r="AC132" s="1097"/>
      <c r="AD132" s="1097"/>
      <c r="AE132" s="1098"/>
      <c r="AF132" s="1099">
        <v>8.560969837</v>
      </c>
      <c r="AG132" s="1097"/>
      <c r="AH132" s="1097"/>
      <c r="AI132" s="1097"/>
      <c r="AJ132" s="1098"/>
      <c r="AK132" s="1099">
        <v>8.2579990700000003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8.3000000000000007</v>
      </c>
      <c r="AB133" s="1080"/>
      <c r="AC133" s="1080"/>
      <c r="AD133" s="1080"/>
      <c r="AE133" s="1081"/>
      <c r="AF133" s="1079">
        <v>8.4</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ZKYEZrtTvbhxv+pS/XxMgvwQew9ncKj2J1hdkc3XZ3zUQSPUmGNlz6jV9LOPxTy/n3uK7BrwVLTDLTY7CEINw==" saltValue="QcGTKR8fEunhdIy6jqch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EyRBoFKwzPymHFEo0/rmf4dpPMg3BWxiuGMWdcHVxcQLPwsjh5sTYCmcfkLfx916P2TI/WosI97SvGrpPVBbw==" saltValue="fq1l/lSLvQU6ssn5rApQ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zMtIGrI8KW4jAkBSIxNaX3L7DlyhWcBYwJE9gAJNvQWG5F4rk4Bnu2HU0ZRCeKLCRDTHTWoEzTciXiOmIYpg==" saltValue="xF+uVvy+/roPbZPz87pD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1338255</v>
      </c>
      <c r="AP9" s="281">
        <v>129726</v>
      </c>
      <c r="AQ9" s="282">
        <v>109056</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255201</v>
      </c>
      <c r="AP10" s="284">
        <v>24738</v>
      </c>
      <c r="AQ10" s="285">
        <v>18467</v>
      </c>
      <c r="AR10" s="286">
        <v>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41369</v>
      </c>
      <c r="AP11" s="284">
        <v>4010</v>
      </c>
      <c r="AQ11" s="285">
        <v>875</v>
      </c>
      <c r="AR11" s="286">
        <v>358.3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41537</v>
      </c>
      <c r="AP13" s="284">
        <v>4026</v>
      </c>
      <c r="AQ13" s="285">
        <v>4658</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13318</v>
      </c>
      <c r="AP14" s="284">
        <v>1291</v>
      </c>
      <c r="AQ14" s="285">
        <v>1950</v>
      </c>
      <c r="AR14" s="286">
        <v>-33.799999999999997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-101564</v>
      </c>
      <c r="AP15" s="284">
        <v>-9845</v>
      </c>
      <c r="AQ15" s="285">
        <v>-7086</v>
      </c>
      <c r="AR15" s="286">
        <v>38.9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1588116</v>
      </c>
      <c r="AP16" s="284">
        <v>153947</v>
      </c>
      <c r="AQ16" s="285">
        <v>127919</v>
      </c>
      <c r="AR16" s="286">
        <v>20.3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13.86</v>
      </c>
      <c r="AP21" s="298">
        <v>10.82</v>
      </c>
      <c r="AQ21" s="299">
        <v>3.04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94.7</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871445</v>
      </c>
      <c r="AP32" s="312">
        <v>84475</v>
      </c>
      <c r="AQ32" s="313">
        <v>61308</v>
      </c>
      <c r="AR32" s="314">
        <v>37.799999999999997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118363</v>
      </c>
      <c r="AP35" s="312">
        <v>11474</v>
      </c>
      <c r="AQ35" s="313">
        <v>22520</v>
      </c>
      <c r="AR35" s="314">
        <v>-49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52122</v>
      </c>
      <c r="AP36" s="312">
        <v>5053</v>
      </c>
      <c r="AQ36" s="313">
        <v>5045</v>
      </c>
      <c r="AR36" s="314">
        <v>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526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-3999</v>
      </c>
      <c r="AP39" s="312">
        <v>-388</v>
      </c>
      <c r="AQ39" s="313">
        <v>-1559</v>
      </c>
      <c r="AR39" s="314">
        <v>-75.099999999999994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-716211</v>
      </c>
      <c r="AP40" s="312">
        <v>-69427</v>
      </c>
      <c r="AQ40" s="313">
        <v>-58872</v>
      </c>
      <c r="AR40" s="314">
        <v>17.899999999999999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321720</v>
      </c>
      <c r="AP41" s="312">
        <v>31187</v>
      </c>
      <c r="AQ41" s="313">
        <v>28979</v>
      </c>
      <c r="AR41" s="314">
        <v>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729509</v>
      </c>
      <c r="AN51" s="334">
        <v>63663</v>
      </c>
      <c r="AO51" s="335">
        <v>69.5</v>
      </c>
      <c r="AP51" s="336">
        <v>93492</v>
      </c>
      <c r="AQ51" s="337">
        <v>-13.6</v>
      </c>
      <c r="AR51" s="338">
        <v>83.1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622667</v>
      </c>
      <c r="AN52" s="342">
        <v>54339</v>
      </c>
      <c r="AO52" s="343">
        <v>88.3</v>
      </c>
      <c r="AP52" s="344">
        <v>53316</v>
      </c>
      <c r="AQ52" s="345">
        <v>6</v>
      </c>
      <c r="AR52" s="346">
        <v>82.3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645919</v>
      </c>
      <c r="AN53" s="334">
        <v>57599</v>
      </c>
      <c r="AO53" s="335">
        <v>-9.5</v>
      </c>
      <c r="AP53" s="336">
        <v>94796</v>
      </c>
      <c r="AQ53" s="337">
        <v>1.4</v>
      </c>
      <c r="AR53" s="338">
        <v>-10.9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572332</v>
      </c>
      <c r="AN54" s="342">
        <v>51037</v>
      </c>
      <c r="AO54" s="343">
        <v>-6.1</v>
      </c>
      <c r="AP54" s="344">
        <v>55781</v>
      </c>
      <c r="AQ54" s="345">
        <v>4.5999999999999996</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551565</v>
      </c>
      <c r="AN55" s="334">
        <v>50635</v>
      </c>
      <c r="AO55" s="335">
        <v>-12.1</v>
      </c>
      <c r="AP55" s="336">
        <v>85942</v>
      </c>
      <c r="AQ55" s="337">
        <v>-9.3000000000000007</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305247</v>
      </c>
      <c r="AN56" s="342">
        <v>28022</v>
      </c>
      <c r="AO56" s="343">
        <v>-45.1</v>
      </c>
      <c r="AP56" s="344">
        <v>48630</v>
      </c>
      <c r="AQ56" s="345">
        <v>-12.8</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1326266</v>
      </c>
      <c r="AN57" s="334">
        <v>124860</v>
      </c>
      <c r="AO57" s="335">
        <v>146.6</v>
      </c>
      <c r="AP57" s="336">
        <v>95007</v>
      </c>
      <c r="AQ57" s="337">
        <v>10.5</v>
      </c>
      <c r="AR57" s="338">
        <v>136.1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273220</v>
      </c>
      <c r="AN58" s="342">
        <v>25722</v>
      </c>
      <c r="AO58" s="343">
        <v>-8.1999999999999993</v>
      </c>
      <c r="AP58" s="344">
        <v>48509</v>
      </c>
      <c r="AQ58" s="345">
        <v>-0.2</v>
      </c>
      <c r="AR58" s="346">
        <v>-8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552449</v>
      </c>
      <c r="AN59" s="334">
        <v>53553</v>
      </c>
      <c r="AO59" s="335">
        <v>-57.1</v>
      </c>
      <c r="AP59" s="336">
        <v>98176</v>
      </c>
      <c r="AQ59" s="337">
        <v>3.3</v>
      </c>
      <c r="AR59" s="338">
        <v>-60.4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290455</v>
      </c>
      <c r="AN60" s="342">
        <v>28156</v>
      </c>
      <c r="AO60" s="343">
        <v>9.5</v>
      </c>
      <c r="AP60" s="344">
        <v>58489</v>
      </c>
      <c r="AQ60" s="345">
        <v>20.6</v>
      </c>
      <c r="AR60" s="346">
        <v>-11.1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761142</v>
      </c>
      <c r="AN61" s="349">
        <v>70062</v>
      </c>
      <c r="AO61" s="350">
        <v>27.5</v>
      </c>
      <c r="AP61" s="351">
        <v>93483</v>
      </c>
      <c r="AQ61" s="352">
        <v>-1.5</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412784</v>
      </c>
      <c r="AN62" s="342">
        <v>37455</v>
      </c>
      <c r="AO62" s="343">
        <v>7.7</v>
      </c>
      <c r="AP62" s="344">
        <v>52945</v>
      </c>
      <c r="AQ62" s="345">
        <v>3.6</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lyS4Xx4OCQe5qRY4Qgny92/uok5EYJVx2LYsV8FS1VD7hlyWa4Ik5VzTDps6qfesFKVq5bsS+syhjZknXcl+A==" saltValue="7JURKgMxByI5yPOYIkyd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OLE1aJZeiDOpEJ6vl7RvHkOPaHijxiqJqxRYdr7IkV/dRbSUGK8lqoQJrBiIqnpc3mIj/FW4h/3qVrUwWJFvOQ==" saltValue="KLJ9CqxeMuymFuRJsNhx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x9WWhjsRVfV3QOveL1Ao3FxkSmiCz39LuUI7IE+LugLG2hdanSsRyFJdMMDECI//CepKvMMuoEA23AR96b+7og==" saltValue="3fIKZwjb1NdcbRY8gTWX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30.34</v>
      </c>
      <c r="G47" s="12">
        <v>24</v>
      </c>
      <c r="H47" s="12">
        <v>29.32</v>
      </c>
      <c r="I47" s="12">
        <v>32.32</v>
      </c>
      <c r="J47" s="13">
        <v>32.020000000000003</v>
      </c>
    </row>
    <row r="48" spans="2:10" ht="57.75" customHeight="1" x14ac:dyDescent="0.15">
      <c r="B48" s="14"/>
      <c r="C48" s="1141" t="s">
        <v>4</v>
      </c>
      <c r="D48" s="1141"/>
      <c r="E48" s="1142"/>
      <c r="F48" s="15">
        <v>10.01</v>
      </c>
      <c r="G48" s="16">
        <v>14.98</v>
      </c>
      <c r="H48" s="16">
        <v>10.18</v>
      </c>
      <c r="I48" s="16">
        <v>12.05</v>
      </c>
      <c r="J48" s="17">
        <v>9.18</v>
      </c>
    </row>
    <row r="49" spans="2:10" ht="57.75" customHeight="1" thickBot="1" x14ac:dyDescent="0.2">
      <c r="B49" s="18"/>
      <c r="C49" s="1143" t="s">
        <v>5</v>
      </c>
      <c r="D49" s="1143"/>
      <c r="E49" s="1144"/>
      <c r="F49" s="19" t="s">
        <v>532</v>
      </c>
      <c r="G49" s="20" t="s">
        <v>533</v>
      </c>
      <c r="H49" s="20">
        <v>2.6</v>
      </c>
      <c r="I49" s="20">
        <v>3.64</v>
      </c>
      <c r="J49" s="21" t="s">
        <v>534</v>
      </c>
    </row>
    <row r="50" spans="2:10" x14ac:dyDescent="0.15"/>
  </sheetData>
  <sheetProtection algorithmName="SHA-512" hashValue="nINh4NpLcPWwRQrWTeaWmjn8FpZU6qcuGzcnm3fePq0HxdqP42RXbkeZjC+w2olMTVAInfPxbp/iSNFc8IV9pQ==" saltValue="sNuxFoWZZjr2QDjjFAzC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10.01</v>
      </c>
      <c r="G34" s="33">
        <v>14.97</v>
      </c>
      <c r="H34" s="33">
        <v>10.18</v>
      </c>
      <c r="I34" s="33">
        <v>12.05</v>
      </c>
      <c r="J34" s="34">
        <v>9.17</v>
      </c>
      <c r="K34" s="22"/>
      <c r="L34" s="22"/>
      <c r="M34" s="22"/>
      <c r="N34" s="22"/>
      <c r="O34" s="22"/>
      <c r="P34" s="22"/>
    </row>
    <row r="35" spans="1:16" ht="39" customHeight="1" x14ac:dyDescent="0.15">
      <c r="A35" s="22"/>
      <c r="B35" s="35"/>
      <c r="C35" s="1145" t="s">
        <v>536</v>
      </c>
      <c r="D35" s="1146"/>
      <c r="E35" s="1147"/>
      <c r="F35" s="36">
        <v>1.25</v>
      </c>
      <c r="G35" s="37">
        <v>2.31</v>
      </c>
      <c r="H35" s="37">
        <v>3.25</v>
      </c>
      <c r="I35" s="37">
        <v>3.51</v>
      </c>
      <c r="J35" s="38">
        <v>2.57</v>
      </c>
      <c r="K35" s="22"/>
      <c r="L35" s="22"/>
      <c r="M35" s="22"/>
      <c r="N35" s="22"/>
      <c r="O35" s="22"/>
      <c r="P35" s="22"/>
    </row>
    <row r="36" spans="1:16" ht="39" customHeight="1" x14ac:dyDescent="0.15">
      <c r="A36" s="22"/>
      <c r="B36" s="35"/>
      <c r="C36" s="1145" t="s">
        <v>537</v>
      </c>
      <c r="D36" s="1146"/>
      <c r="E36" s="1147"/>
      <c r="F36" s="36">
        <v>1.04</v>
      </c>
      <c r="G36" s="37">
        <v>2.17</v>
      </c>
      <c r="H36" s="37">
        <v>2.57</v>
      </c>
      <c r="I36" s="37">
        <v>2.3199999999999998</v>
      </c>
      <c r="J36" s="38">
        <v>2.52</v>
      </c>
      <c r="K36" s="22"/>
      <c r="L36" s="22"/>
      <c r="M36" s="22"/>
      <c r="N36" s="22"/>
      <c r="O36" s="22"/>
      <c r="P36" s="22"/>
    </row>
    <row r="37" spans="1:16" ht="39" customHeight="1" x14ac:dyDescent="0.15">
      <c r="A37" s="22"/>
      <c r="B37" s="35"/>
      <c r="C37" s="1145" t="s">
        <v>538</v>
      </c>
      <c r="D37" s="1146"/>
      <c r="E37" s="1147"/>
      <c r="F37" s="36">
        <v>0.39</v>
      </c>
      <c r="G37" s="37">
        <v>0.46</v>
      </c>
      <c r="H37" s="37">
        <v>0.35</v>
      </c>
      <c r="I37" s="37">
        <v>0.56000000000000005</v>
      </c>
      <c r="J37" s="38">
        <v>2.27</v>
      </c>
      <c r="K37" s="22"/>
      <c r="L37" s="22"/>
      <c r="M37" s="22"/>
      <c r="N37" s="22"/>
      <c r="O37" s="22"/>
      <c r="P37" s="22"/>
    </row>
    <row r="38" spans="1:16" ht="39" customHeight="1" x14ac:dyDescent="0.15">
      <c r="A38" s="22"/>
      <c r="B38" s="35"/>
      <c r="C38" s="1145" t="s">
        <v>539</v>
      </c>
      <c r="D38" s="1146"/>
      <c r="E38" s="1147"/>
      <c r="F38" s="36">
        <v>0.14000000000000001</v>
      </c>
      <c r="G38" s="37">
        <v>0.05</v>
      </c>
      <c r="H38" s="37">
        <v>7.0000000000000007E-2</v>
      </c>
      <c r="I38" s="37">
        <v>0.14000000000000001</v>
      </c>
      <c r="J38" s="38">
        <v>0.22</v>
      </c>
      <c r="K38" s="22"/>
      <c r="L38" s="22"/>
      <c r="M38" s="22"/>
      <c r="N38" s="22"/>
      <c r="O38" s="22"/>
      <c r="P38" s="22"/>
    </row>
    <row r="39" spans="1:16" ht="39" customHeight="1" x14ac:dyDescent="0.15">
      <c r="A39" s="22"/>
      <c r="B39" s="35"/>
      <c r="C39" s="1145" t="s">
        <v>540</v>
      </c>
      <c r="D39" s="1146"/>
      <c r="E39" s="1147"/>
      <c r="F39" s="36">
        <v>1.34</v>
      </c>
      <c r="G39" s="37">
        <v>1.76</v>
      </c>
      <c r="H39" s="37">
        <v>1.34</v>
      </c>
      <c r="I39" s="37">
        <v>1.1000000000000001</v>
      </c>
      <c r="J39" s="38">
        <v>0.12</v>
      </c>
      <c r="K39" s="22"/>
      <c r="L39" s="22"/>
      <c r="M39" s="22"/>
      <c r="N39" s="22"/>
      <c r="O39" s="22"/>
      <c r="P39" s="22"/>
    </row>
    <row r="40" spans="1:16" ht="39" customHeight="1" x14ac:dyDescent="0.15">
      <c r="A40" s="22"/>
      <c r="B40" s="35"/>
      <c r="C40" s="1145" t="s">
        <v>541</v>
      </c>
      <c r="D40" s="1146"/>
      <c r="E40" s="1147"/>
      <c r="F40" s="36">
        <v>0.06</v>
      </c>
      <c r="G40" s="37">
        <v>0.05</v>
      </c>
      <c r="H40" s="37">
        <v>0.04</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moxu6+DAIedl2C6CIZRh8yDVYv0Z0wq3485ZQJ8epntI0HB6Ggg3cuTqgnEQLEWBbo44a35nIwo7Fy5C2eE6Q==" saltValue="Y/Cifd2BDgkRkuhjmLXk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780</v>
      </c>
      <c r="L45" s="60">
        <v>844</v>
      </c>
      <c r="M45" s="60">
        <v>835</v>
      </c>
      <c r="N45" s="60">
        <v>849</v>
      </c>
      <c r="O45" s="61">
        <v>871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111</v>
      </c>
      <c r="L48" s="64">
        <v>123</v>
      </c>
      <c r="M48" s="64">
        <v>129</v>
      </c>
      <c r="N48" s="64">
        <v>125</v>
      </c>
      <c r="O48" s="65">
        <v>118</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42</v>
      </c>
      <c r="M49" s="64">
        <v>42</v>
      </c>
      <c r="N49" s="64">
        <v>44</v>
      </c>
      <c r="O49" s="65">
        <v>52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17</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642</v>
      </c>
      <c r="L52" s="64">
        <v>677</v>
      </c>
      <c r="M52" s="64">
        <v>680</v>
      </c>
      <c r="N52" s="64">
        <v>685</v>
      </c>
      <c r="O52" s="65">
        <v>720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307</v>
      </c>
      <c r="L53" s="69">
        <v>332</v>
      </c>
      <c r="M53" s="69">
        <v>326</v>
      </c>
      <c r="N53" s="69">
        <v>333</v>
      </c>
      <c r="O53" s="70">
        <v>321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v>0</v>
      </c>
      <c r="L58" s="84">
        <v>0</v>
      </c>
      <c r="M58" s="84">
        <v>0</v>
      </c>
      <c r="N58" s="84">
        <v>0</v>
      </c>
      <c r="O58" s="85">
        <v>0</v>
      </c>
    </row>
    <row r="59" spans="1:21" ht="31.5" customHeight="1" x14ac:dyDescent="0.15">
      <c r="B59" s="1171"/>
      <c r="C59" s="1172"/>
      <c r="D59" s="1178" t="s">
        <v>26</v>
      </c>
      <c r="E59" s="1179"/>
      <c r="F59" s="1179"/>
      <c r="G59" s="1179"/>
      <c r="H59" s="1179"/>
      <c r="I59" s="1179"/>
      <c r="J59" s="1180"/>
      <c r="K59" s="86">
        <v>0</v>
      </c>
      <c r="L59" s="87">
        <v>0</v>
      </c>
      <c r="M59" s="87">
        <v>0</v>
      </c>
      <c r="N59" s="87">
        <v>0</v>
      </c>
      <c r="O59" s="88">
        <v>0</v>
      </c>
    </row>
    <row r="60" spans="1:21" ht="31.5" customHeight="1" thickBot="1" x14ac:dyDescent="0.2">
      <c r="B60" s="1173"/>
      <c r="C60" s="1174"/>
      <c r="D60" s="1181" t="s">
        <v>27</v>
      </c>
      <c r="E60" s="1182"/>
      <c r="F60" s="1182"/>
      <c r="G60" s="1182"/>
      <c r="H60" s="1182"/>
      <c r="I60" s="1182"/>
      <c r="J60" s="1183"/>
      <c r="K60" s="89">
        <v>0</v>
      </c>
      <c r="L60" s="90">
        <v>0</v>
      </c>
      <c r="M60" s="90">
        <v>0</v>
      </c>
      <c r="N60" s="90">
        <v>0</v>
      </c>
      <c r="O60" s="91">
        <v>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mTw8rYt+IHX5MGDAbz95/VeQfHJTWwWojcWrJjFKYJxD5fdDtI0EOmFatqtT5g+KzPfGS8Yz9BZxT8PtRIlMA==" saltValue="XJnlzCpZ+UCevsbIrDP1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7906</v>
      </c>
      <c r="J41" s="356">
        <v>7966</v>
      </c>
      <c r="K41" s="356">
        <v>7832</v>
      </c>
      <c r="L41" s="356">
        <v>8083</v>
      </c>
      <c r="M41" s="357">
        <v>7677</v>
      </c>
    </row>
    <row r="42" spans="2:13" ht="27.75" customHeight="1" x14ac:dyDescent="0.15">
      <c r="B42" s="1186"/>
      <c r="C42" s="1187"/>
      <c r="D42" s="106"/>
      <c r="E42" s="1192" t="s">
        <v>32</v>
      </c>
      <c r="F42" s="1192"/>
      <c r="G42" s="1192"/>
      <c r="H42" s="1193"/>
      <c r="I42" s="358">
        <v>98</v>
      </c>
      <c r="J42" s="359">
        <v>415</v>
      </c>
      <c r="K42" s="359">
        <v>404</v>
      </c>
      <c r="L42" s="359">
        <v>286</v>
      </c>
      <c r="M42" s="360">
        <v>306</v>
      </c>
    </row>
    <row r="43" spans="2:13" ht="27.75" customHeight="1" x14ac:dyDescent="0.15">
      <c r="B43" s="1186"/>
      <c r="C43" s="1187"/>
      <c r="D43" s="106"/>
      <c r="E43" s="1192" t="s">
        <v>33</v>
      </c>
      <c r="F43" s="1192"/>
      <c r="G43" s="1192"/>
      <c r="H43" s="1193"/>
      <c r="I43" s="358">
        <v>912</v>
      </c>
      <c r="J43" s="359">
        <v>879</v>
      </c>
      <c r="K43" s="359">
        <v>782</v>
      </c>
      <c r="L43" s="359">
        <v>705</v>
      </c>
      <c r="M43" s="360">
        <v>782</v>
      </c>
    </row>
    <row r="44" spans="2:13" ht="27.75" customHeight="1" x14ac:dyDescent="0.15">
      <c r="B44" s="1186"/>
      <c r="C44" s="1187"/>
      <c r="D44" s="106"/>
      <c r="E44" s="1192" t="s">
        <v>34</v>
      </c>
      <c r="F44" s="1192"/>
      <c r="G44" s="1192"/>
      <c r="H44" s="1193"/>
      <c r="I44" s="358">
        <v>390</v>
      </c>
      <c r="J44" s="359">
        <v>386</v>
      </c>
      <c r="K44" s="359">
        <v>347</v>
      </c>
      <c r="L44" s="359">
        <v>303</v>
      </c>
      <c r="M44" s="360">
        <v>268</v>
      </c>
    </row>
    <row r="45" spans="2:13" ht="27.75" customHeight="1" x14ac:dyDescent="0.15">
      <c r="B45" s="1186"/>
      <c r="C45" s="1187"/>
      <c r="D45" s="106"/>
      <c r="E45" s="1192" t="s">
        <v>35</v>
      </c>
      <c r="F45" s="1192"/>
      <c r="G45" s="1192"/>
      <c r="H45" s="1193"/>
      <c r="I45" s="358">
        <v>1360</v>
      </c>
      <c r="J45" s="359">
        <v>1380</v>
      </c>
      <c r="K45" s="359">
        <v>1335</v>
      </c>
      <c r="L45" s="359">
        <v>1304</v>
      </c>
      <c r="M45" s="360">
        <v>1320</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2613</v>
      </c>
      <c r="J50" s="359">
        <v>2428</v>
      </c>
      <c r="K50" s="359">
        <v>2884</v>
      </c>
      <c r="L50" s="359">
        <v>3051</v>
      </c>
      <c r="M50" s="360">
        <v>3153</v>
      </c>
    </row>
    <row r="51" spans="2:13" ht="27.75" customHeight="1" x14ac:dyDescent="0.15">
      <c r="B51" s="1186"/>
      <c r="C51" s="1187"/>
      <c r="D51" s="106"/>
      <c r="E51" s="1192" t="s">
        <v>42</v>
      </c>
      <c r="F51" s="1192"/>
      <c r="G51" s="1192"/>
      <c r="H51" s="1193"/>
      <c r="I51" s="358">
        <v>8</v>
      </c>
      <c r="J51" s="359">
        <v>4</v>
      </c>
      <c r="K51" s="359">
        <v>32</v>
      </c>
      <c r="L51" s="359">
        <v>28</v>
      </c>
      <c r="M51" s="360">
        <v>24</v>
      </c>
    </row>
    <row r="52" spans="2:13" ht="27.75" customHeight="1" x14ac:dyDescent="0.15">
      <c r="B52" s="1188"/>
      <c r="C52" s="1189"/>
      <c r="D52" s="106"/>
      <c r="E52" s="1192" t="s">
        <v>43</v>
      </c>
      <c r="F52" s="1192"/>
      <c r="G52" s="1192"/>
      <c r="H52" s="1193"/>
      <c r="I52" s="358">
        <v>6945</v>
      </c>
      <c r="J52" s="359">
        <v>6947</v>
      </c>
      <c r="K52" s="359">
        <v>6779</v>
      </c>
      <c r="L52" s="359">
        <v>6884</v>
      </c>
      <c r="M52" s="360">
        <v>6558</v>
      </c>
    </row>
    <row r="53" spans="2:13" ht="27.75" customHeight="1" thickBot="1" x14ac:dyDescent="0.2">
      <c r="B53" s="1199" t="s">
        <v>19</v>
      </c>
      <c r="C53" s="1200"/>
      <c r="D53" s="110"/>
      <c r="E53" s="1201" t="s">
        <v>44</v>
      </c>
      <c r="F53" s="1201"/>
      <c r="G53" s="1201"/>
      <c r="H53" s="1202"/>
      <c r="I53" s="361">
        <v>1101</v>
      </c>
      <c r="J53" s="362">
        <v>1646</v>
      </c>
      <c r="K53" s="362">
        <v>1006</v>
      </c>
      <c r="L53" s="362">
        <v>718</v>
      </c>
      <c r="M53" s="363">
        <v>618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cIExx5wN/YDZ3fe+7bUa2OEm7uQPgbbD+s5XJb5crU/AlcM5okvgjWiBdBHutKDYcbQAp4sPggRF6sgS0Wt8A==" saltValue="3FrQPrlRZSJTs4/ABcWK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1379</v>
      </c>
      <c r="G55" s="122">
        <v>1474</v>
      </c>
      <c r="H55" s="123">
        <v>1477</v>
      </c>
    </row>
    <row r="56" spans="2:8" ht="52.5" customHeight="1" x14ac:dyDescent="0.15">
      <c r="B56" s="124"/>
      <c r="C56" s="1213" t="s">
        <v>47</v>
      </c>
      <c r="D56" s="1213"/>
      <c r="E56" s="1214"/>
      <c r="F56" s="125">
        <v>884</v>
      </c>
      <c r="G56" s="125">
        <v>886</v>
      </c>
      <c r="H56" s="126">
        <v>887</v>
      </c>
    </row>
    <row r="57" spans="2:8" ht="53.25" customHeight="1" x14ac:dyDescent="0.15">
      <c r="B57" s="124"/>
      <c r="C57" s="1215" t="s">
        <v>48</v>
      </c>
      <c r="D57" s="1215"/>
      <c r="E57" s="1216"/>
      <c r="F57" s="127">
        <v>1228</v>
      </c>
      <c r="G57" s="127">
        <v>1254</v>
      </c>
      <c r="H57" s="128">
        <v>1326</v>
      </c>
    </row>
    <row r="58" spans="2:8" ht="45.75" customHeight="1" x14ac:dyDescent="0.15">
      <c r="B58" s="129"/>
      <c r="C58" s="1203" t="s">
        <v>560</v>
      </c>
      <c r="D58" s="1204"/>
      <c r="E58" s="1205"/>
      <c r="F58" s="130">
        <v>864</v>
      </c>
      <c r="G58" s="130">
        <v>868</v>
      </c>
      <c r="H58" s="131">
        <v>872</v>
      </c>
    </row>
    <row r="59" spans="2:8" ht="45.75" customHeight="1" x14ac:dyDescent="0.15">
      <c r="B59" s="129"/>
      <c r="C59" s="1203" t="s">
        <v>561</v>
      </c>
      <c r="D59" s="1204"/>
      <c r="E59" s="1205"/>
      <c r="F59" s="130">
        <v>81</v>
      </c>
      <c r="G59" s="130">
        <v>101</v>
      </c>
      <c r="H59" s="131">
        <v>137</v>
      </c>
    </row>
    <row r="60" spans="2:8" ht="45.75" customHeight="1" x14ac:dyDescent="0.15">
      <c r="B60" s="129"/>
      <c r="C60" s="1203" t="s">
        <v>562</v>
      </c>
      <c r="D60" s="1204"/>
      <c r="E60" s="1205"/>
      <c r="F60" s="130">
        <v>123</v>
      </c>
      <c r="G60" s="130">
        <v>123</v>
      </c>
      <c r="H60" s="131">
        <v>124</v>
      </c>
    </row>
    <row r="61" spans="2:8" ht="45.75" customHeight="1" x14ac:dyDescent="0.15">
      <c r="B61" s="129"/>
      <c r="C61" s="1203" t="s">
        <v>563</v>
      </c>
      <c r="D61" s="1204"/>
      <c r="E61" s="1205"/>
      <c r="F61" s="130">
        <v>57</v>
      </c>
      <c r="G61" s="130">
        <v>71</v>
      </c>
      <c r="H61" s="131">
        <v>71</v>
      </c>
    </row>
    <row r="62" spans="2:8" ht="45.75" customHeight="1" thickBot="1" x14ac:dyDescent="0.2">
      <c r="B62" s="132"/>
      <c r="C62" s="1206" t="s">
        <v>564</v>
      </c>
      <c r="D62" s="1207"/>
      <c r="E62" s="1208"/>
      <c r="F62" s="133">
        <v>50</v>
      </c>
      <c r="G62" s="133">
        <v>50</v>
      </c>
      <c r="H62" s="134">
        <v>50</v>
      </c>
    </row>
    <row r="63" spans="2:8" ht="52.5" customHeight="1" thickBot="1" x14ac:dyDescent="0.2">
      <c r="B63" s="135"/>
      <c r="C63" s="1209" t="s">
        <v>49</v>
      </c>
      <c r="D63" s="1209"/>
      <c r="E63" s="1210"/>
      <c r="F63" s="136">
        <v>3491</v>
      </c>
      <c r="G63" s="136">
        <v>3613</v>
      </c>
      <c r="H63" s="137">
        <v>3690</v>
      </c>
    </row>
    <row r="64" spans="2:8" x14ac:dyDescent="0.15"/>
  </sheetData>
  <sheetProtection algorithmName="SHA-512" hashValue="M+D9RdR9yHSduEekvlY429EcU24IR0/zkrLEUrh7Jrh58i0K05zXdKq58JmK5lo+DQWO+mGhRmURMmsQ0mwbQg==" saltValue="o2L7P+BUPj81hGff4Z/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63663</v>
      </c>
      <c r="E3" s="156"/>
      <c r="F3" s="157">
        <v>93492</v>
      </c>
      <c r="G3" s="158"/>
      <c r="H3" s="159"/>
    </row>
    <row r="4" spans="1:8" x14ac:dyDescent="0.15">
      <c r="A4" s="160"/>
      <c r="B4" s="161"/>
      <c r="C4" s="162"/>
      <c r="D4" s="163">
        <v>54339</v>
      </c>
      <c r="E4" s="164"/>
      <c r="F4" s="165">
        <v>53316</v>
      </c>
      <c r="G4" s="166"/>
      <c r="H4" s="167"/>
    </row>
    <row r="5" spans="1:8" x14ac:dyDescent="0.15">
      <c r="A5" s="148" t="s">
        <v>521</v>
      </c>
      <c r="B5" s="153"/>
      <c r="C5" s="154"/>
      <c r="D5" s="155">
        <v>57599</v>
      </c>
      <c r="E5" s="156"/>
      <c r="F5" s="157">
        <v>94796</v>
      </c>
      <c r="G5" s="158"/>
      <c r="H5" s="159"/>
    </row>
    <row r="6" spans="1:8" x14ac:dyDescent="0.15">
      <c r="A6" s="160"/>
      <c r="B6" s="161"/>
      <c r="C6" s="162"/>
      <c r="D6" s="163">
        <v>51037</v>
      </c>
      <c r="E6" s="164"/>
      <c r="F6" s="165">
        <v>55781</v>
      </c>
      <c r="G6" s="166"/>
      <c r="H6" s="167"/>
    </row>
    <row r="7" spans="1:8" x14ac:dyDescent="0.15">
      <c r="A7" s="148" t="s">
        <v>522</v>
      </c>
      <c r="B7" s="153"/>
      <c r="C7" s="154"/>
      <c r="D7" s="155">
        <v>50635</v>
      </c>
      <c r="E7" s="156"/>
      <c r="F7" s="157">
        <v>85942</v>
      </c>
      <c r="G7" s="158"/>
      <c r="H7" s="159"/>
    </row>
    <row r="8" spans="1:8" x14ac:dyDescent="0.15">
      <c r="A8" s="160"/>
      <c r="B8" s="161"/>
      <c r="C8" s="162"/>
      <c r="D8" s="163">
        <v>28022</v>
      </c>
      <c r="E8" s="164"/>
      <c r="F8" s="165">
        <v>48630</v>
      </c>
      <c r="G8" s="166"/>
      <c r="H8" s="167"/>
    </row>
    <row r="9" spans="1:8" x14ac:dyDescent="0.15">
      <c r="A9" s="148" t="s">
        <v>523</v>
      </c>
      <c r="B9" s="153"/>
      <c r="C9" s="154"/>
      <c r="D9" s="155">
        <v>124860</v>
      </c>
      <c r="E9" s="156"/>
      <c r="F9" s="157">
        <v>95007</v>
      </c>
      <c r="G9" s="158"/>
      <c r="H9" s="159"/>
    </row>
    <row r="10" spans="1:8" x14ac:dyDescent="0.15">
      <c r="A10" s="160"/>
      <c r="B10" s="161"/>
      <c r="C10" s="162"/>
      <c r="D10" s="163">
        <v>25722</v>
      </c>
      <c r="E10" s="164"/>
      <c r="F10" s="165">
        <v>48509</v>
      </c>
      <c r="G10" s="166"/>
      <c r="H10" s="167"/>
    </row>
    <row r="11" spans="1:8" x14ac:dyDescent="0.15">
      <c r="A11" s="148" t="s">
        <v>524</v>
      </c>
      <c r="B11" s="153"/>
      <c r="C11" s="154"/>
      <c r="D11" s="155">
        <v>53553</v>
      </c>
      <c r="E11" s="156"/>
      <c r="F11" s="157">
        <v>98176</v>
      </c>
      <c r="G11" s="158"/>
      <c r="H11" s="159"/>
    </row>
    <row r="12" spans="1:8" x14ac:dyDescent="0.15">
      <c r="A12" s="160"/>
      <c r="B12" s="161"/>
      <c r="C12" s="168"/>
      <c r="D12" s="163">
        <v>28156</v>
      </c>
      <c r="E12" s="164"/>
      <c r="F12" s="165">
        <v>58489</v>
      </c>
      <c r="G12" s="166"/>
      <c r="H12" s="167"/>
    </row>
    <row r="13" spans="1:8" x14ac:dyDescent="0.15">
      <c r="A13" s="148"/>
      <c r="B13" s="153"/>
      <c r="C13" s="169"/>
      <c r="D13" s="170">
        <v>70062</v>
      </c>
      <c r="E13" s="171"/>
      <c r="F13" s="172">
        <v>93483</v>
      </c>
      <c r="G13" s="173"/>
      <c r="H13" s="159"/>
    </row>
    <row r="14" spans="1:8" x14ac:dyDescent="0.15">
      <c r="A14" s="160"/>
      <c r="B14" s="161"/>
      <c r="C14" s="162"/>
      <c r="D14" s="163">
        <v>37455</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10.01</v>
      </c>
      <c r="C19" s="174">
        <f>ROUND(VALUE(SUBSTITUTE(実質収支比率等に係る経年分析!G$48,"▲","-")),2)</f>
        <v>14.98</v>
      </c>
      <c r="D19" s="174">
        <f>ROUND(VALUE(SUBSTITUTE(実質収支比率等に係る経年分析!H$48,"▲","-")),2)</f>
        <v>10.18</v>
      </c>
      <c r="E19" s="174">
        <f>ROUND(VALUE(SUBSTITUTE(実質収支比率等に係る経年分析!I$48,"▲","-")),2)</f>
        <v>12.05</v>
      </c>
      <c r="F19" s="174">
        <f>ROUND(VALUE(SUBSTITUTE(実質収支比率等に係る経年分析!J$48,"▲","-")),2)</f>
        <v>9.18</v>
      </c>
    </row>
    <row r="20" spans="1:11" x14ac:dyDescent="0.15">
      <c r="A20" s="174" t="s">
        <v>53</v>
      </c>
      <c r="B20" s="174">
        <f>ROUND(VALUE(SUBSTITUTE(実質収支比率等に係る経年分析!F$47,"▲","-")),2)</f>
        <v>30.34</v>
      </c>
      <c r="C20" s="174">
        <f>ROUND(VALUE(SUBSTITUTE(実質収支比率等に係る経年分析!G$47,"▲","-")),2)</f>
        <v>24</v>
      </c>
      <c r="D20" s="174">
        <f>ROUND(VALUE(SUBSTITUTE(実質収支比率等に係る経年分析!H$47,"▲","-")),2)</f>
        <v>29.32</v>
      </c>
      <c r="E20" s="174">
        <f>ROUND(VALUE(SUBSTITUTE(実質収支比率等に係る経年分析!I$47,"▲","-")),2)</f>
        <v>32.32</v>
      </c>
      <c r="F20" s="174">
        <f>ROUND(VALUE(SUBSTITUTE(実質収支比率等に係る経年分析!J$47,"▲","-")),2)</f>
        <v>32.020000000000003</v>
      </c>
    </row>
    <row r="21" spans="1:11" x14ac:dyDescent="0.15">
      <c r="A21" s="174" t="s">
        <v>54</v>
      </c>
      <c r="B21" s="174">
        <f>IF(ISNUMBER(VALUE(SUBSTITUTE(実質収支比率等に係る経年分析!F$49,"▲","-"))),ROUND(VALUE(SUBSTITUTE(実質収支比率等に係る経年分析!F$49,"▲","-")),2),NA())</f>
        <v>-2.06</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3.64</v>
      </c>
      <c r="F21" s="174">
        <f>IF(ISNUMBER(VALUE(SUBSTITUTE(実質収支比率等に係る経年分析!J$49,"▲","-"))),ROUND(VALUE(SUBSTITUTE(実質収支比率等に係る経年分析!J$49,"▲","-")),2),NA())</f>
        <v>-2.68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浄化槽設置管理等特別会計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国民宿舎事業会計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642</v>
      </c>
      <c r="E42" s="176"/>
      <c r="F42" s="176"/>
      <c r="G42" s="176">
        <f>'実質公債費比率（分子）の構造'!L$52</f>
        <v>677</v>
      </c>
      <c r="H42" s="176"/>
      <c r="I42" s="176"/>
      <c r="J42" s="176">
        <f>'実質公債費比率（分子）の構造'!M$52</f>
        <v>680</v>
      </c>
      <c r="K42" s="176"/>
      <c r="L42" s="176"/>
      <c r="M42" s="176">
        <f>'実質公債費比率（分子）の構造'!N$52</f>
        <v>685</v>
      </c>
      <c r="N42" s="176"/>
      <c r="O42" s="176"/>
      <c r="P42" s="176">
        <f>'実質公債費比率（分子）の構造'!O$52</f>
        <v>720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17</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42</v>
      </c>
      <c r="F45" s="176"/>
      <c r="G45" s="176"/>
      <c r="H45" s="176">
        <f>'実質公債費比率（分子）の構造'!M$49</f>
        <v>42</v>
      </c>
      <c r="I45" s="176"/>
      <c r="J45" s="176"/>
      <c r="K45" s="176">
        <f>'実質公債費比率（分子）の構造'!N$49</f>
        <v>44</v>
      </c>
      <c r="L45" s="176"/>
      <c r="M45" s="176"/>
      <c r="N45" s="176">
        <f>'実質公債費比率（分子）の構造'!O$49</f>
        <v>52</v>
      </c>
      <c r="O45" s="176"/>
      <c r="P45" s="176"/>
    </row>
    <row r="46" spans="1:16" x14ac:dyDescent="0.15">
      <c r="A46" s="176" t="s">
        <v>64</v>
      </c>
      <c r="B46" s="176">
        <f>'実質公債費比率（分子）の構造'!K$48</f>
        <v>111</v>
      </c>
      <c r="C46" s="176"/>
      <c r="D46" s="176"/>
      <c r="E46" s="176">
        <f>'実質公債費比率（分子）の構造'!L$48</f>
        <v>123</v>
      </c>
      <c r="F46" s="176"/>
      <c r="G46" s="176"/>
      <c r="H46" s="176">
        <f>'実質公債費比率（分子）の構造'!M$48</f>
        <v>129</v>
      </c>
      <c r="I46" s="176"/>
      <c r="J46" s="176"/>
      <c r="K46" s="176">
        <f>'実質公債費比率（分子）の構造'!N$48</f>
        <v>125</v>
      </c>
      <c r="L46" s="176"/>
      <c r="M46" s="176"/>
      <c r="N46" s="176">
        <f>'実質公債費比率（分子）の構造'!O$48</f>
        <v>118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780</v>
      </c>
      <c r="C49" s="176"/>
      <c r="D49" s="176"/>
      <c r="E49" s="176">
        <f>'実質公債費比率（分子）の構造'!L$45</f>
        <v>844</v>
      </c>
      <c r="F49" s="176"/>
      <c r="G49" s="176"/>
      <c r="H49" s="176">
        <f>'実質公債費比率（分子）の構造'!M$45</f>
        <v>835</v>
      </c>
      <c r="I49" s="176"/>
      <c r="J49" s="176"/>
      <c r="K49" s="176">
        <f>'実質公債費比率（分子）の構造'!N$45</f>
        <v>849</v>
      </c>
      <c r="L49" s="176"/>
      <c r="M49" s="176"/>
      <c r="N49" s="176">
        <f>'実質公債費比率（分子）の構造'!O$45</f>
        <v>871</v>
      </c>
      <c r="O49" s="176"/>
      <c r="P49" s="176"/>
    </row>
    <row r="50" spans="1:16" x14ac:dyDescent="0.15">
      <c r="A50" s="176" t="s">
        <v>67</v>
      </c>
      <c r="B50" s="176" t="e">
        <f>NA()</f>
        <v>#N/A</v>
      </c>
      <c r="C50" s="176">
        <f>IF(ISNUMBER('実質公債費比率（分子）の構造'!K$53),'実質公債費比率（分子）の構造'!K$53,NA())</f>
        <v>307</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326</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321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6945</v>
      </c>
      <c r="E56" s="175"/>
      <c r="F56" s="175"/>
      <c r="G56" s="175">
        <f>'将来負担比率（分子）の構造'!J$52</f>
        <v>6947</v>
      </c>
      <c r="H56" s="175"/>
      <c r="I56" s="175"/>
      <c r="J56" s="175">
        <f>'将来負担比率（分子）の構造'!K$52</f>
        <v>6779</v>
      </c>
      <c r="K56" s="175"/>
      <c r="L56" s="175"/>
      <c r="M56" s="175">
        <f>'将来負担比率（分子）の構造'!L$52</f>
        <v>6884</v>
      </c>
      <c r="N56" s="175"/>
      <c r="O56" s="175"/>
      <c r="P56" s="175">
        <f>'将来負担比率（分子）の構造'!M$52</f>
        <v>6558</v>
      </c>
    </row>
    <row r="57" spans="1:16" x14ac:dyDescent="0.15">
      <c r="A57" s="175" t="s">
        <v>42</v>
      </c>
      <c r="B57" s="175"/>
      <c r="C57" s="175"/>
      <c r="D57" s="175">
        <f>'将来負担比率（分子）の構造'!I$51</f>
        <v>8</v>
      </c>
      <c r="E57" s="175"/>
      <c r="F57" s="175"/>
      <c r="G57" s="175">
        <f>'将来負担比率（分子）の構造'!J$51</f>
        <v>4</v>
      </c>
      <c r="H57" s="175"/>
      <c r="I57" s="175"/>
      <c r="J57" s="175">
        <f>'将来負担比率（分子）の構造'!K$51</f>
        <v>32</v>
      </c>
      <c r="K57" s="175"/>
      <c r="L57" s="175"/>
      <c r="M57" s="175">
        <f>'将来負担比率（分子）の構造'!L$51</f>
        <v>28</v>
      </c>
      <c r="N57" s="175"/>
      <c r="O57" s="175"/>
      <c r="P57" s="175">
        <f>'将来負担比率（分子）の構造'!M$51</f>
        <v>24</v>
      </c>
    </row>
    <row r="58" spans="1:16" x14ac:dyDescent="0.15">
      <c r="A58" s="175" t="s">
        <v>41</v>
      </c>
      <c r="B58" s="175"/>
      <c r="C58" s="175"/>
      <c r="D58" s="175">
        <f>'将来負担比率（分子）の構造'!I$50</f>
        <v>2613</v>
      </c>
      <c r="E58" s="175"/>
      <c r="F58" s="175"/>
      <c r="G58" s="175">
        <f>'将来負担比率（分子）の構造'!J$50</f>
        <v>2428</v>
      </c>
      <c r="H58" s="175"/>
      <c r="I58" s="175"/>
      <c r="J58" s="175">
        <f>'将来負担比率（分子）の構造'!K$50</f>
        <v>2884</v>
      </c>
      <c r="K58" s="175"/>
      <c r="L58" s="175"/>
      <c r="M58" s="175">
        <f>'将来負担比率（分子）の構造'!L$50</f>
        <v>3051</v>
      </c>
      <c r="N58" s="175"/>
      <c r="O58" s="175"/>
      <c r="P58" s="175">
        <f>'将来負担比率（分子）の構造'!M$50</f>
        <v>3153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1360</v>
      </c>
      <c r="C62" s="175"/>
      <c r="D62" s="175"/>
      <c r="E62" s="175">
        <f>'将来負担比率（分子）の構造'!J$45</f>
        <v>1380</v>
      </c>
      <c r="F62" s="175"/>
      <c r="G62" s="175"/>
      <c r="H62" s="175">
        <f>'将来負担比率（分子）の構造'!K$45</f>
        <v>1335</v>
      </c>
      <c r="I62" s="175"/>
      <c r="J62" s="175"/>
      <c r="K62" s="175">
        <f>'将来負担比率（分子）の構造'!L$45</f>
        <v>1304</v>
      </c>
      <c r="L62" s="175"/>
      <c r="M62" s="175"/>
      <c r="N62" s="175">
        <f>'将来負担比率（分子）の構造'!M$45</f>
        <v>1320</v>
      </c>
      <c r="O62" s="175"/>
      <c r="P62" s="175"/>
    </row>
    <row r="63" spans="1:16" x14ac:dyDescent="0.15">
      <c r="A63" s="175" t="s">
        <v>34</v>
      </c>
      <c r="B63" s="175">
        <f>'将来負担比率（分子）の構造'!I$44</f>
        <v>390</v>
      </c>
      <c r="C63" s="175"/>
      <c r="D63" s="175"/>
      <c r="E63" s="175">
        <f>'将来負担比率（分子）の構造'!J$44</f>
        <v>386</v>
      </c>
      <c r="F63" s="175"/>
      <c r="G63" s="175"/>
      <c r="H63" s="175">
        <f>'将来負担比率（分子）の構造'!K$44</f>
        <v>347</v>
      </c>
      <c r="I63" s="175"/>
      <c r="J63" s="175"/>
      <c r="K63" s="175">
        <f>'将来負担比率（分子）の構造'!L$44</f>
        <v>303</v>
      </c>
      <c r="L63" s="175"/>
      <c r="M63" s="175"/>
      <c r="N63" s="175">
        <f>'将来負担比率（分子）の構造'!M$44</f>
        <v>268</v>
      </c>
      <c r="O63" s="175"/>
      <c r="P63" s="175"/>
    </row>
    <row r="64" spans="1:16" x14ac:dyDescent="0.15">
      <c r="A64" s="175" t="s">
        <v>33</v>
      </c>
      <c r="B64" s="175">
        <f>'将来負担比率（分子）の構造'!I$43</f>
        <v>912</v>
      </c>
      <c r="C64" s="175"/>
      <c r="D64" s="175"/>
      <c r="E64" s="175">
        <f>'将来負担比率（分子）の構造'!J$43</f>
        <v>879</v>
      </c>
      <c r="F64" s="175"/>
      <c r="G64" s="175"/>
      <c r="H64" s="175">
        <f>'将来負担比率（分子）の構造'!K$43</f>
        <v>782</v>
      </c>
      <c r="I64" s="175"/>
      <c r="J64" s="175"/>
      <c r="K64" s="175">
        <f>'将来負担比率（分子）の構造'!L$43</f>
        <v>705</v>
      </c>
      <c r="L64" s="175"/>
      <c r="M64" s="175"/>
      <c r="N64" s="175">
        <f>'将来負担比率（分子）の構造'!M$43</f>
        <v>782</v>
      </c>
      <c r="O64" s="175"/>
      <c r="P64" s="175"/>
    </row>
    <row r="65" spans="1:16" x14ac:dyDescent="0.15">
      <c r="A65" s="175" t="s">
        <v>32</v>
      </c>
      <c r="B65" s="175">
        <f>'将来負担比率（分子）の構造'!I$42</f>
        <v>98</v>
      </c>
      <c r="C65" s="175"/>
      <c r="D65" s="175"/>
      <c r="E65" s="175">
        <f>'将来負担比率（分子）の構造'!J$42</f>
        <v>415</v>
      </c>
      <c r="F65" s="175"/>
      <c r="G65" s="175"/>
      <c r="H65" s="175">
        <f>'将来負担比率（分子）の構造'!K$42</f>
        <v>404</v>
      </c>
      <c r="I65" s="175"/>
      <c r="J65" s="175"/>
      <c r="K65" s="175">
        <f>'将来負担比率（分子）の構造'!L$42</f>
        <v>286</v>
      </c>
      <c r="L65" s="175"/>
      <c r="M65" s="175"/>
      <c r="N65" s="175">
        <f>'将来負担比率（分子）の構造'!M$42</f>
        <v>306</v>
      </c>
      <c r="O65" s="175"/>
      <c r="P65" s="175"/>
    </row>
    <row r="66" spans="1:16" x14ac:dyDescent="0.15">
      <c r="A66" s="175" t="s">
        <v>31</v>
      </c>
      <c r="B66" s="175">
        <f>'将来負担比率（分子）の構造'!I$41</f>
        <v>7906</v>
      </c>
      <c r="C66" s="175"/>
      <c r="D66" s="175"/>
      <c r="E66" s="175">
        <f>'将来負担比率（分子）の構造'!J$41</f>
        <v>7966</v>
      </c>
      <c r="F66" s="175"/>
      <c r="G66" s="175"/>
      <c r="H66" s="175">
        <f>'将来負担比率（分子）の構造'!K$41</f>
        <v>7832</v>
      </c>
      <c r="I66" s="175"/>
      <c r="J66" s="175"/>
      <c r="K66" s="175">
        <f>'将来負担比率（分子）の構造'!L$41</f>
        <v>8083</v>
      </c>
      <c r="L66" s="175"/>
      <c r="M66" s="175"/>
      <c r="N66" s="175">
        <f>'将来負担比率（分子）の構造'!M$41</f>
        <v>7677</v>
      </c>
      <c r="O66" s="175"/>
      <c r="P66" s="175"/>
    </row>
    <row r="67" spans="1:16" x14ac:dyDescent="0.15">
      <c r="A67" s="175" t="s">
        <v>71</v>
      </c>
      <c r="B67" s="175" t="e">
        <f>NA()</f>
        <v>#N/A</v>
      </c>
      <c r="C67" s="175">
        <f>IF(ISNUMBER('将来負担比率（分子）の構造'!I$53), IF('将来負担比率（分子）の構造'!I$53 &lt; 0, 0, '将来負担比率（分子）の構造'!I$53), NA())</f>
        <v>1101</v>
      </c>
      <c r="D67" s="175" t="e">
        <f>NA()</f>
        <v>#N/A</v>
      </c>
      <c r="E67" s="175" t="e">
        <f>NA()</f>
        <v>#N/A</v>
      </c>
      <c r="F67" s="175">
        <f>IF(ISNUMBER('将来負担比率（分子）の構造'!J$53), IF('将来負担比率（分子）の構造'!J$53 &lt; 0, 0, '将来負担比率（分子）の構造'!J$53), NA())</f>
        <v>1646</v>
      </c>
      <c r="G67" s="175" t="e">
        <f>NA()</f>
        <v>#N/A</v>
      </c>
      <c r="H67" s="175" t="e">
        <f>NA()</f>
        <v>#N/A</v>
      </c>
      <c r="I67" s="175">
        <f>IF(ISNUMBER('将来負担比率（分子）の構造'!K$53), IF('将来負担比率（分子）の構造'!K$53 &lt; 0, 0, '将来負担比率（分子）の構造'!K$53), NA())</f>
        <v>1006</v>
      </c>
      <c r="J67" s="175" t="e">
        <f>NA()</f>
        <v>#N/A</v>
      </c>
      <c r="K67" s="175" t="e">
        <f>NA()</f>
        <v>#N/A</v>
      </c>
      <c r="L67" s="175">
        <f>IF(ISNUMBER('将来負担比率（分子）の構造'!L$53), IF('将来負担比率（分子）の構造'!L$53 &lt; 0, 0, '将来負担比率（分子）の構造'!L$53), NA())</f>
        <v>718</v>
      </c>
      <c r="M67" s="175" t="e">
        <f>NA()</f>
        <v>#N/A</v>
      </c>
      <c r="N67" s="175" t="e">
        <f>NA()</f>
        <v>#N/A</v>
      </c>
      <c r="O67" s="175">
        <f>IF(ISNUMBER('将来負担比率（分子）の構造'!M$53), IF('将来負担比率（分子）の構造'!M$53 &lt; 0, 0, '将来負担比率（分子）の構造'!M$53), NA())</f>
        <v>618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1379</v>
      </c>
      <c r="C72" s="179">
        <f>基金残高に係る経年分析!G55</f>
        <v>1474</v>
      </c>
      <c r="D72" s="179">
        <f>基金残高に係る経年分析!H55</f>
        <v>1477</v>
      </c>
    </row>
    <row r="73" spans="1:16" x14ac:dyDescent="0.15">
      <c r="A73" s="178" t="s">
        <v>74</v>
      </c>
      <c r="B73" s="179">
        <f>基金残高に係る経年分析!F56</f>
        <v>884</v>
      </c>
      <c r="C73" s="179">
        <f>基金残高に係る経年分析!G56</f>
        <v>886</v>
      </c>
      <c r="D73" s="179">
        <f>基金残高に係る経年分析!H56</f>
        <v>887</v>
      </c>
    </row>
    <row r="74" spans="1:16" x14ac:dyDescent="0.15">
      <c r="A74" s="178" t="s">
        <v>75</v>
      </c>
      <c r="B74" s="179">
        <f>基金残高に係る経年分析!F57</f>
        <v>1228</v>
      </c>
      <c r="C74" s="179">
        <f>基金残高に係る経年分析!G57</f>
        <v>1254</v>
      </c>
      <c r="D74" s="179">
        <f>基金残高に係る経年分析!H57</f>
        <v>1326</v>
      </c>
    </row>
  </sheetData>
  <sheetProtection algorithmName="SHA-512" hashValue="wfbuFByGhFOufDYXTRbcCrUzNIewvubdYmAgd5ivPra0gboU26bYUIdxsnUMOioKhWIhdpRDffLjdirjHVrg0w==" saltValue="IpJiuwoI0IbMUonPmAWt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2025-03-19T02:29:29Z</cp:lastPrinted>
  <dcterms:created xsi:type="dcterms:W3CDTF">2025-02-19T01:34:19Z</dcterms:created>
  <dcterms:modified xsi:type="dcterms:W3CDTF">2025-03-19T02:29:38Z</dcterms:modified>
  <cp:category/>
</cp:coreProperties>
</file>