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192.168.0.12\ファイルサーバー\02_課専用\0120_政策財政課_専用\20決算\Guide_07決算関連調査\12財政状況資料集\R06\R07.03.03_【埼玉県市町村課】令和５年度財政状況資料集の作成及び提出について（依頼）\02_回答\"/>
    </mc:Choice>
  </mc:AlternateContent>
  <xr:revisionPtr revIDLastSave="0" documentId="13_ncr:1_{63C67397-0F76-43B4-9B3F-1FC0362ABA01}" xr6:coauthVersionLast="45" xr6:coauthVersionMax="45" xr10:uidLastSave="{00000000-0000-0000-0000-000000000000}"/>
  <bookViews>
    <workbookView xWindow="-120" yWindow="-120" windowWidth="20730" windowHeight="11160" firstSheet="1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8" i="12" l="1"/>
  <c r="AP88" i="12"/>
  <c r="AF88"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l="1"/>
  <c r="U36"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<sst xmlns="http://schemas.openxmlformats.org/spreadsheetml/2006/main" count="1115" uniqueCount="559">
  <si>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</si>
  <si>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</si>
  <si>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</si>
  <si>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</si>
  <si>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</si>
  <si>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</si>
  <si>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</si>
  <si>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</si>
  <si>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</si>
  <si>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</si>
  <si>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</si>
  <si>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</si>
  <si>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</si>
  <si>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</si>
  <si>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</si>
  <si>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</si>
  <si>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</si>
  <si>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</si>
  <si>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</si>
  <si>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</si>
  <si>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</si>
  <si>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</si>
  <si>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</si>
  <si>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</si>
  <si>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</si>
  <si>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</si>
  <si>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</si>
  <si>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</si>
  <si>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</si>
  <si>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</si>
  <si>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</si>
  <si>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</si>
  <si>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</si>
  <si>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</si>
  <si>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</si>
  <si>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</si>
  <si>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</si>
  <si>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</si>
  <si>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</si>
  <si>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</si>
  <si>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</si>
  <si>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</si>
  <si>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</si>
  <si>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</si>
  <si>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</si>
  <si>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</si>
  <si>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</si>
  <si>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</si>
  <si>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</si>
  <si>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</si>
  <si>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</si>
  <si>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</si>
  <si>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</si>
  <si>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</si>
  <si>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</si>
  <si>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</si>
  <si>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</si>
  <si>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</si>
  <si>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</si>
  <si>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</si>
  <si>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</si>
  <si>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</si>
  <si>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</si>
  <si>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</si>
  <si>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</si>
  <si>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</si>
  <si>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</si>
  <si>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</si>
  <si>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</si>
  <si>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</si>
  <si>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</si>
  <si>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</si>
  <si>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</si>
  <si>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</si>
  <si>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</si>
  <si>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</si>
  <si>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</si>
  <si>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</si>
  <si>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</si>
  <si>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</si>
  <si>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</si>
  <si>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</si>
  <si>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</si>
  <si>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</si>
  <si>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</si>
  <si>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</si>
  <si>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</si>
  <si>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</si>
  <si>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</si>
  <si>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</si>
  <si>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</si>
  <si>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</si>
  <si>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</si>
  <si>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</si>
  <si>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鳩山町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</si>
  <si>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</si>
  <si>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</si>
  <si>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</si>
  <si>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</si>
  <si>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</si>
  <si>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</si>
  <si>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</si>
  <si>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</si>
  <si>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</si>
  <si>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</si>
  <si>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</si>
  <si>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</si>
  <si>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</si>
  <si>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</si>
  <si>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</si>
  <si>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</si>
  <si>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</si>
  <si>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</si>
  <si>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</si>
  <si>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</si>
  <si>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</si>
  <si>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</si>
  <si>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</si>
  <si>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</si>
  <si>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</si>
  <si>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</si>
  <si>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</si>
  <si>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</si>
  <si>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</si>
  <si>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</si>
  <si>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</si>
  <si>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</si>
  <si>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</si>
  <si>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</si>
  <si>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</si>
  <si>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</si>
  <si>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</si>
  <si>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</si>
  <si>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</si>
  <si>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</si>
  <si>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</si>
  <si>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</si>
  <si>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</si>
  <si>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</si>
  <si>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</si>
  <si>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</si>
  <si>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</si>
  <si>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</si>
  <si>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</si>
  <si>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</si>
  <si>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</si>
  <si>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</si>
  <si>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</si>
  <si>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</si>
  <si>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</si>
  <si>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</si>
  <si>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</si>
  <si>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</si>
  <si>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</si>
  <si>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</si>
  <si>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</si>
  <si>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</si>
  <si>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</si>
  <si>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</si>
  <si>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</si>
  <si>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</si>
  <si>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</si>
  <si>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</si>
  <si>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</si>
  <si>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</si>
  <si>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</si>
  <si>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</si>
  <si>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</si>
  <si>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</si>
  <si>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</si>
  <si>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</si>
  <si>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</si>
  <si>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</si>
  <si>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</si>
  <si>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</si>
  <si>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</si>
  <si>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</si>
  <si>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</si>
  <si>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</si>
  <si>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</si>
  <si>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</si>
  <si>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</si>
  <si>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</si>
  <si>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</si>
  <si>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</si>
  <si>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</si>
  <si>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</si>
  <si>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</si>
  <si>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</si>
  <si>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</si>
  <si>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</si>
  <si>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</si>
  <si>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</si>
  <si>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</si>
  <si>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</si>
  <si>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</si>
  <si>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</si>
  <si>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</si>
  <si>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</si>
  <si>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</si>
  <si>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</si>
  <si>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</si>
  <si>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</si>
  <si>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埼玉県鳩山町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</si>
  <si>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</si>
  <si>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</si>
  <si>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</si>
  <si>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</si>
  <si>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</si>
  <si>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</si>
  <si>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</si>
  <si>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</si>
  <si>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</si>
  <si>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</si>
  <si>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</si>
  <si>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</si>
  <si>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</si>
  <si>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</si>
  <si>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</si>
  <si>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</si>
  <si>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</si>
  <si>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</si>
  <si>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</si>
  <si>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</si>
  <si>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</si>
  <si>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</si>
  <si>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</si>
  <si>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</si>
  <si>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</si>
  <si>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</si>
  <si>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</si>
  <si>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</si>
  <si>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</si>
  <si>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</si>
  <si>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</si>
  <si>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</si>
  <si>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</si>
  <si>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</si>
  <si>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</si>
  <si>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</si>
  <si>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</si>
  <si>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</si>
  <si>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</si>
  <si>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</si>
  <si>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</si>
  <si>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</si>
  <si>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</si>
  <si>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</si>
  <si>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</si>
  <si>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</si>
  <si>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</si>
  <si>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</si>
  <si>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</si>
  <si>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</si>
  <si>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</si>
  <si>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</si>
  <si>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</si>
  <si>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</si>
  <si>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</si>
  <si>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</si>
  <si>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</si>
  <si>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</si>
  <si>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</si>
  <si>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</si>
  <si>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</si>
  <si>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</si>
  <si>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</si>
  <si>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</si>
  <si>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</si>
  <si>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</si>
  <si>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</si>
  <si>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</si>
  <si>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</si>
  <si>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</si>
  <si>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</si>
  <si>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</si>
  <si>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</si>
  <si>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</si>
  <si>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</si>
  <si>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</si>
  <si>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</si>
  <si>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</si>
  <si>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</si>
  <si>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</si>
  <si>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</si>
  <si>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</si>
  <si>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</si>
  <si>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</si>
  <si>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</si>
  <si>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</si>
  <si>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</si>
  <si>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</si>
  <si>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</si>
  <si>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</si>
  <si>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</si>
  <si>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</si>
  <si>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</si>
  <si>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</si>
  <si>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</si>
  <si>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</si>
  <si>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</si>
  <si>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</si>
  <si>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</si>
  <si>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</si>
  <si>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</si>
  <si>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</si>
  <si>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</si>
  <si>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</si>
  <si>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</si>
  <si>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</si>
  <si>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</si>
  <si>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</si>
  <si>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</si>
  <si>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</si>
  <si>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</si>
  <si>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</si>
  <si>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</si>
  <si>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</si>
  <si>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</si>
  <si>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</si>
  <si>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</si>
  <si>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</si>
  <si>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</si>
  <si>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</si>
  <si>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</si>
  <si>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</si>
  <si>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</si>
  <si>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</si>
  <si>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</si>
  <si>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</si>
  <si>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</si>
  <si>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</si>
  <si>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</si>
  <si>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</si>
  <si>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</si>
  <si>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</si>
  <si>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</si>
  <si>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</si>
  <si>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</si>
  <si>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</si>
  <si>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</si>
  <si>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</si>
  <si>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</si>
  <si>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</si>
  <si>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</si>
  <si>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</si>
  <si>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</si>
  <si>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</si>
  <si>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</si>
  <si>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</si>
  <si>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</si>
  <si>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</si>
  <si>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</si>
  <si>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</si>
  <si>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埼玉県鳩山町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</si>
  <si>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</si>
  <si>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</si>
  <si>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</si>
  <si>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</si>
  <si>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</si>
  <si>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</si>
  <si>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</si>
  <si>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</si>
  <si>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</si>
  <si>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</si>
  <si>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</si>
  <si>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</si>
  <si>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</si>
  <si>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</si>
  <si>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</si>
  <si>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</si>
  <si>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</si>
  <si>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</si>
  <si>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</si>
  <si>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</si>
  <si>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</si>
  <si>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</si>
  <si>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</si>
  <si>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</si>
  <si>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</si>
  <si>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</si>
  <si>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</si>
  <si>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</si>
  <si>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</si>
  <si>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</si>
  <si>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</si>
  <si>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</si>
  <si>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</si>
  <si>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</si>
  <si>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</si>
  <si>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</si>
  <si>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</si>
  <si>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</si>
  <si>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</si>
  <si>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</si>
  <si>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</si>
  <si>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</si>
  <si>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</si>
  <si>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</si>
  <si>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</si>
  <si>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</si>
  <si>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</si>
  <si>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</si>
  <si>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</si>
  <si>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</si>
  <si>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</si>
  <si>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</si>
  <si>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</si>
  <si>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</si>
  <si>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</si>
  <si>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</si>
  <si>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</si>
  <si>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</si>
  <si>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</si>
  <si>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</si>
  <si>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</si>
  <si>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</si>
  <si>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</si>
  <si>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</si>
  <si>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</si>
  <si>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</si>
  <si>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</si>
  <si>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</si>
  <si>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</si>
  <si>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</si>
  <si>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</si>
  <si>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</si>
  <si>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</si>
  <si>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</si>
  <si>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</si>
  <si>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</si>
  <si>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</si>
  <si>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</si>
  <si>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</si>
  <si>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</si>
  <si>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</si>
  <si>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</si>
  <si>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</si>
  <si>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</si>
  <si>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</si>
  <si>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</si>
  <si>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</si>
  <si>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</si>
  <si>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</si>
  <si>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</si>
  <si>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</si>
  <si>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</si>
  <si>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</si>
  <si>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</si>
  <si>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</si>
  <si>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</si>
  <si>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</si>
  <si>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</si>
  <si>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</si>
  <si>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</si>
  <si>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</si>
  <si>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</si>
  <si>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</si>
  <si>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</si>
  <si>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</si>
  <si>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</si>
  <si>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</si>
  <si>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</si>
  <si>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</si>
  <si>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</si>
  <si>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</si>
  <si>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</si>
  <si>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</si>
  <si>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</si>
  <si>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</si>
  <si>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</si>
  <si>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</si>
  <si>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</si>
  <si>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</si>
  <si>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</si>
  <si>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</si>
  <si>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</si>
  <si>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</si>
  <si>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</si>
  <si>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</si>
  <si>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</si>
  <si>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</si>
  <si>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</si>
  <si>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</si>
  <si>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</si>
  <si>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</si>
  <si>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</si>
  <si>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</si>
  <si>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</si>
  <si>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</si>
  <si>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</si>
  <si>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</si>
  <si>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</si>
  <si>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</si>
  <si>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</si>
  <si>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</si>
  <si>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</si>
  <si>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</si>
  <si>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</si>
  <si>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</si>
  <si>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</si>
  <si>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</si>
  <si>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</si>
  <si>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</si>
  <si>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</si>
  <si>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</si>
  <si>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</si>
  <si>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</si>
  <si>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</si>
  <si>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</si>
  <si>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</si>
  <si>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</si>
  <si>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</si>
  <si>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</si>
  <si>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</si>
  <si>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</si>
  <si>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</si>
  <si>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</si>
  <si>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</si>
  <si>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</si>
  <si>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</si>
  <si>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</si>
  <si>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</si>
  <si>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</si>
  <si>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</si>
  <si>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</si>
  <si>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</si>
  <si>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</si>
  <si>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</si>
  <si>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水道事業会計</t>
  </si>
  <si>
    <t>一般会計</t>
  </si>
  <si>
    <t>介護保険特別会計</t>
  </si>
  <si>
    <t>国民健康保険特別会計</t>
  </si>
  <si>
    <t>下水道事業会計</t>
  </si>
  <si>
    <t>後期高齢者医療特別会計</t>
  </si>
  <si>
    <t>その他会計（赤字）</t>
  </si>
  <si>
    <t>その他会計（黒字）</t>
  </si>
  <si>
    <t>R01</t>
    <phoneticPr fontId="5"/>
  </si>
  <si>
    <t>R02</t>
    <phoneticPr fontId="5"/>
  </si>
  <si>
    <t>R03</t>
    <phoneticPr fontId="5"/>
  </si>
  <si>
    <t>R04</t>
    <phoneticPr fontId="5"/>
  </si>
  <si>
    <t>R05</t>
    <phoneticPr fontId="5"/>
  </si>
  <si>
    <t>ふるさとづくり基金</t>
    <rPh sb="7" eb="9">
      <t>キキン</t>
    </rPh>
    <phoneticPr fontId="5"/>
  </si>
  <si>
    <t>庁舎等改修基金</t>
    <rPh sb="0" eb="2">
      <t>チョウシャ</t>
    </rPh>
    <rPh sb="2" eb="3">
      <t>トウ</t>
    </rPh>
    <rPh sb="3" eb="7">
      <t>カイシュウキキン</t>
    </rPh>
    <phoneticPr fontId="2"/>
  </si>
  <si>
    <t>まちづくり応援基金</t>
    <rPh sb="5" eb="9">
      <t>オウエンキキン</t>
    </rPh>
    <phoneticPr fontId="2"/>
  </si>
  <si>
    <t>北部地域活性化基金</t>
    <rPh sb="0" eb="2">
      <t>ホクブ</t>
    </rPh>
    <rPh sb="2" eb="4">
      <t>チイキ</t>
    </rPh>
    <rPh sb="4" eb="6">
      <t>カッセイ</t>
    </rPh>
    <rPh sb="6" eb="7">
      <t>カ</t>
    </rPh>
    <rPh sb="7" eb="9">
      <t>キキン</t>
    </rPh>
    <phoneticPr fontId="2"/>
  </si>
  <si>
    <t>地域福祉基金</t>
    <rPh sb="0" eb="2">
      <t>チイキ</t>
    </rPh>
    <rPh sb="2" eb="4">
      <t>フクシ</t>
    </rPh>
    <rPh sb="4" eb="6">
      <t>キキン</t>
    </rPh>
    <phoneticPr fontId="2"/>
  </si>
  <si>
    <t>-</t>
    <phoneticPr fontId="2"/>
  </si>
  <si>
    <t>毛呂山・越生・鳩山公共下水道組合</t>
    <rPh sb="0" eb="3">
      <t>モロヤマ</t>
    </rPh>
    <rPh sb="4" eb="6">
      <t>オゴセ</t>
    </rPh>
    <rPh sb="7" eb="9">
      <t>ハトヤマ</t>
    </rPh>
    <rPh sb="9" eb="14">
      <t>コウキョウゲスイドウ</t>
    </rPh>
    <rPh sb="14" eb="16">
      <t>クミアイ</t>
    </rPh>
    <phoneticPr fontId="2"/>
  </si>
  <si>
    <t>西入間広域消防組合</t>
    <rPh sb="0" eb="3">
      <t>ニシイルマ</t>
    </rPh>
    <rPh sb="3" eb="5">
      <t>コウイキ</t>
    </rPh>
    <rPh sb="5" eb="9">
      <t>ショウボウクミアイ</t>
    </rPh>
    <phoneticPr fontId="2"/>
  </si>
  <si>
    <t>埼玉西部環境保全組合</t>
    <rPh sb="0" eb="2">
      <t>サイタマ</t>
    </rPh>
    <rPh sb="2" eb="4">
      <t>セイブ</t>
    </rPh>
    <rPh sb="4" eb="6">
      <t>カンキョウ</t>
    </rPh>
    <rPh sb="6" eb="8">
      <t>ホゼン</t>
    </rPh>
    <rPh sb="8" eb="10">
      <t>クミアイ</t>
    </rPh>
    <phoneticPr fontId="2"/>
  </si>
  <si>
    <t>坂戸地区衛生組合</t>
    <rPh sb="0" eb="4">
      <t>サカドチク</t>
    </rPh>
    <rPh sb="4" eb="8">
      <t>エイセイクミアイ</t>
    </rPh>
    <phoneticPr fontId="2"/>
  </si>
  <si>
    <t>広域静苑組合</t>
    <rPh sb="0" eb="2">
      <t>コウイキ</t>
    </rPh>
    <rPh sb="2" eb="4">
      <t>セイエン</t>
    </rPh>
    <rPh sb="4" eb="6">
      <t>クミアイ</t>
    </rPh>
    <phoneticPr fontId="2"/>
  </si>
  <si>
    <t>埼玉県後期高齢者医療広域組合</t>
    <rPh sb="0" eb="3">
      <t>サイタマケン</t>
    </rPh>
    <rPh sb="3" eb="5">
      <t>コウキ</t>
    </rPh>
    <rPh sb="5" eb="8">
      <t>コウレイシャ</t>
    </rPh>
    <rPh sb="8" eb="12">
      <t>イリョウコウイキ</t>
    </rPh>
    <rPh sb="12" eb="14">
      <t>クミアイ</t>
    </rPh>
    <phoneticPr fontId="2"/>
  </si>
  <si>
    <t>埼玉県市町村総合事務組合</t>
    <rPh sb="0" eb="3">
      <t>サイタマケン</t>
    </rPh>
    <rPh sb="3" eb="6">
      <t>シチョウソン</t>
    </rPh>
    <rPh sb="6" eb="8">
      <t>ソウゴウ</t>
    </rPh>
    <rPh sb="8" eb="12">
      <t>ジムクミアイ</t>
    </rPh>
    <phoneticPr fontId="2"/>
  </si>
  <si>
    <t>彩の国さいたま人づくり広域連合</t>
    <rPh sb="0" eb="1">
      <t>サイ</t>
    </rPh>
    <rPh sb="2" eb="3">
      <t>クニ</t>
    </rPh>
    <rPh sb="7" eb="8">
      <t>ヒト</t>
    </rPh>
    <rPh sb="11" eb="15">
      <t>コウイキレンゴウ</t>
    </rPh>
    <phoneticPr fontId="2"/>
  </si>
  <si>
    <t>一般会計</t>
    <rPh sb="0" eb="4">
      <t>イッパンカイケイ</t>
    </rPh>
    <phoneticPr fontId="2"/>
  </si>
  <si>
    <t>特別会計</t>
    <rPh sb="0" eb="4">
      <t>トクベツカイケイ</t>
    </rPh>
    <phoneticPr fontId="2"/>
  </si>
  <si>
    <t>交通災害特別会計</t>
    <rPh sb="0" eb="2">
      <t>コウツウ</t>
    </rPh>
    <rPh sb="2" eb="4">
      <t>サイガイ</t>
    </rPh>
    <rPh sb="4" eb="6">
      <t>トクベツ</t>
    </rPh>
    <rPh sb="6" eb="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</si>
</sst>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103390</c:v>
                </c:pt>
                <c:pt idx="1">
                  <c:v>117234</c:v>
                </c:pt>
                <c:pt idx="2">
                  <c:v>97758</c:v>
                </c:pt>
                <c:pt idx="3">
                  <c:v>91338</c:v>
                </c:pt>
                <c:pt idx="4">
                  <c:v>103975</c:v>
                </c:pt>
              </c:numCache>
            </c:numRef>
          </c:val>
          <c:smooth val="0"/>
          <c:extLst>
            <c:ext xmlns:c16="http://schemas.microsoft.com/office/drawing/2014/chart" uri="{C3380CC4-5D6E-409C-BE32-E72D297353CC}">
              <c16:uniqueId val="{00000000-66B5-4511-A322-95319D2F35A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49296</c:v>
                </c:pt>
                <c:pt idx="1">
                  <c:v>101722</c:v>
                </c:pt>
                <c:pt idx="2">
                  <c:v>23714</c:v>
                </c:pt>
                <c:pt idx="3">
                  <c:v>22773</c:v>
                </c:pt>
                <c:pt idx="4">
                  <c:v>24589</c:v>
                </c:pt>
              </c:numCache>
            </c:numRef>
          </c:val>
          <c:smooth val="0"/>
          <c:extLst>
            <c:ext xmlns:c16="http://schemas.microsoft.com/office/drawing/2014/chart" uri="{C3380CC4-5D6E-409C-BE32-E72D297353CC}">
              <c16:uniqueId val="{00000001-66B5-4511-A322-95319D2F35A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3.03</c:v>
                </c:pt>
                <c:pt idx="1">
                  <c:v>4.67</c:v>
                </c:pt>
                <c:pt idx="2">
                  <c:v>5.64</c:v>
                </c:pt>
                <c:pt idx="3">
                  <c:v>6.82</c:v>
                </c:pt>
                <c:pt idx="4">
                  <c:v>5.41</c:v>
                </c:pt>
              </c:numCache>
            </c:numRef>
          </c:val>
          <c:extLst>
            <c:ext xmlns:c16="http://schemas.microsoft.com/office/drawing/2014/chart" uri="{C3380CC4-5D6E-409C-BE32-E72D297353CC}">
              <c16:uniqueId val="{00000000-5C26-4222-93E8-1006ADE85DB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6.23</c:v>
                </c:pt>
                <c:pt idx="1">
                  <c:v>8.68</c:v>
                </c:pt>
                <c:pt idx="2">
                  <c:v>15.71</c:v>
                </c:pt>
                <c:pt idx="3">
                  <c:v>17.23</c:v>
                </c:pt>
                <c:pt idx="4">
                  <c:v>21.2</c:v>
                </c:pt>
              </c:numCache>
            </c:numRef>
          </c:val>
          <c:extLst>
            <c:ext xmlns:c16="http://schemas.microsoft.com/office/drawing/2014/chart" uri="{C3380CC4-5D6E-409C-BE32-E72D297353CC}">
              <c16:uniqueId val="{00000001-5C26-4222-93E8-1006ADE85DB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1.47</c:v>
                </c:pt>
                <c:pt idx="1">
                  <c:v>4.5199999999999996</c:v>
                </c:pt>
                <c:pt idx="2">
                  <c:v>8.9499999999999993</c:v>
                </c:pt>
                <c:pt idx="3">
                  <c:v>2.15</c:v>
                </c:pt>
                <c:pt idx="4">
                  <c:v>2.7</c:v>
                </c:pt>
              </c:numCache>
            </c:numRef>
          </c:val>
          <c:smooth val="0"/>
          <c:extLst>
            <c:ext xmlns:c16="http://schemas.microsoft.com/office/drawing/2014/chart" uri="{C3380CC4-5D6E-409C-BE32-E72D297353CC}">
              <c16:uniqueId val="{00000002-5C26-4222-93E8-1006ADE85DB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0.03</c:v>
                </c:pt>
                <c:pt idx="6">
                  <c:v>#N/A</c:v>
                </c:pt>
                <c:pt idx="7">
                  <c:v>0.04</c:v>
                </c:pt>
                <c:pt idx="8">
                  <c:v>0</c:v>
                </c:pt>
                <c:pt idx="9">
                  <c:v>0</c:v>
                </c:pt>
              </c:numCache>
            </c:numRef>
          </c:val>
          <c:extLst>
            <c:ext xmlns:c16="http://schemas.microsoft.com/office/drawing/2014/chart" uri="{C3380CC4-5D6E-409C-BE32-E72D297353CC}">
              <c16:uniqueId val="{00000000-2267-49FB-806E-68E42160D36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67-49FB-806E-68E42160D36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67-49FB-806E-68E42160D36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267-49FB-806E-68E42160D36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0.02</c:v>
                </c:pt>
                <c:pt idx="4">
                  <c:v>#N/A</c:v>
                </c:pt>
                <c:pt idx="5">
                  <c:v>0.03</c:v>
                </c:pt>
                <c:pt idx="6">
                  <c:v>#N/A</c:v>
                </c:pt>
                <c:pt idx="7">
                  <c:v>0.03</c:v>
                </c:pt>
                <c:pt idx="8">
                  <c:v>#N/A</c:v>
                </c:pt>
                <c:pt idx="9">
                  <c:v>0.03</c:v>
                </c:pt>
              </c:numCache>
            </c:numRef>
          </c:val>
          <c:extLst>
            <c:ext xmlns:c16="http://schemas.microsoft.com/office/drawing/2014/chart" uri="{C3380CC4-5D6E-409C-BE32-E72D297353CC}">
              <c16:uniqueId val="{00000004-2267-49FB-806E-68E42160D363}"/>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0.74</c:v>
                </c:pt>
              </c:numCache>
            </c:numRef>
          </c:val>
          <c:extLst>
            <c:ext xmlns:c16="http://schemas.microsoft.com/office/drawing/2014/chart" uri="{C3380CC4-5D6E-409C-BE32-E72D297353CC}">
              <c16:uniqueId val="{00000005-2267-49FB-806E-68E42160D36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2.88</c:v>
                </c:pt>
                <c:pt idx="2">
                  <c:v>#N/A</c:v>
                </c:pt>
                <c:pt idx="3">
                  <c:v>3.16</c:v>
                </c:pt>
                <c:pt idx="4">
                  <c:v>#N/A</c:v>
                </c:pt>
                <c:pt idx="5">
                  <c:v>1.66</c:v>
                </c:pt>
                <c:pt idx="6">
                  <c:v>#N/A</c:v>
                </c:pt>
                <c:pt idx="7">
                  <c:v>1.0900000000000001</c:v>
                </c:pt>
                <c:pt idx="8">
                  <c:v>#N/A</c:v>
                </c:pt>
                <c:pt idx="9">
                  <c:v>1.34</c:v>
                </c:pt>
              </c:numCache>
            </c:numRef>
          </c:val>
          <c:extLst>
            <c:ext xmlns:c16="http://schemas.microsoft.com/office/drawing/2014/chart" uri="{C3380CC4-5D6E-409C-BE32-E72D297353CC}">
              <c16:uniqueId val="{00000006-2267-49FB-806E-68E42160D36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1.72</c:v>
                </c:pt>
                <c:pt idx="2">
                  <c:v>#N/A</c:v>
                </c:pt>
                <c:pt idx="3">
                  <c:v>1.72</c:v>
                </c:pt>
                <c:pt idx="4">
                  <c:v>#N/A</c:v>
                </c:pt>
                <c:pt idx="5">
                  <c:v>1.74</c:v>
                </c:pt>
                <c:pt idx="6">
                  <c:v>#N/A</c:v>
                </c:pt>
                <c:pt idx="7">
                  <c:v>2.6</c:v>
                </c:pt>
                <c:pt idx="8">
                  <c:v>#N/A</c:v>
                </c:pt>
                <c:pt idx="9">
                  <c:v>2.13</c:v>
                </c:pt>
              </c:numCache>
            </c:numRef>
          </c:val>
          <c:extLst>
            <c:ext xmlns:c16="http://schemas.microsoft.com/office/drawing/2014/chart" uri="{C3380CC4-5D6E-409C-BE32-E72D297353CC}">
              <c16:uniqueId val="{00000007-2267-49FB-806E-68E42160D36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3.01</c:v>
                </c:pt>
                <c:pt idx="2">
                  <c:v>#N/A</c:v>
                </c:pt>
                <c:pt idx="3">
                  <c:v>4.67</c:v>
                </c:pt>
                <c:pt idx="4">
                  <c:v>#N/A</c:v>
                </c:pt>
                <c:pt idx="5">
                  <c:v>5.64</c:v>
                </c:pt>
                <c:pt idx="6">
                  <c:v>#N/A</c:v>
                </c:pt>
                <c:pt idx="7">
                  <c:v>6.81</c:v>
                </c:pt>
                <c:pt idx="8">
                  <c:v>#N/A</c:v>
                </c:pt>
                <c:pt idx="9">
                  <c:v>5.4</c:v>
                </c:pt>
              </c:numCache>
            </c:numRef>
          </c:val>
          <c:extLst>
            <c:ext xmlns:c16="http://schemas.microsoft.com/office/drawing/2014/chart" uri="{C3380CC4-5D6E-409C-BE32-E72D297353CC}">
              <c16:uniqueId val="{00000008-2267-49FB-806E-68E42160D36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18.350000000000001</c:v>
                </c:pt>
                <c:pt idx="2">
                  <c:v>#N/A</c:v>
                </c:pt>
                <c:pt idx="3">
                  <c:v>17.84</c:v>
                </c:pt>
                <c:pt idx="4">
                  <c:v>#N/A</c:v>
                </c:pt>
                <c:pt idx="5">
                  <c:v>16.75</c:v>
                </c:pt>
                <c:pt idx="6">
                  <c:v>#N/A</c:v>
                </c:pt>
                <c:pt idx="7">
                  <c:v>16.53</c:v>
                </c:pt>
                <c:pt idx="8">
                  <c:v>#N/A</c:v>
                </c:pt>
                <c:pt idx="9">
                  <c:v>15.91</c:v>
                </c:pt>
              </c:numCache>
            </c:numRef>
          </c:val>
          <c:extLst>
            <c:ext xmlns:c16="http://schemas.microsoft.com/office/drawing/2014/chart" uri="{C3380CC4-5D6E-409C-BE32-E72D297353CC}">
              <c16:uniqueId val="{00000009-2267-49FB-806E-68E42160D36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429</c:v>
                </c:pt>
                <c:pt idx="5">
                  <c:v>442</c:v>
                </c:pt>
                <c:pt idx="8">
                  <c:v>445</c:v>
                </c:pt>
                <c:pt idx="11">
                  <c:v>452</c:v>
                </c:pt>
                <c:pt idx="14">
                  <c:v>410</c:v>
                </c:pt>
              </c:numCache>
            </c:numRef>
          </c:val>
          <c:extLst>
            <c:ext xmlns:c16="http://schemas.microsoft.com/office/drawing/2014/chart" uri="{C3380CC4-5D6E-409C-BE32-E72D297353CC}">
              <c16:uniqueId val="{00000000-F88D-4B94-8239-6D8EA7FDBF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88D-4B94-8239-6D8EA7FDBF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88D-4B94-8239-6D8EA7FDBF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155</c:v>
                </c:pt>
                <c:pt idx="3">
                  <c:v>152</c:v>
                </c:pt>
                <c:pt idx="6">
                  <c:v>156</c:v>
                </c:pt>
                <c:pt idx="9">
                  <c:v>152</c:v>
                </c:pt>
                <c:pt idx="12">
                  <c:v>151</c:v>
                </c:pt>
              </c:numCache>
            </c:numRef>
          </c:val>
          <c:extLst>
            <c:ext xmlns:c16="http://schemas.microsoft.com/office/drawing/2014/chart" uri="{C3380CC4-5D6E-409C-BE32-E72D297353CC}">
              <c16:uniqueId val="{00000003-F88D-4B94-8239-6D8EA7FDBF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c:v>
                </c:pt>
                <c:pt idx="3">
                  <c:v>26</c:v>
                </c:pt>
                <c:pt idx="6">
                  <c:v>28</c:v>
                </c:pt>
                <c:pt idx="9">
                  <c:v>30</c:v>
                </c:pt>
                <c:pt idx="12">
                  <c:v>31</c:v>
                </c:pt>
              </c:numCache>
            </c:numRef>
          </c:val>
          <c:extLst>
            <c:ext xmlns:c16="http://schemas.microsoft.com/office/drawing/2014/chart" uri="{C3380CC4-5D6E-409C-BE32-E72D297353CC}">
              <c16:uniqueId val="{00000004-F88D-4B94-8239-6D8EA7FDBF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8D-4B94-8239-6D8EA7FDBF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88D-4B94-8239-6D8EA7FDBF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574</c:v>
                </c:pt>
                <c:pt idx="3">
                  <c:v>632</c:v>
                </c:pt>
                <c:pt idx="6">
                  <c:v>651</c:v>
                </c:pt>
                <c:pt idx="9">
                  <c:v>664</c:v>
                </c:pt>
                <c:pt idx="12">
                  <c:v>677</c:v>
                </c:pt>
              </c:numCache>
            </c:numRef>
          </c:val>
          <c:extLst>
            <c:ext xmlns:c16="http://schemas.microsoft.com/office/drawing/2014/chart" uri="{C3380CC4-5D6E-409C-BE32-E72D297353CC}">
              <c16:uniqueId val="{00000007-F88D-4B94-8239-6D8EA7FDBF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325</c:v>
                </c:pt>
                <c:pt idx="2">
                  <c:v>#N/A</c:v>
                </c:pt>
                <c:pt idx="3">
                  <c:v>#N/A</c:v>
                </c:pt>
                <c:pt idx="4">
                  <c:v>368</c:v>
                </c:pt>
                <c:pt idx="5">
                  <c:v>#N/A</c:v>
                </c:pt>
                <c:pt idx="6">
                  <c:v>#N/A</c:v>
                </c:pt>
                <c:pt idx="7">
                  <c:v>390</c:v>
                </c:pt>
                <c:pt idx="8">
                  <c:v>#N/A</c:v>
                </c:pt>
                <c:pt idx="9">
                  <c:v>#N/A</c:v>
                </c:pt>
                <c:pt idx="10">
                  <c:v>394</c:v>
                </c:pt>
                <c:pt idx="11">
                  <c:v>#N/A</c:v>
                </c:pt>
                <c:pt idx="12">
                  <c:v>#N/A</c:v>
                </c:pt>
                <c:pt idx="13">
                  <c:v>449</c:v>
                </c:pt>
                <c:pt idx="14">
                  <c:v>#N/A</c:v>
                </c:pt>
              </c:numCache>
            </c:numRef>
          </c:val>
          <c:smooth val="0"/>
          <c:extLst>
            <c:ext xmlns:c16="http://schemas.microsoft.com/office/drawing/2014/chart" uri="{C3380CC4-5D6E-409C-BE32-E72D297353CC}">
              <c16:uniqueId val="{00000008-F88D-4B94-8239-6D8EA7FDBF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4943</c:v>
                </c:pt>
                <c:pt idx="5">
                  <c:v>4823</c:v>
                </c:pt>
                <c:pt idx="8">
                  <c:v>4795</c:v>
                </c:pt>
                <c:pt idx="11">
                  <c:v>4732</c:v>
                </c:pt>
                <c:pt idx="14">
                  <c:v>4539</c:v>
                </c:pt>
              </c:numCache>
            </c:numRef>
          </c:val>
          <c:extLst>
            <c:ext xmlns:c16="http://schemas.microsoft.com/office/drawing/2014/chart" uri="{C3380CC4-5D6E-409C-BE32-E72D297353CC}">
              <c16:uniqueId val="{00000000-E3C1-4CC3-B9E8-B319380FE9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3C1-4CC3-B9E8-B319380FE9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875</c:v>
                </c:pt>
                <c:pt idx="5">
                  <c:v>1051</c:v>
                </c:pt>
                <c:pt idx="8">
                  <c:v>1653</c:v>
                </c:pt>
                <c:pt idx="11">
                  <c:v>1733</c:v>
                </c:pt>
                <c:pt idx="14">
                  <c:v>1871</c:v>
                </c:pt>
              </c:numCache>
            </c:numRef>
          </c:val>
          <c:extLst>
            <c:ext xmlns:c16="http://schemas.microsoft.com/office/drawing/2014/chart" uri="{C3380CC4-5D6E-409C-BE32-E72D297353CC}">
              <c16:uniqueId val="{00000002-E3C1-4CC3-B9E8-B319380FE9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3C1-4CC3-B9E8-B319380FE9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3C1-4CC3-B9E8-B319380FE9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3C1-4CC3-B9E8-B319380FE9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713</c:v>
                </c:pt>
                <c:pt idx="3">
                  <c:v>692</c:v>
                </c:pt>
                <c:pt idx="6">
                  <c:v>652</c:v>
                </c:pt>
                <c:pt idx="9">
                  <c:v>678</c:v>
                </c:pt>
                <c:pt idx="12">
                  <c:v>632</c:v>
                </c:pt>
              </c:numCache>
            </c:numRef>
          </c:val>
          <c:extLst>
            <c:ext xmlns:c16="http://schemas.microsoft.com/office/drawing/2014/chart" uri="{C3380CC4-5D6E-409C-BE32-E72D297353CC}">
              <c16:uniqueId val="{00000006-E3C1-4CC3-B9E8-B319380FE9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1362</c:v>
                </c:pt>
                <c:pt idx="3">
                  <c:v>1438</c:v>
                </c:pt>
                <c:pt idx="6">
                  <c:v>1674</c:v>
                </c:pt>
                <c:pt idx="9">
                  <c:v>2046</c:v>
                </c:pt>
                <c:pt idx="12">
                  <c:v>2024</c:v>
                </c:pt>
              </c:numCache>
            </c:numRef>
          </c:val>
          <c:extLst>
            <c:ext xmlns:c16="http://schemas.microsoft.com/office/drawing/2014/chart" uri="{C3380CC4-5D6E-409C-BE32-E72D297353CC}">
              <c16:uniqueId val="{00000007-E3C1-4CC3-B9E8-B319380FE9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281</c:v>
                </c:pt>
                <c:pt idx="3">
                  <c:v>265</c:v>
                </c:pt>
                <c:pt idx="6">
                  <c:v>268</c:v>
                </c:pt>
                <c:pt idx="9">
                  <c:v>285</c:v>
                </c:pt>
                <c:pt idx="12">
                  <c:v>287</c:v>
                </c:pt>
              </c:numCache>
            </c:numRef>
          </c:val>
          <c:extLst>
            <c:ext xmlns:c16="http://schemas.microsoft.com/office/drawing/2014/chart" uri="{C3380CC4-5D6E-409C-BE32-E72D297353CC}">
              <c16:uniqueId val="{00000008-E3C1-4CC3-B9E8-B319380FE9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3C1-4CC3-B9E8-B319380FE9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7048</c:v>
                </c:pt>
                <c:pt idx="3">
                  <c:v>7372</c:v>
                </c:pt>
                <c:pt idx="6">
                  <c:v>7052</c:v>
                </c:pt>
                <c:pt idx="9">
                  <c:v>6561</c:v>
                </c:pt>
                <c:pt idx="12">
                  <c:v>6151</c:v>
                </c:pt>
              </c:numCache>
            </c:numRef>
          </c:val>
          <c:extLst>
            <c:ext xmlns:c16="http://schemas.microsoft.com/office/drawing/2014/chart" uri="{C3380CC4-5D6E-409C-BE32-E72D297353CC}">
              <c16:uniqueId val="{0000000A-E3C1-4CC3-B9E8-B319380FE93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3587</c:v>
                </c:pt>
                <c:pt idx="2">
                  <c:v>#N/A</c:v>
                </c:pt>
                <c:pt idx="3">
                  <c:v>#N/A</c:v>
                </c:pt>
                <c:pt idx="4">
                  <c:v>3893</c:v>
                </c:pt>
                <c:pt idx="5">
                  <c:v>#N/A</c:v>
                </c:pt>
                <c:pt idx="6">
                  <c:v>#N/A</c:v>
                </c:pt>
                <c:pt idx="7">
                  <c:v>3197</c:v>
                </c:pt>
                <c:pt idx="8">
                  <c:v>#N/A</c:v>
                </c:pt>
                <c:pt idx="9">
                  <c:v>#N/A</c:v>
                </c:pt>
                <c:pt idx="10">
                  <c:v>3106</c:v>
                </c:pt>
                <c:pt idx="11">
                  <c:v>#N/A</c:v>
                </c:pt>
                <c:pt idx="12">
                  <c:v>#N/A</c:v>
                </c:pt>
                <c:pt idx="13">
                  <c:v>2685</c:v>
                </c:pt>
                <c:pt idx="14">
                  <c:v>#N/A</c:v>
                </c:pt>
              </c:numCache>
            </c:numRef>
          </c:val>
          <c:smooth val="0"/>
          <c:extLst>
            <c:ext xmlns:c16="http://schemas.microsoft.com/office/drawing/2014/chart" uri="{C3380CC4-5D6E-409C-BE32-E72D297353CC}">
              <c16:uniqueId val="{0000000B-E3C1-4CC3-B9E8-B319380FE93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627</c:v>
                </c:pt>
                <c:pt idx="1">
                  <c:v>670</c:v>
                </c:pt>
                <c:pt idx="2">
                  <c:v>830</c:v>
                </c:pt>
              </c:numCache>
            </c:numRef>
          </c:val>
          <c:extLst>
            <c:ext xmlns:c16="http://schemas.microsoft.com/office/drawing/2014/chart" uri="{C3380CC4-5D6E-409C-BE32-E72D297353CC}">
              <c16:uniqueId val="{00000000-2367-425E-A8EF-EC49124C7B9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100</c:v>
                </c:pt>
                <c:pt idx="1">
                  <c:v>111</c:v>
                </c:pt>
                <c:pt idx="2">
                  <c:v>132</c:v>
                </c:pt>
              </c:numCache>
            </c:numRef>
          </c:val>
          <c:extLst>
            <c:ext xmlns:c16="http://schemas.microsoft.com/office/drawing/2014/chart" uri="{C3380CC4-5D6E-409C-BE32-E72D297353CC}">
              <c16:uniqueId val="{00000001-2367-425E-A8EF-EC49124C7B9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347</c:v>
                </c:pt>
                <c:pt idx="1">
                  <c:v>411</c:v>
                </c:pt>
                <c:pt idx="2">
                  <c:v>463</c:v>
                </c:pt>
              </c:numCache>
            </c:numRef>
          </c:val>
          <c:extLst>
            <c:ext xmlns:c16="http://schemas.microsoft.com/office/drawing/2014/chart" uri="{C3380CC4-5D6E-409C-BE32-E72D297353CC}">
              <c16:uniqueId val="{00000002-2367-425E-A8EF-EC49124C7B9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12,967
12,825
25.73
6,277,690
6,038,856
211,689
3,913,426
6,151,320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当町の財政力指数は類似団体平均の平均を上回っており、近年は横ばいで推移している。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しかし、近年は基幹財源である町税収入が若年層等の人口流出による給与所得の減少等により、今後も継続的な減少が見込まれる。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そのため、若年層の人口の確保や、企業誘致の推進、地域の活性化等による新たな税収確保を検討するなど、より一層の歳入確保に努める必要がある。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36891</xdr:rowOff>
    </xdr:from>
    <xdr:to>
      <xdr:col>23</xdr:col>
      <xdr:colOff>133350</xdr:colOff>
      <xdr:row>42</xdr:row>
      <xdr:rowOff>59872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37791"/>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73072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73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2419</xdr:rowOff>
    </xdr:from>
    <xdr:to>
      <xdr:col>19</xdr:col>
      <xdr:colOff>133350</xdr:colOff>
      <xdr:row>42</xdr:row>
      <xdr:rowOff>36891</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0331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15922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42</xdr:row>
      <xdr:rowOff>2419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16884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4432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7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139398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1573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152901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25599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157541</xdr:rowOff>
    </xdr:from>
    <xdr:to>
      <xdr:col>19</xdr:col>
      <xdr:colOff>184150</xdr:colOff>
      <xdr:row>42</xdr:row>
      <xdr:rowOff>87691</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97868</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95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123069</xdr:rowOff>
    </xdr:from>
    <xdr:to>
      <xdr:col>15</xdr:col>
      <xdr:colOff>133350</xdr:colOff>
      <xdr:row>42</xdr:row>
      <xdr:rowOff>53219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63396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ポイント下回っているものの、前年比で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ポイント悪化してしまった。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今後も引き続き、歳入においては新たな歳入確保策を検討し、歳出においては事務事業の見直しを行うなど、経常経費の削減・圧縮を図っていく必要がある。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99822</xdr:rowOff>
    </xdr:from>
    <xdr:to>
      <xdr:col>23</xdr:col>
      <xdr:colOff>133350</xdr:colOff>
      <xdr:row>64</xdr:row>
      <xdr:rowOff>121412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0117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119380</xdr:rowOff>
    </xdr:from>
    <xdr:to>
      <xdr:col>19</xdr:col>
      <xdr:colOff>133350</xdr:colOff>
      <xdr:row>63</xdr:row>
      <xdr:rowOff>99822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7783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64</xdr:row>
      <xdr:rowOff>97282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77830"/>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97282</xdr:rowOff>
    </xdr:from>
    <xdr:to>
      <xdr:col>11</xdr:col>
      <xdr:colOff>31750</xdr:colOff>
      <xdr:row>64</xdr:row>
      <xdr:rowOff>131064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7008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42689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1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49022</xdr:rowOff>
    </xdr:from>
    <xdr:to>
      <xdr:col>19</xdr:col>
      <xdr:colOff>184150</xdr:colOff>
      <xdr:row>63</xdr:row>
      <xdr:rowOff>150622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160799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46482</xdr:rowOff>
    </xdr:from>
    <xdr:to>
      <xdr:col>11</xdr:col>
      <xdr:colOff>82550</xdr:colOff>
      <xdr:row>64</xdr:row>
      <xdr:rowOff>148082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132859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[141,549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人口減少が進んでいることから、町の規模にあった定員管理を行うために組織改正等で継続的な職員の削減を行ってきた。また、物件費についても、年度により臨時的費用による増減はあるものの、経常的費用については継続的に削減・圧縮に努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75,678</a:t>
          </a:r>
          <a:r>
            <a:rPr kumimoji="1" lang="ja-JP" altLang="en-US" sz="1300">
              <a:latin typeface="ＭＳ Ｐゴシック" panose="020B0600070205080204" pitchFamily="50" charset="-128"/>
              <a:ea typeface="ＭＳ Ｐゴシック" panose="020B0600070205080204" pitchFamily="50" charset="-128"/>
            </a:rPr>
            <a:t>円下回っているが、経常的経費である人件費・物件費については、事務事業の優先度を見直し、計画的に事業の廃止・縮小を進めながらも、町民サービスの低下につながることのないよう注視しながら、引き続き事務事業の精査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169999</xdr:rowOff>
    </xdr:from>
    <xdr:to>
      <xdr:col>23</xdr:col>
      <xdr:colOff>133350</xdr:colOff>
      <xdr:row>80</xdr:row>
      <xdr:rowOff>170439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885999"/>
          <a:ext cx="8382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148526</xdr:rowOff>
    </xdr:from>
    <xdr:to>
      <xdr:col>19</xdr:col>
      <xdr:colOff>133350</xdr:colOff>
      <xdr:row>80</xdr:row>
      <xdr:rowOff>169999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864526"/>
          <a:ext cx="889000" cy="2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135286</xdr:rowOff>
    </xdr:from>
    <xdr:to>
      <xdr:col>15</xdr:col>
      <xdr:colOff>82550</xdr:colOff>
      <xdr:row>80</xdr:row>
      <xdr:rowOff>148526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51286"/>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86567</xdr:rowOff>
    </xdr:from>
    <xdr:to>
      <xdr:col>11</xdr:col>
      <xdr:colOff>31750</xdr:colOff>
      <xdr:row>80</xdr:row>
      <xdr:rowOff>135286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02567"/>
          <a:ext cx="889000" cy="4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106431</xdr:rowOff>
    </xdr:from>
    <xdr:to>
      <xdr:col>7</xdr:col>
      <xdr:colOff>31750</xdr:colOff>
      <xdr:row>82</xdr:row>
      <xdr:rowOff>36581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21358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119639</xdr:rowOff>
    </xdr:from>
    <xdr:to>
      <xdr:col>23</xdr:col>
      <xdr:colOff>184150</xdr:colOff>
      <xdr:row>81</xdr:row>
      <xdr:rowOff>49789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83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40916</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5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119199</xdr:rowOff>
    </xdr:from>
    <xdr:to>
      <xdr:col>19</xdr:col>
      <xdr:colOff>184150</xdr:colOff>
      <xdr:row>81</xdr:row>
      <xdr:rowOff>49349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3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59526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04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97726</xdr:rowOff>
    </xdr:from>
    <xdr:to>
      <xdr:col>15</xdr:col>
      <xdr:colOff>133350</xdr:colOff>
      <xdr:row>81</xdr:row>
      <xdr:rowOff>27876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1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38053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582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84486</xdr:rowOff>
    </xdr:from>
    <xdr:to>
      <xdr:col>11</xdr:col>
      <xdr:colOff>82550</xdr:colOff>
      <xdr:row>81</xdr:row>
      <xdr:rowOff>14636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0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24813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56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35767</xdr:rowOff>
    </xdr:from>
    <xdr:to>
      <xdr:col>7</xdr:col>
      <xdr:colOff>31750</xdr:colOff>
      <xdr:row>80</xdr:row>
      <xdr:rowOff>137367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5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147544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2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ポイント増加したが、概ね全国町村平均と同水準となっている。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自治体との比較を当該数値のみで行うのは困難なため、単純に数値を下げるためを目的にするのではなく、適正な給与水準を維持できるよう今後も給与体系や各種手当等において、随時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95955</xdr:rowOff>
    </xdr:from>
    <xdr:to>
      <xdr:col>81</xdr:col>
      <xdr:colOff>44450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97755"/>
          <a:ext cx="8382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95955</xdr:rowOff>
    </xdr:from>
    <xdr:to>
      <xdr:col>77</xdr:col>
      <xdr:colOff>44450</xdr:colOff>
      <xdr:row>85</xdr:row>
      <xdr:rowOff>125589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97755"/>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18345</xdr:rowOff>
    </xdr:from>
    <xdr:to>
      <xdr:col>72</xdr:col>
      <xdr:colOff>203200</xdr:colOff>
      <xdr:row>85</xdr:row>
      <xdr:rowOff>125589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9159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98778</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915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45155</xdr:rowOff>
    </xdr:from>
    <xdr:to>
      <xdr:col>77</xdr:col>
      <xdr:colOff>95250</xdr:colOff>
      <xdr:row>84</xdr:row>
      <xdr:rowOff>146755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156932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1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74789</xdr:rowOff>
    </xdr:from>
    <xdr:to>
      <xdr:col>73</xdr:col>
      <xdr:colOff>44450</xdr:colOff>
      <xdr:row>86</xdr:row>
      <xdr:rowOff>4939</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64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79322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3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町の人口減少が進んでおり、組織改正を含めた継続的な職員数の削減を行ってきたため近年は減少傾向であり、類似団体を下回っている。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埼玉県平均と比較すると、</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人上回っている状況であり、単純に数値を下げるだけの定員管理を行うのではなく、行政サービスの質を維持しつつ、適正な定員管理に努めていく必要がある。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150876</xdr:rowOff>
    </xdr:from>
    <xdr:to>
      <xdr:col>81</xdr:col>
      <xdr:colOff>44450</xdr:colOff>
      <xdr:row>60</xdr:row>
      <xdr:rowOff>163906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37876"/>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150876</xdr:rowOff>
    </xdr:from>
    <xdr:to>
      <xdr:col>77</xdr:col>
      <xdr:colOff>44450</xdr:colOff>
      <xdr:row>60</xdr:row>
      <xdr:rowOff>150876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378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146533</xdr:rowOff>
    </xdr:from>
    <xdr:to>
      <xdr:col>72</xdr:col>
      <xdr:colOff>203200</xdr:colOff>
      <xdr:row>60</xdr:row>
      <xdr:rowOff>150876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33533"/>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146533</xdr:rowOff>
    </xdr:from>
    <xdr:to>
      <xdr:col>68</xdr:col>
      <xdr:colOff>152400</xdr:colOff>
      <xdr:row>60</xdr:row>
      <xdr:rowOff>151841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3353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113106</xdr:rowOff>
    </xdr:from>
    <xdr:to>
      <xdr:col>81</xdr:col>
      <xdr:colOff>95250</xdr:colOff>
      <xdr:row>61</xdr:row>
      <xdr:rowOff>43256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34383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100076</xdr:rowOff>
    </xdr:from>
    <xdr:to>
      <xdr:col>77</xdr:col>
      <xdr:colOff>95250</xdr:colOff>
      <xdr:row>61</xdr:row>
      <xdr:rowOff>30226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40403</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5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100076</xdr:rowOff>
    </xdr:from>
    <xdr:to>
      <xdr:col>73</xdr:col>
      <xdr:colOff>44450</xdr:colOff>
      <xdr:row>61</xdr:row>
      <xdr:rowOff>30226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40403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5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95733</xdr:rowOff>
    </xdr:from>
    <xdr:to>
      <xdr:col>68</xdr:col>
      <xdr:colOff>203200</xdr:colOff>
      <xdr:row>61</xdr:row>
      <xdr:rowOff>25883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8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36060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51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101041</xdr:rowOff>
    </xdr:from>
    <xdr:to>
      <xdr:col>64</xdr:col>
      <xdr:colOff>152400</xdr:colOff>
      <xdr:row>61</xdr:row>
      <xdr:rowOff>31191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41368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近年実施している大規模な事業に伴い、実質公債費比率は増加傾向にあり、類似団体平均は</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ポイント、埼玉県平均を</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ポイント上回る結果となった。近年実施した建設事業による地方債の増加により元利償還金が増加していることが要因として挙げられる。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今後は、国庫補助金の活用、交付税措置のある地方債の活用だけでなく、町債残高削減計画に基づき、町債の抑制する財政運営に努めていく必要がある。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141224</xdr:rowOff>
    </xdr:from>
    <xdr:to>
      <xdr:col>81</xdr:col>
      <xdr:colOff>44450</xdr:colOff>
      <xdr:row>43</xdr:row>
      <xdr:rowOff>18034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73421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42</xdr:row>
      <xdr:rowOff>141224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3131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83312</xdr:rowOff>
    </xdr:from>
    <xdr:to>
      <xdr:col>72</xdr:col>
      <xdr:colOff>203200</xdr:colOff>
      <xdr:row>42</xdr:row>
      <xdr:rowOff>112268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728421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44704</xdr:rowOff>
    </xdr:from>
    <xdr:to>
      <xdr:col>68</xdr:col>
      <xdr:colOff>152400</xdr:colOff>
      <xdr:row>42</xdr:row>
      <xdr:rowOff>83312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2456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55135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138684</xdr:rowOff>
    </xdr:from>
    <xdr:to>
      <xdr:col>81</xdr:col>
      <xdr:colOff>95250</xdr:colOff>
      <xdr:row>43</xdr:row>
      <xdr:rowOff>68834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110761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31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90424</xdr:rowOff>
    </xdr:from>
    <xdr:to>
      <xdr:col>77</xdr:col>
      <xdr:colOff>95250</xdr:colOff>
      <xdr:row>43</xdr:row>
      <xdr:rowOff>20574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5351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61468</xdr:rowOff>
    </xdr:from>
    <xdr:to>
      <xdr:col>73</xdr:col>
      <xdr:colOff>44450</xdr:colOff>
      <xdr:row>42</xdr:row>
      <xdr:rowOff>163068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147845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32512</xdr:rowOff>
    </xdr:from>
    <xdr:to>
      <xdr:col>68</xdr:col>
      <xdr:colOff>203200</xdr:colOff>
      <xdr:row>42</xdr:row>
      <xdr:rowOff>134112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118889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165354</xdr:rowOff>
    </xdr:from>
    <xdr:to>
      <xdr:col>64</xdr:col>
      <xdr:colOff>152400</xdr:colOff>
      <xdr:row>42</xdr:row>
      <xdr:rowOff>95504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80281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28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類似団体平均を大きく上回っており、近年、算出の基礎となる将来負担額が一般単独事業、地方道路整備事業等の財源として地方債を活用したため、地方債残高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地方債の活用については、後年度の償還に備え、計画的に活用していくとともに、町債残高削減計画に基づく、町債の抑制に努めていく。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107285</xdr:rowOff>
    </xdr:from>
    <xdr:to>
      <xdr:col>81</xdr:col>
      <xdr:colOff>44450</xdr:colOff>
      <xdr:row>19</xdr:row>
      <xdr:rowOff>93254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193385"/>
          <a:ext cx="838200" cy="157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90956</xdr:rowOff>
    </xdr:from>
    <xdr:to>
      <xdr:col>77</xdr:col>
      <xdr:colOff>44450</xdr:colOff>
      <xdr:row>19</xdr:row>
      <xdr:rowOff>93254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334850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90956</xdr:rowOff>
    </xdr:from>
    <xdr:to>
      <xdr:col>72</xdr:col>
      <xdr:colOff>203200</xdr:colOff>
      <xdr:row>21</xdr:row>
      <xdr:rowOff>82429</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348506"/>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38765</xdr:rowOff>
    </xdr:from>
    <xdr:to>
      <xdr:col>68</xdr:col>
      <xdr:colOff>152400</xdr:colOff>
      <xdr:row>21</xdr:row>
      <xdr:rowOff>82429</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3639215"/>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69185</xdr:rowOff>
    </xdr:from>
    <xdr:to>
      <xdr:col>64</xdr:col>
      <xdr:colOff>152400</xdr:colOff>
      <xdr:row>13</xdr:row>
      <xdr:rowOff>170785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9512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56485</xdr:rowOff>
    </xdr:from>
    <xdr:to>
      <xdr:col>81</xdr:col>
      <xdr:colOff>95250</xdr:colOff>
      <xdr:row>18</xdr:row>
      <xdr:rowOff>158085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14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28562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31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42454</xdr:rowOff>
    </xdr:from>
    <xdr:to>
      <xdr:col>77</xdr:col>
      <xdr:colOff>95250</xdr:colOff>
      <xdr:row>19</xdr:row>
      <xdr:rowOff>144054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128831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8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40156</xdr:rowOff>
    </xdr:from>
    <xdr:to>
      <xdr:col>73</xdr:col>
      <xdr:colOff>44450</xdr:colOff>
      <xdr:row>19</xdr:row>
      <xdr:rowOff>141756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126533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38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31629</xdr:rowOff>
    </xdr:from>
    <xdr:to>
      <xdr:col>68</xdr:col>
      <xdr:colOff>203200</xdr:colOff>
      <xdr:row>21</xdr:row>
      <xdr:rowOff>133229</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118006</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1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159415</xdr:rowOff>
    </xdr:from>
    <xdr:to>
      <xdr:col>64</xdr:col>
      <xdr:colOff>152400</xdr:colOff>
      <xdr:row>21</xdr:row>
      <xdr:rowOff>89565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74342</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12,967
12,825
25.73
6,277,690
6,038,856
211,689
3,913,426
6,151,320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年度の数値は前年度と比較すると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ポイント増加しているが、全国平均や埼玉県平均を下回っている状況である。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今後も町民サービスの質を維持しつつ、人件費の削減を事務事業の効率化などを図りながら進めていく。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110998</xdr:rowOff>
    </xdr:from>
    <xdr:to>
      <xdr:col>24</xdr:col>
      <xdr:colOff>25400</xdr:colOff>
      <xdr:row>33</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7688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863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65278</xdr:rowOff>
    </xdr:from>
    <xdr:to>
      <xdr:col>19</xdr:col>
      <xdr:colOff>187325</xdr:colOff>
      <xdr:row>33</xdr:row>
      <xdr:rowOff>110998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231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65278</xdr:rowOff>
    </xdr:from>
    <xdr:to>
      <xdr:col>15</xdr:col>
      <xdr:colOff>98425</xdr:colOff>
      <xdr:row>34</xdr:row>
      <xdr:rowOff>26416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231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26416</xdr:rowOff>
    </xdr:from>
    <xdr:to>
      <xdr:col>11</xdr:col>
      <xdr:colOff>9525</xdr:colOff>
      <xdr:row>34</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58557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64770</xdr:rowOff>
    </xdr:from>
    <xdr:to>
      <xdr:col>24</xdr:col>
      <xdr:colOff>76200</xdr:colOff>
      <xdr:row>33</xdr:row>
      <xdr:rowOff>166370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81297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60198</xdr:rowOff>
    </xdr:from>
    <xdr:to>
      <xdr:col>20</xdr:col>
      <xdr:colOff>38100</xdr:colOff>
      <xdr:row>33</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48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14478</xdr:rowOff>
    </xdr:from>
    <xdr:to>
      <xdr:col>15</xdr:col>
      <xdr:colOff>149225</xdr:colOff>
      <xdr:row>33</xdr:row>
      <xdr:rowOff>116078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6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126255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4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147066</xdr:rowOff>
    </xdr:from>
    <xdr:to>
      <xdr:col>11</xdr:col>
      <xdr:colOff>60325</xdr:colOff>
      <xdr:row>34</xdr:row>
      <xdr:rowOff>77216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87393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7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年度の数値は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ポイントの増となり、類似団体平均や埼玉県平均を大きく下回っている。要因としては、臨時的費用による増減はあるものの、経常的経費について継続的に削減・圧縮に努めてきたことが考えられる。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歳出に占める物件費の割合は大きく、物件費の削減は経常経費削減の重要な課題であるため、今後もより一層の経費の削減・圧縮に向けた取組が必要である。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16</xdr:row>
      <xdr:rowOff>88900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97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100330</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72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90187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54627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49530</xdr:rowOff>
    </xdr:from>
    <xdr:to>
      <xdr:col>69</xdr:col>
      <xdr:colOff>142875</xdr:colOff>
      <xdr:row>15</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年度の数値は前年度と比較すると</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少子高齢化に伴い、今後増加傾向となることも見込まれるため、扶助費全体として支給対象の見直しを行うなど、対策が必要となる。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987800" y="9537700"/>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83457</xdr:rowOff>
    </xdr:from>
    <xdr:to>
      <xdr:col>19</xdr:col>
      <xdr:colOff>187325</xdr:colOff>
      <xdr:row>55</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3417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341757"/>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12700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32657</xdr:rowOff>
    </xdr:from>
    <xdr:to>
      <xdr:col>15</xdr:col>
      <xdr:colOff>149225</xdr:colOff>
      <xdr:row>54</xdr:row>
      <xdr:rowOff>134257</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144434</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その他の費用の大きな割合を占めるものは特別会計への繰出金となっている。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ポイントの減となっており、類似団体平均や埼玉県平均よりも高くなっている。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今後は、下水道事業等において独立採算の原則に立ち返った料金改定等の適正化をより一層図ることとする。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85090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100939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8890</xdr:rowOff>
    </xdr:from>
    <xdr:to>
      <xdr:col>78</xdr:col>
      <xdr:colOff>69850</xdr:colOff>
      <xdr:row>59</xdr:row>
      <xdr:rowOff>85090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1244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xdr:rowOff>
    </xdr:from>
    <xdr:to>
      <xdr:col>73</xdr:col>
      <xdr:colOff>180975</xdr:colOff>
      <xdr:row>59</xdr:row>
      <xdr:rowOff>100330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1244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100330</xdr:rowOff>
    </xdr:from>
    <xdr:to>
      <xdr:col>69</xdr:col>
      <xdr:colOff>92075</xdr:colOff>
      <xdr:row>59</xdr:row>
      <xdr:rowOff>123190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21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99060</xdr:rowOff>
    </xdr:from>
    <xdr:to>
      <xdr:col>82</xdr:col>
      <xdr:colOff>158750</xdr:colOff>
      <xdr:row>59</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71137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34290</xdr:rowOff>
    </xdr:from>
    <xdr:to>
      <xdr:col>78</xdr:col>
      <xdr:colOff>120650</xdr:colOff>
      <xdr:row>59</xdr:row>
      <xdr:rowOff>135890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120667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49530</xdr:rowOff>
    </xdr:from>
    <xdr:to>
      <xdr:col>69</xdr:col>
      <xdr:colOff>142875</xdr:colOff>
      <xdr:row>59</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135907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等においては、町単独費用の占める割合が多く、事業費に対する一般財源充当率も比較的高いことから、補助内容を精査するなど部分的な削減を行っている。しかし、一部事務組合への負担金などが多くの割合を占めているため、類似団体平均や埼玉県平均と比較しても上回っている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今後も団体等への補助金においては、補助対象団体や事業内容の精査に継続的に取り組んでいく必要がある。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39</xdr:row>
      <xdr:rowOff>46990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541516"/>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170434</xdr:rowOff>
    </xdr:from>
    <xdr:to>
      <xdr:col>78</xdr:col>
      <xdr:colOff>69850</xdr:colOff>
      <xdr:row>38</xdr:row>
      <xdr:rowOff>26416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170434</xdr:rowOff>
    </xdr:from>
    <xdr:to>
      <xdr:col>73</xdr:col>
      <xdr:colOff>180975</xdr:colOff>
      <xdr:row>38</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1408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38</xdr:row>
      <xdr:rowOff>140716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6512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167403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6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147066</xdr:rowOff>
    </xdr:from>
    <xdr:to>
      <xdr:col>78</xdr:col>
      <xdr:colOff>120650</xdr:colOff>
      <xdr:row>38</xdr:row>
      <xdr:rowOff>77215</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61993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119634</xdr:rowOff>
    </xdr:from>
    <xdr:to>
      <xdr:col>74</xdr:col>
      <xdr:colOff>31750</xdr:colOff>
      <xdr:row>38</xdr:row>
      <xdr:rowOff>49785</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34561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85344</xdr:rowOff>
    </xdr:from>
    <xdr:to>
      <xdr:col>69</xdr:col>
      <xdr:colOff>142875</xdr:colOff>
      <xdr:row>39</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89916</xdr:rowOff>
    </xdr:from>
    <xdr:to>
      <xdr:col>65</xdr:col>
      <xdr:colOff>53975</xdr:colOff>
      <xdr:row>39</xdr:row>
      <xdr:rowOff>20066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4843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年度では、前年度比で増減がなく、類似団体平均、埼玉県平均との比較では高い水準である。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今後も起債の発行により増加傾向であると見込まれるため、、町債残高削減計画に基づく、町債の抑制に努めるとともに、借入利率等を十分考慮した計画的な借入を行っていく必要がある。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152146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353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106426</xdr:rowOff>
    </xdr:from>
    <xdr:to>
      <xdr:col>19</xdr:col>
      <xdr:colOff>187325</xdr:colOff>
      <xdr:row>77</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308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106426</xdr:rowOff>
    </xdr:from>
    <xdr:to>
      <xdr:col>15</xdr:col>
      <xdr:colOff>98425</xdr:colOff>
      <xdr:row>77</xdr:row>
      <xdr:rowOff>165863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080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165863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303504"/>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101346</xdr:rowOff>
    </xdr:from>
    <xdr:to>
      <xdr:col>24</xdr:col>
      <xdr:colOff>76200</xdr:colOff>
      <xdr:row>78</xdr:row>
      <xdr:rowOff>31496</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73423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55626</xdr:rowOff>
    </xdr:from>
    <xdr:to>
      <xdr:col>15</xdr:col>
      <xdr:colOff>149225</xdr:colOff>
      <xdr:row>77</xdr:row>
      <xdr:rowOff>157226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115063</xdr:rowOff>
    </xdr:from>
    <xdr:to>
      <xdr:col>11</xdr:col>
      <xdr:colOff>60325</xdr:colOff>
      <xdr:row>78</xdr:row>
      <xdr:rowOff>45213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29990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ポイントの増となったが、類似団体平均、埼玉県平均ともに下回っている状況である。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経常経費の削減については、継続的に行っており、結果としても表れていることから、今後も引き続き経常経費の削減に取り組みつつ、分母となる経常一般財源総額、特に町税の確保策の検討を進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85089</xdr:rowOff>
    </xdr:from>
    <xdr:to>
      <xdr:col>82</xdr:col>
      <xdr:colOff>107950</xdr:colOff>
      <xdr:row>78</xdr:row>
      <xdr:rowOff>66039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86739"/>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39370</xdr:rowOff>
    </xdr:from>
    <xdr:to>
      <xdr:col>78</xdr:col>
      <xdr:colOff>69850</xdr:colOff>
      <xdr:row>77</xdr:row>
      <xdr:rowOff>85089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069570"/>
          <a:ext cx="8890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39370</xdr:rowOff>
    </xdr:from>
    <xdr:to>
      <xdr:col>73</xdr:col>
      <xdr:colOff>180975</xdr:colOff>
      <xdr:row>78</xdr:row>
      <xdr:rowOff>35561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069570"/>
          <a:ext cx="889000" cy="3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115570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08661"/>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45720</xdr:rowOff>
    </xdr:from>
    <xdr:to>
      <xdr:col>65</xdr:col>
      <xdr:colOff>53975</xdr:colOff>
      <xdr:row>78</xdr:row>
      <xdr:rowOff>147320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157497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34289</xdr:rowOff>
    </xdr:from>
    <xdr:to>
      <xdr:col>78</xdr:col>
      <xdr:colOff>120650</xdr:colOff>
      <xdr:row>77</xdr:row>
      <xdr:rowOff>135889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146066</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160020</xdr:rowOff>
    </xdr:from>
    <xdr:to>
      <xdr:col>74</xdr:col>
      <xdr:colOff>31750</xdr:colOff>
      <xdr:row>76</xdr:row>
      <xdr:rowOff>90170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100347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64770</xdr:rowOff>
    </xdr:from>
    <xdr:to>
      <xdr:col>65</xdr:col>
      <xdr:colOff>53975</xdr:colOff>
      <xdr:row>78</xdr:row>
      <xdr:rowOff>166370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151147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2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51771</xdr:rowOff>
    </xdr:from>
    <xdr:to>
      <xdr:col>29</xdr:col>
      <xdr:colOff>127000</xdr:colOff>
      <xdr:row>17</xdr:row>
      <xdr:rowOff>69958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014046"/>
          <a:ext cx="647700" cy="18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69958</xdr:rowOff>
    </xdr:from>
    <xdr:to>
      <xdr:col>26</xdr:col>
      <xdr:colOff>50800</xdr:colOff>
      <xdr:row>17</xdr:row>
      <xdr:rowOff>81370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032233"/>
          <a:ext cx="698500" cy="1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80565</xdr:rowOff>
    </xdr:from>
    <xdr:to>
      <xdr:col>22</xdr:col>
      <xdr:colOff>114300</xdr:colOff>
      <xdr:row>17</xdr:row>
      <xdr:rowOff>81370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042840"/>
          <a:ext cx="698500" cy="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74937</xdr:rowOff>
    </xdr:from>
    <xdr:to>
      <xdr:col>18</xdr:col>
      <xdr:colOff>177800</xdr:colOff>
      <xdr:row>17</xdr:row>
      <xdr:rowOff>80565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3037212"/>
          <a:ext cx="698500" cy="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25263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4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110525</xdr:rowOff>
    </xdr:from>
    <xdr:to>
      <xdr:col>15</xdr:col>
      <xdr:colOff>101600</xdr:colOff>
      <xdr:row>17</xdr:row>
      <xdr:rowOff>40675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50852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7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971</xdr:rowOff>
    </xdr:from>
    <xdr:to>
      <xdr:col>29</xdr:col>
      <xdr:colOff>177800</xdr:colOff>
      <xdr:row>17</xdr:row>
      <xdr:rowOff>102571</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963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144498</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3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19158</xdr:rowOff>
    </xdr:from>
    <xdr:to>
      <xdr:col>26</xdr:col>
      <xdr:colOff>101600</xdr:colOff>
      <xdr:row>17</xdr:row>
      <xdr:rowOff>120758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981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105535</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067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30570</xdr:rowOff>
    </xdr:from>
    <xdr:to>
      <xdr:col>22</xdr:col>
      <xdr:colOff>165100</xdr:colOff>
      <xdr:row>17</xdr:row>
      <xdr:rowOff>132170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992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116947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07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29765</xdr:rowOff>
    </xdr:from>
    <xdr:to>
      <xdr:col>19</xdr:col>
      <xdr:colOff>38100</xdr:colOff>
      <xdr:row>17</xdr:row>
      <xdr:rowOff>131365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9920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116142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07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24137</xdr:rowOff>
    </xdr:from>
    <xdr:to>
      <xdr:col>15</xdr:col>
      <xdr:colOff>101600</xdr:colOff>
      <xdr:row>17</xdr:row>
      <xdr:rowOff>125737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86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110514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07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76594</xdr:rowOff>
    </xdr:from>
    <xdr:to>
      <xdr:col>29</xdr:col>
      <xdr:colOff>127000</xdr:colOff>
      <xdr:row>35</xdr:row>
      <xdr:rowOff>187854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686944"/>
          <a:ext cx="647700" cy="111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187854</xdr:rowOff>
    </xdr:from>
    <xdr:to>
      <xdr:col>26</xdr:col>
      <xdr:colOff>50800</xdr:colOff>
      <xdr:row>35</xdr:row>
      <xdr:rowOff>199124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98204"/>
          <a:ext cx="698500" cy="1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199124</xdr:rowOff>
    </xdr:from>
    <xdr:to>
      <xdr:col>22</xdr:col>
      <xdr:colOff>114300</xdr:colOff>
      <xdr:row>35</xdr:row>
      <xdr:rowOff>243952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09474"/>
          <a:ext cx="698500" cy="44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243952</xdr:rowOff>
    </xdr:from>
    <xdr:to>
      <xdr:col>18</xdr:col>
      <xdr:colOff>177800</xdr:colOff>
      <xdr:row>35</xdr:row>
      <xdr:rowOff>325654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854302"/>
          <a:ext cx="698500" cy="81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311635</xdr:rowOff>
    </xdr:from>
    <xdr:to>
      <xdr:col>15</xdr:col>
      <xdr:colOff>101600</xdr:colOff>
      <xdr:row>36</xdr:row>
      <xdr:rowOff>70335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21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55112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0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25794</xdr:rowOff>
    </xdr:from>
    <xdr:to>
      <xdr:col>29</xdr:col>
      <xdr:colOff>177800</xdr:colOff>
      <xdr:row>35</xdr:row>
      <xdr:rowOff>127394</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36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213771</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4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137054</xdr:rowOff>
    </xdr:from>
    <xdr:to>
      <xdr:col>26</xdr:col>
      <xdr:colOff>101600</xdr:colOff>
      <xdr:row>35</xdr:row>
      <xdr:rowOff>238654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47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248831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1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148324</xdr:rowOff>
    </xdr:from>
    <xdr:to>
      <xdr:col>22</xdr:col>
      <xdr:colOff>165100</xdr:colOff>
      <xdr:row>35</xdr:row>
      <xdr:rowOff>249924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58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260101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2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193152</xdr:rowOff>
    </xdr:from>
    <xdr:to>
      <xdr:col>19</xdr:col>
      <xdr:colOff>38100</xdr:colOff>
      <xdr:row>35</xdr:row>
      <xdr:rowOff>294752</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03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304929</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572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274854</xdr:rowOff>
    </xdr:from>
    <xdr:to>
      <xdr:col>15</xdr:col>
      <xdr:colOff>101600</xdr:colOff>
      <xdr:row>36</xdr:row>
      <xdr:rowOff>33554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85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43731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65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12,967
12,825
25.73
6,277,690
6,038,856
211,689
3,913,426
6,151,320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124750</xdr:rowOff>
    </xdr:from>
    <xdr:to>
      <xdr:col>24</xdr:col>
      <xdr:colOff>63500</xdr:colOff>
      <xdr:row>36</xdr:row>
      <xdr:rowOff>141972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6950"/>
          <a:ext cx="8382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141972</xdr:rowOff>
    </xdr:from>
    <xdr:to>
      <xdr:col>19</xdr:col>
      <xdr:colOff>177800</xdr:colOff>
      <xdr:row>36</xdr:row>
      <xdr:rowOff>148355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4172"/>
          <a:ext cx="889000" cy="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147637</xdr:rowOff>
    </xdr:from>
    <xdr:to>
      <xdr:col>15</xdr:col>
      <xdr:colOff>50800</xdr:colOff>
      <xdr:row>36</xdr:row>
      <xdr:rowOff>148355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19837"/>
          <a:ext cx="889000" cy="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147637</xdr:rowOff>
    </xdr:from>
    <xdr:to>
      <xdr:col>10</xdr:col>
      <xdr:colOff>114300</xdr:colOff>
      <xdr:row>36</xdr:row>
      <xdr:rowOff>165829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19837"/>
          <a:ext cx="889000" cy="1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9804</xdr:rowOff>
    </xdr:from>
    <xdr:to>
      <xdr:col>6</xdr:col>
      <xdr:colOff>38100</xdr:colOff>
      <xdr:row>36</xdr:row>
      <xdr:rowOff>111404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127931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73950</xdr:rowOff>
    </xdr:from>
    <xdr:to>
      <xdr:col>24</xdr:col>
      <xdr:colOff>114300</xdr:colOff>
      <xdr:row>37</xdr:row>
      <xdr:rowOff>4100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160327</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1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91172</xdr:rowOff>
    </xdr:from>
    <xdr:to>
      <xdr:col>20</xdr:col>
      <xdr:colOff>38100</xdr:colOff>
      <xdr:row>37</xdr:row>
      <xdr:rowOff>21322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12449</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97555</xdr:rowOff>
    </xdr:from>
    <xdr:to>
      <xdr:col>15</xdr:col>
      <xdr:colOff>101600</xdr:colOff>
      <xdr:row>37</xdr:row>
      <xdr:rowOff>27705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18832</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6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96837</xdr:rowOff>
    </xdr:from>
    <xdr:to>
      <xdr:col>10</xdr:col>
      <xdr:colOff>165100</xdr:colOff>
      <xdr:row>37</xdr:row>
      <xdr:rowOff>26987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18114</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115029</xdr:rowOff>
    </xdr:from>
    <xdr:to>
      <xdr:col>6</xdr:col>
      <xdr:colOff>38100</xdr:colOff>
      <xdr:row>37</xdr:row>
      <xdr:rowOff>45179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8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36306</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7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3985</xdr:rowOff>
    </xdr:from>
    <xdr:to>
      <xdr:col>24</xdr:col>
      <xdr:colOff>63500</xdr:colOff>
      <xdr:row>57</xdr:row>
      <xdr:rowOff>14414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776635"/>
          <a:ext cx="8382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3985</xdr:rowOff>
    </xdr:from>
    <xdr:to>
      <xdr:col>19</xdr:col>
      <xdr:colOff>177800</xdr:colOff>
      <xdr:row>57</xdr:row>
      <xdr:rowOff>22492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76635"/>
          <a:ext cx="889000" cy="18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22492</xdr:rowOff>
    </xdr:from>
    <xdr:to>
      <xdr:col>15</xdr:col>
      <xdr:colOff>50800</xdr:colOff>
      <xdr:row>57</xdr:row>
      <xdr:rowOff>42710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95142"/>
          <a:ext cx="889000" cy="2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42710</xdr:rowOff>
    </xdr:from>
    <xdr:to>
      <xdr:col>10</xdr:col>
      <xdr:colOff>114300</xdr:colOff>
      <xdr:row>57</xdr:row>
      <xdr:rowOff>85741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815360"/>
          <a:ext cx="889000" cy="4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161983</xdr:rowOff>
    </xdr:from>
    <xdr:to>
      <xdr:col>6</xdr:col>
      <xdr:colOff>38100</xdr:colOff>
      <xdr:row>56</xdr:row>
      <xdr:rowOff>92133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108660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135064</xdr:rowOff>
    </xdr:from>
    <xdr:to>
      <xdr:col>24</xdr:col>
      <xdr:colOff>114300</xdr:colOff>
      <xdr:row>57</xdr:row>
      <xdr:rowOff>65214</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73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49991</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124635</xdr:rowOff>
    </xdr:from>
    <xdr:to>
      <xdr:col>20</xdr:col>
      <xdr:colOff>38100</xdr:colOff>
      <xdr:row>57</xdr:row>
      <xdr:rowOff>54785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7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45912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8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143142</xdr:rowOff>
    </xdr:from>
    <xdr:to>
      <xdr:col>15</xdr:col>
      <xdr:colOff>101600</xdr:colOff>
      <xdr:row>57</xdr:row>
      <xdr:rowOff>73292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74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64419</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8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163360</xdr:rowOff>
    </xdr:from>
    <xdr:to>
      <xdr:col>10</xdr:col>
      <xdr:colOff>165100</xdr:colOff>
      <xdr:row>57</xdr:row>
      <xdr:rowOff>93510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6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84637</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5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34941</xdr:rowOff>
    </xdr:from>
    <xdr:to>
      <xdr:col>6</xdr:col>
      <xdr:colOff>38100</xdr:colOff>
      <xdr:row>57</xdr:row>
      <xdr:rowOff>136541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80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127668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90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133986</xdr:rowOff>
    </xdr:from>
    <xdr:to>
      <xdr:col>24</xdr:col>
      <xdr:colOff>63500</xdr:colOff>
      <xdr:row>77</xdr:row>
      <xdr:rowOff>146603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335636"/>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126259</xdr:rowOff>
    </xdr:from>
    <xdr:to>
      <xdr:col>19</xdr:col>
      <xdr:colOff>177800</xdr:colOff>
      <xdr:row>77</xdr:row>
      <xdr:rowOff>133986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3327909"/>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126259</xdr:rowOff>
    </xdr:from>
    <xdr:to>
      <xdr:col>15</xdr:col>
      <xdr:colOff>50800</xdr:colOff>
      <xdr:row>77</xdr:row>
      <xdr:rowOff>165029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3327909"/>
          <a:ext cx="889000" cy="3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165029</xdr:rowOff>
    </xdr:from>
    <xdr:to>
      <xdr:col>10</xdr:col>
      <xdr:colOff>114300</xdr:colOff>
      <xdr:row>78</xdr:row>
      <xdr:rowOff>49905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366679"/>
          <a:ext cx="889000" cy="5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20275</xdr:rowOff>
    </xdr:from>
    <xdr:to>
      <xdr:col>6</xdr:col>
      <xdr:colOff>38100</xdr:colOff>
      <xdr:row>77</xdr:row>
      <xdr:rowOff>121875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2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138402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9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95803</xdr:rowOff>
    </xdr:from>
    <xdr:to>
      <xdr:col>24</xdr:col>
      <xdr:colOff>114300</xdr:colOff>
      <xdr:row>78</xdr:row>
      <xdr:rowOff>25953</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74230</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83186</xdr:rowOff>
    </xdr:from>
    <xdr:to>
      <xdr:col>20</xdr:col>
      <xdr:colOff>38100</xdr:colOff>
      <xdr:row>78</xdr:row>
      <xdr:rowOff>13336</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28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4463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337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75459</xdr:rowOff>
    </xdr:from>
    <xdr:to>
      <xdr:col>15</xdr:col>
      <xdr:colOff>101600</xdr:colOff>
      <xdr:row>78</xdr:row>
      <xdr:rowOff>5609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27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168186</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73428" y="1336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114229</xdr:rowOff>
    </xdr:from>
    <xdr:to>
      <xdr:col>10</xdr:col>
      <xdr:colOff>165100</xdr:colOff>
      <xdr:row>78</xdr:row>
      <xdr:rowOff>44379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1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35506</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08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170555</xdr:rowOff>
    </xdr:from>
    <xdr:to>
      <xdr:col>6</xdr:col>
      <xdr:colOff>38100</xdr:colOff>
      <xdr:row>78</xdr:row>
      <xdr:rowOff>100705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37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91832</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46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146231</xdr:rowOff>
    </xdr:from>
    <xdr:to>
      <xdr:col>24</xdr:col>
      <xdr:colOff>63500</xdr:colOff>
      <xdr:row>98</xdr:row>
      <xdr:rowOff>25595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05431"/>
          <a:ext cx="838200" cy="22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43600</xdr:rowOff>
    </xdr:from>
    <xdr:to>
      <xdr:col>19</xdr:col>
      <xdr:colOff>177800</xdr:colOff>
      <xdr:row>98</xdr:row>
      <xdr:rowOff>25595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74250"/>
          <a:ext cx="889000" cy="15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43600</xdr:rowOff>
    </xdr:from>
    <xdr:to>
      <xdr:col>15</xdr:col>
      <xdr:colOff>50800</xdr:colOff>
      <xdr:row>98</xdr:row>
      <xdr:rowOff>57610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74250"/>
          <a:ext cx="889000" cy="18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52527</xdr:rowOff>
    </xdr:from>
    <xdr:to>
      <xdr:col>10</xdr:col>
      <xdr:colOff>114300</xdr:colOff>
      <xdr:row>98</xdr:row>
      <xdr:rowOff>57610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130300" y="16854627"/>
          <a:ext cx="889000" cy="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75642</xdr:rowOff>
    </xdr:from>
    <xdr:to>
      <xdr:col>6</xdr:col>
      <xdr:colOff>38100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95431</xdr:rowOff>
    </xdr:from>
    <xdr:to>
      <xdr:col>24</xdr:col>
      <xdr:colOff>114300</xdr:colOff>
      <xdr:row>97</xdr:row>
      <xdr:rowOff>25581</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5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73858</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3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146245</xdr:rowOff>
    </xdr:from>
    <xdr:to>
      <xdr:col>20</xdr:col>
      <xdr:colOff>38100</xdr:colOff>
      <xdr:row>98</xdr:row>
      <xdr:rowOff>76395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67522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164250</xdr:rowOff>
    </xdr:from>
    <xdr:to>
      <xdr:col>15</xdr:col>
      <xdr:colOff>101600</xdr:colOff>
      <xdr:row>97</xdr:row>
      <xdr:rowOff>94400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85527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7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6810</xdr:rowOff>
    </xdr:from>
    <xdr:to>
      <xdr:col>10</xdr:col>
      <xdr:colOff>165100</xdr:colOff>
      <xdr:row>98</xdr:row>
      <xdr:rowOff>108410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0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99537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0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1727</xdr:rowOff>
    </xdr:from>
    <xdr:to>
      <xdr:col>6</xdr:col>
      <xdr:colOff>38100</xdr:colOff>
      <xdr:row>98</xdr:row>
      <xdr:rowOff>103327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0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94454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51195</xdr:rowOff>
    </xdr:from>
    <xdr:to>
      <xdr:col>55</xdr:col>
      <xdr:colOff>0</xdr:colOff>
      <xdr:row>36</xdr:row>
      <xdr:rowOff>74810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223395"/>
          <a:ext cx="838200" cy="2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51195</xdr:rowOff>
    </xdr:from>
    <xdr:to>
      <xdr:col>50</xdr:col>
      <xdr:colOff>114300</xdr:colOff>
      <xdr:row>36</xdr:row>
      <xdr:rowOff>140596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223395"/>
          <a:ext cx="889000" cy="8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122253</xdr:rowOff>
    </xdr:from>
    <xdr:to>
      <xdr:col>45</xdr:col>
      <xdr:colOff>177800</xdr:colOff>
      <xdr:row>36</xdr:row>
      <xdr:rowOff>140596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80103"/>
          <a:ext cx="889000" cy="53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122253</xdr:rowOff>
    </xdr:from>
    <xdr:to>
      <xdr:col>41</xdr:col>
      <xdr:colOff>50800</xdr:colOff>
      <xdr:row>36</xdr:row>
      <xdr:rowOff>151180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80103"/>
          <a:ext cx="889000" cy="54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28600</xdr:rowOff>
    </xdr:from>
    <xdr:to>
      <xdr:col>36</xdr:col>
      <xdr:colOff>165100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24010</xdr:rowOff>
    </xdr:from>
    <xdr:to>
      <xdr:col>55</xdr:col>
      <xdr:colOff>50800</xdr:colOff>
      <xdr:row>36</xdr:row>
      <xdr:rowOff>125610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9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2437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7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395</xdr:rowOff>
    </xdr:from>
    <xdr:to>
      <xdr:col>50</xdr:col>
      <xdr:colOff>165100</xdr:colOff>
      <xdr:row>36</xdr:row>
      <xdr:rowOff>101995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93122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26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89796</xdr:rowOff>
    </xdr:from>
    <xdr:to>
      <xdr:col>46</xdr:col>
      <xdr:colOff>38100</xdr:colOff>
      <xdr:row>37</xdr:row>
      <xdr:rowOff>19946</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6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11073</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5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71453</xdr:rowOff>
    </xdr:from>
    <xdr:to>
      <xdr:col>41</xdr:col>
      <xdr:colOff>101600</xdr:colOff>
      <xdr:row>34</xdr:row>
      <xdr:rowOff>1603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164180</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2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100380</xdr:rowOff>
    </xdr:from>
    <xdr:to>
      <xdr:col>36</xdr:col>
      <xdr:colOff>165100</xdr:colOff>
      <xdr:row>37</xdr:row>
      <xdr:rowOff>30530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21657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18578</xdr:rowOff>
    </xdr:from>
    <xdr:to>
      <xdr:col>55</xdr:col>
      <xdr:colOff>0</xdr:colOff>
      <xdr:row>59</xdr:row>
      <xdr:rowOff>24509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10134128"/>
          <a:ext cx="838200" cy="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21435</xdr:rowOff>
    </xdr:from>
    <xdr:to>
      <xdr:col>50</xdr:col>
      <xdr:colOff>114300</xdr:colOff>
      <xdr:row>59</xdr:row>
      <xdr:rowOff>24509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36985"/>
          <a:ext cx="889000" cy="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109583</xdr:rowOff>
    </xdr:from>
    <xdr:to>
      <xdr:col>45</xdr:col>
      <xdr:colOff>177800</xdr:colOff>
      <xdr:row>59</xdr:row>
      <xdr:rowOff>21435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82233"/>
          <a:ext cx="889000" cy="25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109583</xdr:rowOff>
    </xdr:from>
    <xdr:to>
      <xdr:col>41</xdr:col>
      <xdr:colOff>50800</xdr:colOff>
      <xdr:row>58</xdr:row>
      <xdr:rowOff>109342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882233"/>
          <a:ext cx="889000" cy="1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53336</xdr:rowOff>
    </xdr:from>
    <xdr:to>
      <xdr:col>36</xdr:col>
      <xdr:colOff>165100</xdr:colOff>
      <xdr:row>57</xdr:row>
      <xdr:rowOff>154936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2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60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139228</xdr:rowOff>
    </xdr:from>
    <xdr:to>
      <xdr:col>55</xdr:col>
      <xdr:colOff>50800</xdr:colOff>
      <xdr:row>59</xdr:row>
      <xdr:rowOff>69378</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8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54155</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9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145159</xdr:rowOff>
    </xdr:from>
    <xdr:to>
      <xdr:col>50</xdr:col>
      <xdr:colOff>165100</xdr:colOff>
      <xdr:row>59</xdr:row>
      <xdr:rowOff>75309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08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66436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18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142085</xdr:rowOff>
    </xdr:from>
    <xdr:to>
      <xdr:col>46</xdr:col>
      <xdr:colOff>38100</xdr:colOff>
      <xdr:row>59</xdr:row>
      <xdr:rowOff>72235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08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63362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17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58783</xdr:rowOff>
    </xdr:from>
    <xdr:to>
      <xdr:col>41</xdr:col>
      <xdr:colOff>101600</xdr:colOff>
      <xdr:row>57</xdr:row>
      <xdr:rowOff>160383</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3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151510</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92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58542</xdr:rowOff>
    </xdr:from>
    <xdr:to>
      <xdr:col>36</xdr:col>
      <xdr:colOff>165100</xdr:colOff>
      <xdr:row>58</xdr:row>
      <xdr:rowOff>160142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151269</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0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67593</xdr:rowOff>
    </xdr:from>
    <xdr:to>
      <xdr:col>55</xdr:col>
      <xdr:colOff>0</xdr:colOff>
      <xdr:row>79</xdr:row>
      <xdr:rowOff>75845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12143"/>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75845</xdr:rowOff>
    </xdr:from>
    <xdr:to>
      <xdr:col>50</xdr:col>
      <xdr:colOff>114300</xdr:colOff>
      <xdr:row>79</xdr:row>
      <xdr:rowOff>81854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620395"/>
          <a:ext cx="889000" cy="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9365</xdr:rowOff>
    </xdr:from>
    <xdr:to>
      <xdr:col>45</xdr:col>
      <xdr:colOff>177800</xdr:colOff>
      <xdr:row>79</xdr:row>
      <xdr:rowOff>81854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382465"/>
          <a:ext cx="889000" cy="24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163692</xdr:rowOff>
    </xdr:from>
    <xdr:to>
      <xdr:col>41</xdr:col>
      <xdr:colOff>50800</xdr:colOff>
      <xdr:row>78</xdr:row>
      <xdr:rowOff>9365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65342"/>
          <a:ext cx="8890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20686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7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152495</xdr:rowOff>
    </xdr:from>
    <xdr:to>
      <xdr:col>36</xdr:col>
      <xdr:colOff>165100</xdr:colOff>
      <xdr:row>77</xdr:row>
      <xdr:rowOff>82645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99172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16793</xdr:rowOff>
    </xdr:from>
    <xdr:to>
      <xdr:col>55</xdr:col>
      <xdr:colOff>50800</xdr:colOff>
      <xdr:row>79</xdr:row>
      <xdr:rowOff>118393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103170</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7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25045</xdr:rowOff>
    </xdr:from>
    <xdr:to>
      <xdr:col>50</xdr:col>
      <xdr:colOff>165100</xdr:colOff>
      <xdr:row>79</xdr:row>
      <xdr:rowOff>126645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69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117772</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6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31054</xdr:rowOff>
    </xdr:from>
    <xdr:to>
      <xdr:col>46</xdr:col>
      <xdr:colOff>38100</xdr:colOff>
      <xdr:row>79</xdr:row>
      <xdr:rowOff>132654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123781</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15428" y="136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130015</xdr:rowOff>
    </xdr:from>
    <xdr:to>
      <xdr:col>41</xdr:col>
      <xdr:colOff>101600</xdr:colOff>
      <xdr:row>78</xdr:row>
      <xdr:rowOff>60165</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3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51292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4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112892</xdr:rowOff>
    </xdr:from>
    <xdr:to>
      <xdr:col>36</xdr:col>
      <xdr:colOff>165100</xdr:colOff>
      <xdr:row>78</xdr:row>
      <xdr:rowOff>43042</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34169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53189</xdr:rowOff>
    </xdr:from>
    <xdr:to>
      <xdr:col>55</xdr:col>
      <xdr:colOff>0</xdr:colOff>
      <xdr:row>98</xdr:row>
      <xdr:rowOff>72259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55289"/>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53189</xdr:rowOff>
    </xdr:from>
    <xdr:to>
      <xdr:col>50</xdr:col>
      <xdr:colOff>114300</xdr:colOff>
      <xdr:row>98</xdr:row>
      <xdr:rowOff>60069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8750300" y="16855289"/>
          <a:ext cx="889000" cy="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13353</xdr:rowOff>
    </xdr:from>
    <xdr:to>
      <xdr:col>45</xdr:col>
      <xdr:colOff>177800</xdr:colOff>
      <xdr:row>98</xdr:row>
      <xdr:rowOff>60069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644003"/>
          <a:ext cx="889000" cy="21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13353</xdr:rowOff>
    </xdr:from>
    <xdr:to>
      <xdr:col>41</xdr:col>
      <xdr:colOff>50800</xdr:colOff>
      <xdr:row>98</xdr:row>
      <xdr:rowOff>81356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644003"/>
          <a:ext cx="889000" cy="2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70170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7386</xdr:rowOff>
    </xdr:from>
    <xdr:to>
      <xdr:col>36</xdr:col>
      <xdr:colOff>165100</xdr:colOff>
      <xdr:row>97</xdr:row>
      <xdr:rowOff>108986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125513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21459</xdr:rowOff>
    </xdr:from>
    <xdr:to>
      <xdr:col>55</xdr:col>
      <xdr:colOff>50800</xdr:colOff>
      <xdr:row>98</xdr:row>
      <xdr:rowOff>123059</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107836</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3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2389</xdr:rowOff>
    </xdr:from>
    <xdr:to>
      <xdr:col>50</xdr:col>
      <xdr:colOff>165100</xdr:colOff>
      <xdr:row>98</xdr:row>
      <xdr:rowOff>103989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95116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9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9269</xdr:rowOff>
    </xdr:from>
    <xdr:to>
      <xdr:col>46</xdr:col>
      <xdr:colOff>38100</xdr:colOff>
      <xdr:row>98</xdr:row>
      <xdr:rowOff>110869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101996</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134003</xdr:rowOff>
    </xdr:from>
    <xdr:to>
      <xdr:col>41</xdr:col>
      <xdr:colOff>101600</xdr:colOff>
      <xdr:row>97</xdr:row>
      <xdr:rowOff>64153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9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80680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30556</xdr:rowOff>
    </xdr:from>
    <xdr:to>
      <xdr:col>36</xdr:col>
      <xdr:colOff>165100</xdr:colOff>
      <xdr:row>98</xdr:row>
      <xdr:rowOff>132156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3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123283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9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167749</xdr:rowOff>
    </xdr:from>
    <xdr:to>
      <xdr:col>85</xdr:col>
      <xdr:colOff>127000</xdr:colOff>
      <xdr:row>38</xdr:row>
      <xdr:rowOff>8393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339949"/>
          <a:ext cx="838200" cy="18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8393</xdr:rowOff>
    </xdr:from>
    <xdr:to>
      <xdr:col>81</xdr:col>
      <xdr:colOff>50800</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523493"/>
          <a:ext cx="889000" cy="13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98300</xdr:rowOff>
    </xdr:from>
    <xdr:to>
      <xdr:col>76</xdr:col>
      <xdr:colOff>114300</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13400"/>
          <a:ext cx="889000" cy="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88219</xdr:rowOff>
    </xdr:from>
    <xdr:to>
      <xdr:col>71</xdr:col>
      <xdr:colOff>177800</xdr:colOff>
      <xdr:row>38</xdr:row>
      <xdr:rowOff>98300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603319"/>
          <a:ext cx="889000" cy="1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110937</xdr:rowOff>
    </xdr:from>
    <xdr:to>
      <xdr:col>67</xdr:col>
      <xdr:colOff>101600</xdr:colOff>
      <xdr:row>38</xdr:row>
      <xdr:rowOff>41087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57614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22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116949</xdr:rowOff>
    </xdr:from>
    <xdr:to>
      <xdr:col>85</xdr:col>
      <xdr:colOff>177800</xdr:colOff>
      <xdr:row>37</xdr:row>
      <xdr:rowOff>47099</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28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139826</xdr:rowOff>
    </xdr:from>
    <xdr:ext cx="534377"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1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129042</xdr:rowOff>
    </xdr:from>
    <xdr:to>
      <xdr:col>81</xdr:col>
      <xdr:colOff>101600</xdr:colOff>
      <xdr:row>38</xdr:row>
      <xdr:rowOff>59192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47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50320</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56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47500</xdr:rowOff>
    </xdr:from>
    <xdr:to>
      <xdr:col>72</xdr:col>
      <xdr:colOff>38100</xdr:colOff>
      <xdr:row>38</xdr:row>
      <xdr:rowOff>149100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140227</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37419</xdr:rowOff>
    </xdr:from>
    <xdr:to>
      <xdr:col>67</xdr:col>
      <xdr:colOff>101600</xdr:colOff>
      <xdr:row>38</xdr:row>
      <xdr:rowOff>139019</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130146</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64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69743</xdr:rowOff>
    </xdr:from>
    <xdr:to>
      <xdr:col>85</xdr:col>
      <xdr:colOff>127000</xdr:colOff>
      <xdr:row>76</xdr:row>
      <xdr:rowOff>79808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3099943"/>
          <a:ext cx="8382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79808</xdr:rowOff>
    </xdr:from>
    <xdr:to>
      <xdr:col>81</xdr:col>
      <xdr:colOff>50800</xdr:colOff>
      <xdr:row>76</xdr:row>
      <xdr:rowOff>88430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3110008"/>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88430</xdr:rowOff>
    </xdr:from>
    <xdr:to>
      <xdr:col>76</xdr:col>
      <xdr:colOff>114300</xdr:colOff>
      <xdr:row>76</xdr:row>
      <xdr:rowOff>99558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3118630"/>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99558</xdr:rowOff>
    </xdr:from>
    <xdr:to>
      <xdr:col>71</xdr:col>
      <xdr:colOff>177800</xdr:colOff>
      <xdr:row>76</xdr:row>
      <xdr:rowOff>128025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129758"/>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104734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279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8576</xdr:rowOff>
    </xdr:from>
    <xdr:to>
      <xdr:col>67</xdr:col>
      <xdr:colOff>101600</xdr:colOff>
      <xdr:row>76</xdr:row>
      <xdr:rowOff>110176</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3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126702</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28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18943</xdr:rowOff>
    </xdr:from>
    <xdr:to>
      <xdr:col>85</xdr:col>
      <xdr:colOff>177800</xdr:colOff>
      <xdr:row>76</xdr:row>
      <xdr:rowOff>120543</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4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168820</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02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29008</xdr:rowOff>
    </xdr:from>
    <xdr:to>
      <xdr:col>81</xdr:col>
      <xdr:colOff>101600</xdr:colOff>
      <xdr:row>76</xdr:row>
      <xdr:rowOff>130608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05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121735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15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37630</xdr:rowOff>
    </xdr:from>
    <xdr:to>
      <xdr:col>76</xdr:col>
      <xdr:colOff>165100</xdr:colOff>
      <xdr:row>76</xdr:row>
      <xdr:rowOff>139230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0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130357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6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48758</xdr:rowOff>
    </xdr:from>
    <xdr:to>
      <xdr:col>72</xdr:col>
      <xdr:colOff>38100</xdr:colOff>
      <xdr:row>76</xdr:row>
      <xdr:rowOff>150358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0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141485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7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77225</xdr:rowOff>
    </xdr:from>
    <xdr:to>
      <xdr:col>67</xdr:col>
      <xdr:colOff>101600</xdr:colOff>
      <xdr:row>77</xdr:row>
      <xdr:rowOff>7375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10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169952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2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102583</xdr:rowOff>
    </xdr:from>
    <xdr:to>
      <xdr:col>85</xdr:col>
      <xdr:colOff>127000</xdr:colOff>
      <xdr:row>98</xdr:row>
      <xdr:rowOff>139170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904683"/>
          <a:ext cx="838200" cy="3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28604</xdr:rowOff>
    </xdr:from>
    <xdr:to>
      <xdr:col>81</xdr:col>
      <xdr:colOff>50800</xdr:colOff>
      <xdr:row>98</xdr:row>
      <xdr:rowOff>102583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4592300" y="16830704"/>
          <a:ext cx="889000" cy="7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28604</xdr:rowOff>
    </xdr:from>
    <xdr:to>
      <xdr:col>76</xdr:col>
      <xdr:colOff>114300</xdr:colOff>
      <xdr:row>98</xdr:row>
      <xdr:rowOff>120624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830704"/>
          <a:ext cx="889000" cy="92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120624</xdr:rowOff>
    </xdr:from>
    <xdr:to>
      <xdr:col>71</xdr:col>
      <xdr:colOff>177800</xdr:colOff>
      <xdr:row>98</xdr:row>
      <xdr:rowOff>148451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2724"/>
          <a:ext cx="889000" cy="2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67233</xdr:rowOff>
    </xdr:from>
    <xdr:to>
      <xdr:col>67</xdr:col>
      <xdr:colOff>101600</xdr:colOff>
      <xdr:row>98</xdr:row>
      <xdr:rowOff>168833</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13910</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88370</xdr:rowOff>
    </xdr:from>
    <xdr:to>
      <xdr:col>85</xdr:col>
      <xdr:colOff>177800</xdr:colOff>
      <xdr:row>99</xdr:row>
      <xdr:rowOff>18520</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9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3297</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0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51783</xdr:rowOff>
    </xdr:from>
    <xdr:to>
      <xdr:col>81</xdr:col>
      <xdr:colOff>101600</xdr:colOff>
      <xdr:row>98</xdr:row>
      <xdr:rowOff>153383</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85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144510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4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149254</xdr:rowOff>
    </xdr:from>
    <xdr:to>
      <xdr:col>76</xdr:col>
      <xdr:colOff>165100</xdr:colOff>
      <xdr:row>98</xdr:row>
      <xdr:rowOff>79404</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77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5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69824</xdr:rowOff>
    </xdr:from>
    <xdr:to>
      <xdr:col>72</xdr:col>
      <xdr:colOff>38100</xdr:colOff>
      <xdr:row>98</xdr:row>
      <xdr:rowOff>171424</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162551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96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97651</xdr:rowOff>
    </xdr:from>
    <xdr:to>
      <xdr:col>67</xdr:col>
      <xdr:colOff>101600</xdr:colOff>
      <xdr:row>99</xdr:row>
      <xdr:rowOff>27801</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18928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9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118577</xdr:rowOff>
    </xdr:from>
    <xdr:to>
      <xdr:col>116</xdr:col>
      <xdr:colOff>63500</xdr:colOff>
      <xdr:row>38</xdr:row>
      <xdr:rowOff>118852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33677"/>
          <a:ext cx="8382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118852</xdr:rowOff>
    </xdr:from>
    <xdr:to>
      <xdr:col>111</xdr:col>
      <xdr:colOff>177800</xdr:colOff>
      <xdr:row>38</xdr:row>
      <xdr:rowOff>119035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0434300" y="6633952"/>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119035</xdr:rowOff>
    </xdr:from>
    <xdr:to>
      <xdr:col>107</xdr:col>
      <xdr:colOff>50800</xdr:colOff>
      <xdr:row>38</xdr:row>
      <xdr:rowOff>119309</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19545300" y="663413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119309</xdr:rowOff>
    </xdr:from>
    <xdr:to>
      <xdr:col>102</xdr:col>
      <xdr:colOff>114300</xdr:colOff>
      <xdr:row>38</xdr:row>
      <xdr:rowOff>119583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18656300" y="6634409"/>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51135</xdr:rowOff>
    </xdr:from>
    <xdr:to>
      <xdr:col>98</xdr:col>
      <xdr:colOff>38100</xdr:colOff>
      <xdr:row>37</xdr:row>
      <xdr:rowOff>152735</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39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169262</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17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67777</xdr:rowOff>
    </xdr:from>
    <xdr:to>
      <xdr:col>116</xdr:col>
      <xdr:colOff>114300</xdr:colOff>
      <xdr:row>38</xdr:row>
      <xdr:rowOff>169377</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58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154154</xdr:rowOff>
    </xdr:from>
    <xdr:ext cx="378565"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497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68052</xdr:rowOff>
    </xdr:from>
    <xdr:to>
      <xdr:col>112</xdr:col>
      <xdr:colOff>38100</xdr:colOff>
      <xdr:row>38</xdr:row>
      <xdr:rowOff>169652</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5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160779</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4017" y="6675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68235</xdr:rowOff>
    </xdr:from>
    <xdr:to>
      <xdr:col>107</xdr:col>
      <xdr:colOff>101600</xdr:colOff>
      <xdr:row>38</xdr:row>
      <xdr:rowOff>169835</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58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160962</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676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68509</xdr:rowOff>
    </xdr:from>
    <xdr:to>
      <xdr:col>102</xdr:col>
      <xdr:colOff>165100</xdr:colOff>
      <xdr:row>38</xdr:row>
      <xdr:rowOff>170109</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58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161236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676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58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161510</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7017" y="6676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93946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866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5097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977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93272</xdr:rowOff>
    </xdr:from>
    <xdr:to>
      <xdr:col>116</xdr:col>
      <xdr:colOff>63500</xdr:colOff>
      <xdr:row>76</xdr:row>
      <xdr:rowOff>113891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1323300" y="13123472"/>
          <a:ext cx="838200" cy="2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93272</xdr:rowOff>
    </xdr:from>
    <xdr:to>
      <xdr:col>111</xdr:col>
      <xdr:colOff>177800</xdr:colOff>
      <xdr:row>76</xdr:row>
      <xdr:rowOff>108894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123472"/>
          <a:ext cx="889000" cy="1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108894</xdr:rowOff>
    </xdr:from>
    <xdr:to>
      <xdr:col>107</xdr:col>
      <xdr:colOff>50800</xdr:colOff>
      <xdr:row>76</xdr:row>
      <xdr:rowOff>125581</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3139094"/>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125026</xdr:rowOff>
    </xdr:from>
    <xdr:to>
      <xdr:col>102</xdr:col>
      <xdr:colOff>114300</xdr:colOff>
      <xdr:row>76</xdr:row>
      <xdr:rowOff>125581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656300" y="13155226"/>
          <a:ext cx="8890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20587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103639</xdr:rowOff>
    </xdr:from>
    <xdr:to>
      <xdr:col>98</xdr:col>
      <xdr:colOff>38100</xdr:colOff>
      <xdr:row>76</xdr:row>
      <xdr:rowOff>33790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50316</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63091</xdr:rowOff>
    </xdr:from>
    <xdr:to>
      <xdr:col>116</xdr:col>
      <xdr:colOff>114300</xdr:colOff>
      <xdr:row>76</xdr:row>
      <xdr:rowOff>164691</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9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41518</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30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42472</xdr:rowOff>
    </xdr:from>
    <xdr:to>
      <xdr:col>112</xdr:col>
      <xdr:colOff>38100</xdr:colOff>
      <xdr:row>76</xdr:row>
      <xdr:rowOff>144072</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7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135199</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58094</xdr:rowOff>
    </xdr:from>
    <xdr:to>
      <xdr:col>107</xdr:col>
      <xdr:colOff>101600</xdr:colOff>
      <xdr:row>76</xdr:row>
      <xdr:rowOff>159694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150821</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74781</xdr:rowOff>
    </xdr:from>
    <xdr:to>
      <xdr:col>102</xdr:col>
      <xdr:colOff>165100</xdr:colOff>
      <xdr:row>77</xdr:row>
      <xdr:rowOff>4931</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10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167508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9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74226</xdr:rowOff>
    </xdr:from>
    <xdr:to>
      <xdr:col>98</xdr:col>
      <xdr:colOff>38100</xdr:colOff>
      <xdr:row>77</xdr:row>
      <xdr:rowOff>4376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10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166953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9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普通建設事業費は住民一人あたり2</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589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埼玉県平均より低い状況となっている。しかしながら、施設の老朽化も進んでいるため、今後は公共施設等総合管理計画に基づき、事業の取捨選択を徹底していくことで事業費の減少を目指す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公債費は、住民一人あたり5</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2,241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類似団体平均より低い状況となっているが、埼玉県平均よりも高い状況が続いている。今後はさらに増加する見込みであることから、非常に厳しい財政運営となる見込みであるため、より一層、地方債の新規発行を抑制し、後年度の財政負担を極力抑えられるよう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埼玉県鳩山町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12,967
12,825
25.73
6,277,690
6,038,856
211,689
3,913,426
6,151,320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11.7
76.6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120269</xdr:rowOff>
    </xdr:from>
    <xdr:to>
      <xdr:col>24</xdr:col>
      <xdr:colOff>63500</xdr:colOff>
      <xdr:row>36</xdr:row>
      <xdr:rowOff>150559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92469"/>
          <a:ext cx="8382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150559</xdr:rowOff>
    </xdr:from>
    <xdr:to>
      <xdr:col>19</xdr:col>
      <xdr:colOff>177800</xdr:colOff>
      <xdr:row>36</xdr:row>
      <xdr:rowOff>163703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322759"/>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163703</xdr:rowOff>
    </xdr:from>
    <xdr:to>
      <xdr:col>15</xdr:col>
      <xdr:colOff>50800</xdr:colOff>
      <xdr:row>36</xdr:row>
      <xdr:rowOff>169609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335903"/>
          <a:ext cx="889000" cy="5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135509</xdr:rowOff>
    </xdr:from>
    <xdr:to>
      <xdr:col>10</xdr:col>
      <xdr:colOff>114300</xdr:colOff>
      <xdr:row>36</xdr:row>
      <xdr:rowOff>169609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07709"/>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81090</xdr:rowOff>
    </xdr:from>
    <xdr:to>
      <xdr:col>6</xdr:col>
      <xdr:colOff>38100</xdr:colOff>
      <xdr:row>36</xdr:row>
      <xdr:rowOff>11240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27767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69469</xdr:rowOff>
    </xdr:from>
    <xdr:to>
      <xdr:col>24</xdr:col>
      <xdr:colOff>114300</xdr:colOff>
      <xdr:row>36</xdr:row>
      <xdr:rowOff>171069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4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47896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2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99759</xdr:rowOff>
    </xdr:from>
    <xdr:to>
      <xdr:col>20</xdr:col>
      <xdr:colOff>38100</xdr:colOff>
      <xdr:row>37</xdr:row>
      <xdr:rowOff>29909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21036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112903</xdr:rowOff>
    </xdr:from>
    <xdr:to>
      <xdr:col>15</xdr:col>
      <xdr:colOff>101600</xdr:colOff>
      <xdr:row>37</xdr:row>
      <xdr:rowOff>43053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8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34180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118809</xdr:rowOff>
    </xdr:from>
    <xdr:to>
      <xdr:col>10</xdr:col>
      <xdr:colOff>165100</xdr:colOff>
      <xdr:row>37</xdr:row>
      <xdr:rowOff>48959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9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40086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8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84709</xdr:rowOff>
    </xdr:from>
    <xdr:to>
      <xdr:col>6</xdr:col>
      <xdr:colOff>38100</xdr:colOff>
      <xdr:row>37</xdr:row>
      <xdr:rowOff>14859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5986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81851</xdr:rowOff>
    </xdr:from>
    <xdr:to>
      <xdr:col>24</xdr:col>
      <xdr:colOff>63500</xdr:colOff>
      <xdr:row>57</xdr:row>
      <xdr:rowOff>103193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54501"/>
          <a:ext cx="838200" cy="2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42858</xdr:rowOff>
    </xdr:from>
    <xdr:to>
      <xdr:col>19</xdr:col>
      <xdr:colOff>177800</xdr:colOff>
      <xdr:row>57</xdr:row>
      <xdr:rowOff>81851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815508"/>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51826</xdr:rowOff>
    </xdr:from>
    <xdr:to>
      <xdr:col>15</xdr:col>
      <xdr:colOff>50800</xdr:colOff>
      <xdr:row>57</xdr:row>
      <xdr:rowOff>42858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81576"/>
          <a:ext cx="889000" cy="33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51826</xdr:rowOff>
    </xdr:from>
    <xdr:to>
      <xdr:col>10</xdr:col>
      <xdr:colOff>114300</xdr:colOff>
      <xdr:row>57</xdr:row>
      <xdr:rowOff>59688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81576"/>
          <a:ext cx="889000" cy="35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171027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0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149799</xdr:rowOff>
    </xdr:from>
    <xdr:to>
      <xdr:col>6</xdr:col>
      <xdr:colOff>38100</xdr:colOff>
      <xdr:row>57</xdr:row>
      <xdr:rowOff>79949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96476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52393</xdr:rowOff>
    </xdr:from>
    <xdr:to>
      <xdr:col>24</xdr:col>
      <xdr:colOff>114300</xdr:colOff>
      <xdr:row>57</xdr:row>
      <xdr:rowOff>153993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2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138770</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31051</xdr:rowOff>
    </xdr:from>
    <xdr:to>
      <xdr:col>20</xdr:col>
      <xdr:colOff>38100</xdr:colOff>
      <xdr:row>57</xdr:row>
      <xdr:rowOff>132651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8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123778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9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163508</xdr:rowOff>
    </xdr:from>
    <xdr:to>
      <xdr:col>15</xdr:col>
      <xdr:colOff>101600</xdr:colOff>
      <xdr:row>57</xdr:row>
      <xdr:rowOff>93658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84785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5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1026</xdr:rowOff>
    </xdr:from>
    <xdr:to>
      <xdr:col>10</xdr:col>
      <xdr:colOff>165100</xdr:colOff>
      <xdr:row>55</xdr:row>
      <xdr:rowOff>102626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119153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0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8888</xdr:rowOff>
    </xdr:from>
    <xdr:to>
      <xdr:col>6</xdr:col>
      <xdr:colOff>38100</xdr:colOff>
      <xdr:row>57</xdr:row>
      <xdr:rowOff>110488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8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101615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87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105772</xdr:rowOff>
    </xdr:from>
    <xdr:to>
      <xdr:col>24</xdr:col>
      <xdr:colOff>63500</xdr:colOff>
      <xdr:row>77</xdr:row>
      <xdr:rowOff>142759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07422"/>
          <a:ext cx="8382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142759</xdr:rowOff>
    </xdr:from>
    <xdr:to>
      <xdr:col>19</xdr:col>
      <xdr:colOff>177800</xdr:colOff>
      <xdr:row>77</xdr:row>
      <xdr:rowOff>158341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4409"/>
          <a:ext cx="889000" cy="1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158341</xdr:rowOff>
    </xdr:from>
    <xdr:to>
      <xdr:col>15</xdr:col>
      <xdr:colOff>50800</xdr:colOff>
      <xdr:row>78</xdr:row>
      <xdr:rowOff>75705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59991"/>
          <a:ext cx="889000" cy="8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75705</xdr:rowOff>
    </xdr:from>
    <xdr:to>
      <xdr:col>10</xdr:col>
      <xdr:colOff>114300</xdr:colOff>
      <xdr:row>78</xdr:row>
      <xdr:rowOff>88274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448805"/>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684</xdr:rowOff>
    </xdr:from>
    <xdr:to>
      <xdr:col>6</xdr:col>
      <xdr:colOff>38100</xdr:colOff>
      <xdr:row>77</xdr:row>
      <xdr:rowOff>102284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118811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54972</xdr:rowOff>
    </xdr:from>
    <xdr:to>
      <xdr:col>24</xdr:col>
      <xdr:colOff>114300</xdr:colOff>
      <xdr:row>77</xdr:row>
      <xdr:rowOff>156572</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5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141349</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7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91959</xdr:rowOff>
    </xdr:from>
    <xdr:to>
      <xdr:col>20</xdr:col>
      <xdr:colOff>38100</xdr:colOff>
      <xdr:row>78</xdr:row>
      <xdr:rowOff>22109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13236</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107541</xdr:rowOff>
    </xdr:from>
    <xdr:to>
      <xdr:col>15</xdr:col>
      <xdr:colOff>101600</xdr:colOff>
      <xdr:row>78</xdr:row>
      <xdr:rowOff>37691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0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28818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0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24905</xdr:rowOff>
    </xdr:from>
    <xdr:to>
      <xdr:col>10</xdr:col>
      <xdr:colOff>165100</xdr:colOff>
      <xdr:row>78</xdr:row>
      <xdr:rowOff>126505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117632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9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37474</xdr:rowOff>
    </xdr:from>
    <xdr:to>
      <xdr:col>6</xdr:col>
      <xdr:colOff>38100</xdr:colOff>
      <xdr:row>78</xdr:row>
      <xdr:rowOff>139074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41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130201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50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157586</xdr:rowOff>
    </xdr:from>
    <xdr:to>
      <xdr:col>24</xdr:col>
      <xdr:colOff>63500</xdr:colOff>
      <xdr:row>99</xdr:row>
      <xdr:rowOff>72208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59686"/>
          <a:ext cx="838200" cy="8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157586</xdr:rowOff>
    </xdr:from>
    <xdr:to>
      <xdr:col>19</xdr:col>
      <xdr:colOff>177800</xdr:colOff>
      <xdr:row>99</xdr:row>
      <xdr:rowOff>13883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59686"/>
          <a:ext cx="889000" cy="2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13883</xdr:rowOff>
    </xdr:from>
    <xdr:to>
      <xdr:col>15</xdr:col>
      <xdr:colOff>50800</xdr:colOff>
      <xdr:row>99</xdr:row>
      <xdr:rowOff>65546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987433"/>
          <a:ext cx="889000" cy="5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65546</xdr:rowOff>
    </xdr:from>
    <xdr:to>
      <xdr:col>10</xdr:col>
      <xdr:colOff>114300</xdr:colOff>
      <xdr:row>99</xdr:row>
      <xdr:rowOff>119256</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039096"/>
          <a:ext cx="889000" cy="5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122940</xdr:rowOff>
    </xdr:from>
    <xdr:to>
      <xdr:col>6</xdr:col>
      <xdr:colOff>38100</xdr:colOff>
      <xdr:row>98</xdr:row>
      <xdr:rowOff>53090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75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69617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21408</xdr:rowOff>
    </xdr:from>
    <xdr:to>
      <xdr:col>24</xdr:col>
      <xdr:colOff>114300</xdr:colOff>
      <xdr:row>99</xdr:row>
      <xdr:rowOff>123008</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9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107785</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9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106786</xdr:rowOff>
    </xdr:from>
    <xdr:to>
      <xdr:col>20</xdr:col>
      <xdr:colOff>38100</xdr:colOff>
      <xdr:row>99</xdr:row>
      <xdr:rowOff>36936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28063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134533</xdr:rowOff>
    </xdr:from>
    <xdr:to>
      <xdr:col>15</xdr:col>
      <xdr:colOff>101600</xdr:colOff>
      <xdr:row>99</xdr:row>
      <xdr:rowOff>64683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55810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2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14746</xdr:rowOff>
    </xdr:from>
    <xdr:to>
      <xdr:col>10</xdr:col>
      <xdr:colOff>165100</xdr:colOff>
      <xdr:row>99</xdr:row>
      <xdr:rowOff>116346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98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107473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0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68456</xdr:rowOff>
    </xdr:from>
    <xdr:to>
      <xdr:col>6</xdr:col>
      <xdr:colOff>38100</xdr:colOff>
      <xdr:row>99</xdr:row>
      <xdr:rowOff>170056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4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161183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3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61650</xdr:rowOff>
    </xdr:from>
    <xdr:to>
      <xdr:col>55</xdr:col>
      <xdr:colOff>0</xdr:colOff>
      <xdr:row>39</xdr:row>
      <xdr:rowOff>63936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74820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63936</xdr:rowOff>
    </xdr:from>
    <xdr:to>
      <xdr:col>50</xdr:col>
      <xdr:colOff>114300</xdr:colOff>
      <xdr:row>39</xdr:row>
      <xdr:rowOff>65568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5048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62956</xdr:rowOff>
    </xdr:from>
    <xdr:to>
      <xdr:col>45</xdr:col>
      <xdr:colOff>177800</xdr:colOff>
      <xdr:row>39</xdr:row>
      <xdr:rowOff>65568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49506"/>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62956</xdr:rowOff>
    </xdr:from>
    <xdr:to>
      <xdr:col>41</xdr:col>
      <xdr:colOff>50800</xdr:colOff>
      <xdr:row>39</xdr:row>
      <xdr:rowOff>64915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749506"/>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167185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393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28484</xdr:rowOff>
    </xdr:from>
    <xdr:to>
      <xdr:col>36</xdr:col>
      <xdr:colOff>165100</xdr:colOff>
      <xdr:row>38</xdr:row>
      <xdr:rowOff>130084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4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146611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10850</xdr:rowOff>
    </xdr:from>
    <xdr:to>
      <xdr:col>55</xdr:col>
      <xdr:colOff>50800</xdr:colOff>
      <xdr:row>39</xdr:row>
      <xdr:rowOff>112450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97227</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2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13136</xdr:rowOff>
    </xdr:from>
    <xdr:to>
      <xdr:col>50</xdr:col>
      <xdr:colOff>165100</xdr:colOff>
      <xdr:row>39</xdr:row>
      <xdr:rowOff>114736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9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105863</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9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14768</xdr:rowOff>
    </xdr:from>
    <xdr:to>
      <xdr:col>46</xdr:col>
      <xdr:colOff>38100</xdr:colOff>
      <xdr:row>39</xdr:row>
      <xdr:rowOff>116368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107495</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12156</xdr:rowOff>
    </xdr:from>
    <xdr:to>
      <xdr:col>41</xdr:col>
      <xdr:colOff>101600</xdr:colOff>
      <xdr:row>39</xdr:row>
      <xdr:rowOff>113756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104883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14115</xdr:rowOff>
    </xdr:from>
    <xdr:to>
      <xdr:col>36</xdr:col>
      <xdr:colOff>165100</xdr:colOff>
      <xdr:row>39</xdr:row>
      <xdr:rowOff>115715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70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106842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9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102926</xdr:rowOff>
    </xdr:from>
    <xdr:to>
      <xdr:col>55</xdr:col>
      <xdr:colOff>0</xdr:colOff>
      <xdr:row>58</xdr:row>
      <xdr:rowOff>112687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7026"/>
          <a:ext cx="8382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105044</xdr:rowOff>
    </xdr:from>
    <xdr:to>
      <xdr:col>50</xdr:col>
      <xdr:colOff>114300</xdr:colOff>
      <xdr:row>58</xdr:row>
      <xdr:rowOff>112687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49144"/>
          <a:ext cx="889000" cy="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87221</xdr:rowOff>
    </xdr:from>
    <xdr:to>
      <xdr:col>45</xdr:col>
      <xdr:colOff>177800</xdr:colOff>
      <xdr:row>58</xdr:row>
      <xdr:rowOff>105044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10031321"/>
          <a:ext cx="889000" cy="1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87221</xdr:rowOff>
    </xdr:from>
    <xdr:to>
      <xdr:col>41</xdr:col>
      <xdr:colOff>50800</xdr:colOff>
      <xdr:row>58</xdr:row>
      <xdr:rowOff>137216</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31321"/>
          <a:ext cx="889000" cy="4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116416</xdr:rowOff>
    </xdr:from>
    <xdr:to>
      <xdr:col>36</xdr:col>
      <xdr:colOff>165100</xdr:colOff>
      <xdr:row>58</xdr:row>
      <xdr:rowOff>46566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63093</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52126</xdr:rowOff>
    </xdr:from>
    <xdr:to>
      <xdr:col>55</xdr:col>
      <xdr:colOff>50800</xdr:colOff>
      <xdr:row>58</xdr:row>
      <xdr:rowOff>153726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138503</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61887</xdr:rowOff>
    </xdr:from>
    <xdr:to>
      <xdr:col>50</xdr:col>
      <xdr:colOff>165100</xdr:colOff>
      <xdr:row>58</xdr:row>
      <xdr:rowOff>163487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154614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54244</xdr:rowOff>
    </xdr:from>
    <xdr:to>
      <xdr:col>46</xdr:col>
      <xdr:colOff>38100</xdr:colOff>
      <xdr:row>58</xdr:row>
      <xdr:rowOff>155844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146971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36421</xdr:rowOff>
    </xdr:from>
    <xdr:to>
      <xdr:col>41</xdr:col>
      <xdr:colOff>101600</xdr:colOff>
      <xdr:row>58</xdr:row>
      <xdr:rowOff>138021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8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129148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7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86416</xdr:rowOff>
    </xdr:from>
    <xdr:to>
      <xdr:col>36</xdr:col>
      <xdr:colOff>165100</xdr:colOff>
      <xdr:row>59</xdr:row>
      <xdr:rowOff>16566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3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7693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2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23275</xdr:rowOff>
    </xdr:from>
    <xdr:to>
      <xdr:col>55</xdr:col>
      <xdr:colOff>0</xdr:colOff>
      <xdr:row>79</xdr:row>
      <xdr:rowOff>26048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567825"/>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23275</xdr:rowOff>
    </xdr:from>
    <xdr:to>
      <xdr:col>50</xdr:col>
      <xdr:colOff>114300</xdr:colOff>
      <xdr:row>79</xdr:row>
      <xdr:rowOff>26398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67825"/>
          <a:ext cx="889000" cy="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152798</xdr:rowOff>
    </xdr:from>
    <xdr:to>
      <xdr:col>45</xdr:col>
      <xdr:colOff>177800</xdr:colOff>
      <xdr:row>79</xdr:row>
      <xdr:rowOff>26398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5898"/>
          <a:ext cx="889000" cy="45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152798</xdr:rowOff>
    </xdr:from>
    <xdr:to>
      <xdr:col>41</xdr:col>
      <xdr:colOff>50800</xdr:colOff>
      <xdr:row>79</xdr:row>
      <xdr:rowOff>12683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25898"/>
          <a:ext cx="889000" cy="3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22058</xdr:rowOff>
    </xdr:from>
    <xdr:to>
      <xdr:col>36</xdr:col>
      <xdr:colOff>165100</xdr:colOff>
      <xdr:row>78</xdr:row>
      <xdr:rowOff>123658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9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140185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7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146698</xdr:rowOff>
    </xdr:from>
    <xdr:to>
      <xdr:col>55</xdr:col>
      <xdr:colOff>50800</xdr:colOff>
      <xdr:row>79</xdr:row>
      <xdr:rowOff>76848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61625</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143925</xdr:rowOff>
    </xdr:from>
    <xdr:to>
      <xdr:col>50</xdr:col>
      <xdr:colOff>165100</xdr:colOff>
      <xdr:row>79</xdr:row>
      <xdr:rowOff>74075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51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65202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6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147048</xdr:rowOff>
    </xdr:from>
    <xdr:to>
      <xdr:col>46</xdr:col>
      <xdr:colOff>38100</xdr:colOff>
      <xdr:row>79</xdr:row>
      <xdr:rowOff>77198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5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68325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61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101998</xdr:rowOff>
    </xdr:from>
    <xdr:to>
      <xdr:col>41</xdr:col>
      <xdr:colOff>101600</xdr:colOff>
      <xdr:row>79</xdr:row>
      <xdr:rowOff>32148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23275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56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133333</xdr:rowOff>
    </xdr:from>
    <xdr:to>
      <xdr:col>36</xdr:col>
      <xdr:colOff>165100</xdr:colOff>
      <xdr:row>79</xdr:row>
      <xdr:rowOff>63483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54610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9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127155</xdr:rowOff>
    </xdr:from>
    <xdr:to>
      <xdr:col>55</xdr:col>
      <xdr:colOff>0</xdr:colOff>
      <xdr:row>97</xdr:row>
      <xdr:rowOff>157248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57805"/>
          <a:ext cx="838200" cy="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157248</xdr:rowOff>
    </xdr:from>
    <xdr:to>
      <xdr:col>50</xdr:col>
      <xdr:colOff>114300</xdr:colOff>
      <xdr:row>97</xdr:row>
      <xdr:rowOff>166588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87898"/>
          <a:ext cx="889000" cy="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129705</xdr:rowOff>
    </xdr:from>
    <xdr:to>
      <xdr:col>45</xdr:col>
      <xdr:colOff>177800</xdr:colOff>
      <xdr:row>97</xdr:row>
      <xdr:rowOff>166588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60355"/>
          <a:ext cx="889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129705</xdr:rowOff>
    </xdr:from>
    <xdr:to>
      <xdr:col>41</xdr:col>
      <xdr:colOff>50800</xdr:colOff>
      <xdr:row>97</xdr:row>
      <xdr:rowOff>154536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60355"/>
          <a:ext cx="889000" cy="2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89828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170903</xdr:rowOff>
    </xdr:from>
    <xdr:to>
      <xdr:col>36</xdr:col>
      <xdr:colOff>165100</xdr:colOff>
      <xdr:row>97</xdr:row>
      <xdr:rowOff>101053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3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117580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0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76355</xdr:rowOff>
    </xdr:from>
    <xdr:to>
      <xdr:col>55</xdr:col>
      <xdr:colOff>50800</xdr:colOff>
      <xdr:row>98</xdr:row>
      <xdr:rowOff>6505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0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162732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106448</xdr:rowOff>
    </xdr:from>
    <xdr:to>
      <xdr:col>50</xdr:col>
      <xdr:colOff>165100</xdr:colOff>
      <xdr:row>98</xdr:row>
      <xdr:rowOff>36598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27725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115788</xdr:rowOff>
    </xdr:from>
    <xdr:to>
      <xdr:col>46</xdr:col>
      <xdr:colOff>38100</xdr:colOff>
      <xdr:row>98</xdr:row>
      <xdr:rowOff>45938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37065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78905</xdr:rowOff>
    </xdr:from>
    <xdr:to>
      <xdr:col>41</xdr:col>
      <xdr:colOff>101600</xdr:colOff>
      <xdr:row>98</xdr:row>
      <xdr:rowOff>9055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182</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103736</xdr:rowOff>
    </xdr:from>
    <xdr:to>
      <xdr:col>36</xdr:col>
      <xdr:colOff>165100</xdr:colOff>
      <xdr:row>98</xdr:row>
      <xdr:rowOff>33886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3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25013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2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68796</xdr:rowOff>
    </xdr:from>
    <xdr:to>
      <xdr:col>85</xdr:col>
      <xdr:colOff>127000</xdr:colOff>
      <xdr:row>37</xdr:row>
      <xdr:rowOff>82652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12446"/>
          <a:ext cx="838200" cy="1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82652</xdr:rowOff>
    </xdr:from>
    <xdr:to>
      <xdr:col>81</xdr:col>
      <xdr:colOff>50800</xdr:colOff>
      <xdr:row>37</xdr:row>
      <xdr:rowOff>83401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26302"/>
          <a:ext cx="889000" cy="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75159</xdr:rowOff>
    </xdr:from>
    <xdr:to>
      <xdr:col>76</xdr:col>
      <xdr:colOff>114300</xdr:colOff>
      <xdr:row>37</xdr:row>
      <xdr:rowOff>83401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18809"/>
          <a:ext cx="889000" cy="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75159</xdr:rowOff>
    </xdr:from>
    <xdr:to>
      <xdr:col>71</xdr:col>
      <xdr:colOff>177800</xdr:colOff>
      <xdr:row>37</xdr:row>
      <xdr:rowOff>108915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18809"/>
          <a:ext cx="8890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153962</xdr:rowOff>
    </xdr:from>
    <xdr:to>
      <xdr:col>67</xdr:col>
      <xdr:colOff>101600</xdr:colOff>
      <xdr:row>37</xdr:row>
      <xdr:rowOff>84112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2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100639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0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17996</xdr:rowOff>
    </xdr:from>
    <xdr:to>
      <xdr:col>85</xdr:col>
      <xdr:colOff>177800</xdr:colOff>
      <xdr:row>37</xdr:row>
      <xdr:rowOff>119596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6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167873</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31852</xdr:rowOff>
    </xdr:from>
    <xdr:to>
      <xdr:col>81</xdr:col>
      <xdr:colOff>101600</xdr:colOff>
      <xdr:row>37</xdr:row>
      <xdr:rowOff>133452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7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124579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6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32601</xdr:rowOff>
    </xdr:from>
    <xdr:to>
      <xdr:col>76</xdr:col>
      <xdr:colOff>165100</xdr:colOff>
      <xdr:row>37</xdr:row>
      <xdr:rowOff>134201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37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125328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24359</xdr:rowOff>
    </xdr:from>
    <xdr:to>
      <xdr:col>72</xdr:col>
      <xdr:colOff>38100</xdr:colOff>
      <xdr:row>37</xdr:row>
      <xdr:rowOff>125959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6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117086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6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58115</xdr:rowOff>
    </xdr:from>
    <xdr:to>
      <xdr:col>67</xdr:col>
      <xdr:colOff>101600</xdr:colOff>
      <xdr:row>37</xdr:row>
      <xdr:rowOff>159715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150842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131957</xdr:rowOff>
    </xdr:from>
    <xdr:to>
      <xdr:col>85</xdr:col>
      <xdr:colOff>127000</xdr:colOff>
      <xdr:row>58</xdr:row>
      <xdr:rowOff>155418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76057"/>
          <a:ext cx="838200" cy="2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155418</xdr:rowOff>
    </xdr:from>
    <xdr:to>
      <xdr:col>81</xdr:col>
      <xdr:colOff>50800</xdr:colOff>
      <xdr:row>58</xdr:row>
      <xdr:rowOff>159758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99518"/>
          <a:ext cx="88900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134168</xdr:rowOff>
    </xdr:from>
    <xdr:to>
      <xdr:col>76</xdr:col>
      <xdr:colOff>114300</xdr:colOff>
      <xdr:row>58</xdr:row>
      <xdr:rowOff>159758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10078268"/>
          <a:ext cx="889000" cy="2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134168</xdr:rowOff>
    </xdr:from>
    <xdr:to>
      <xdr:col>71</xdr:col>
      <xdr:colOff>177800</xdr:colOff>
      <xdr:row>59</xdr:row>
      <xdr:rowOff>5031</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10078268"/>
          <a:ext cx="889000" cy="4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76092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7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153091</xdr:rowOff>
    </xdr:from>
    <xdr:to>
      <xdr:col>67</xdr:col>
      <xdr:colOff>101600</xdr:colOff>
      <xdr:row>58</xdr:row>
      <xdr:rowOff>83241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2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99768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0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81157</xdr:rowOff>
    </xdr:from>
    <xdr:to>
      <xdr:col>85</xdr:col>
      <xdr:colOff>177800</xdr:colOff>
      <xdr:row>59</xdr:row>
      <xdr:rowOff>11307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167534</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104618</xdr:rowOff>
    </xdr:from>
    <xdr:to>
      <xdr:col>81</xdr:col>
      <xdr:colOff>101600</xdr:colOff>
      <xdr:row>59</xdr:row>
      <xdr:rowOff>34768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25895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14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108958</xdr:rowOff>
    </xdr:from>
    <xdr:to>
      <xdr:col>76</xdr:col>
      <xdr:colOff>165100</xdr:colOff>
      <xdr:row>59</xdr:row>
      <xdr:rowOff>39108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5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30235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14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83368</xdr:rowOff>
    </xdr:from>
    <xdr:to>
      <xdr:col>72</xdr:col>
      <xdr:colOff>38100</xdr:colOff>
      <xdr:row>59</xdr:row>
      <xdr:rowOff>13518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4645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2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125681</xdr:rowOff>
    </xdr:from>
    <xdr:to>
      <xdr:col>67</xdr:col>
      <xdr:colOff>101600</xdr:colOff>
      <xdr:row>59</xdr:row>
      <xdr:rowOff>55831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46958</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167749</xdr:rowOff>
    </xdr:from>
    <xdr:to>
      <xdr:col>85</xdr:col>
      <xdr:colOff>127000</xdr:colOff>
      <xdr:row>78</xdr:row>
      <xdr:rowOff>8392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197949"/>
          <a:ext cx="838200" cy="18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8392</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381492"/>
          <a:ext cx="889000" cy="1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98301</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71401"/>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88219</xdr:rowOff>
    </xdr:from>
    <xdr:to>
      <xdr:col>71</xdr:col>
      <xdr:colOff>177800</xdr:colOff>
      <xdr:row>78</xdr:row>
      <xdr:rowOff>98301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61319"/>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110937</xdr:rowOff>
    </xdr:from>
    <xdr:to>
      <xdr:col>67</xdr:col>
      <xdr:colOff>101600</xdr:colOff>
      <xdr:row>78</xdr:row>
      <xdr:rowOff>41087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57614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08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116949</xdr:rowOff>
    </xdr:from>
    <xdr:to>
      <xdr:col>85</xdr:col>
      <xdr:colOff>177800</xdr:colOff>
      <xdr:row>77</xdr:row>
      <xdr:rowOff>47099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14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139826</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299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129042</xdr:rowOff>
    </xdr:from>
    <xdr:to>
      <xdr:col>81</xdr:col>
      <xdr:colOff>101600</xdr:colOff>
      <xdr:row>78</xdr:row>
      <xdr:rowOff>59192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33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50319</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42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47501</xdr:rowOff>
    </xdr:from>
    <xdr:to>
      <xdr:col>72</xdr:col>
      <xdr:colOff>38100</xdr:colOff>
      <xdr:row>78</xdr:row>
      <xdr:rowOff>149101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2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140228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513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37419</xdr:rowOff>
    </xdr:from>
    <xdr:to>
      <xdr:col>67</xdr:col>
      <xdr:colOff>101600</xdr:colOff>
      <xdr:row>78</xdr:row>
      <xdr:rowOff>139019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130146</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50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69743</xdr:rowOff>
    </xdr:from>
    <xdr:to>
      <xdr:col>85</xdr:col>
      <xdr:colOff>127000</xdr:colOff>
      <xdr:row>96</xdr:row>
      <xdr:rowOff>79808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528943"/>
          <a:ext cx="838200" cy="1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79808</xdr:rowOff>
    </xdr:from>
    <xdr:to>
      <xdr:col>81</xdr:col>
      <xdr:colOff>50800</xdr:colOff>
      <xdr:row>96</xdr:row>
      <xdr:rowOff>88430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39008"/>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88430</xdr:rowOff>
    </xdr:from>
    <xdr:to>
      <xdr:col>76</xdr:col>
      <xdr:colOff>114300</xdr:colOff>
      <xdr:row>96</xdr:row>
      <xdr:rowOff>99558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547630"/>
          <a:ext cx="889000" cy="1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99558</xdr:rowOff>
    </xdr:from>
    <xdr:to>
      <xdr:col>71</xdr:col>
      <xdr:colOff>177800</xdr:colOff>
      <xdr:row>96</xdr:row>
      <xdr:rowOff>128025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558758"/>
          <a:ext cx="889000" cy="2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104734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8576</xdr:rowOff>
    </xdr:from>
    <xdr:to>
      <xdr:col>67</xdr:col>
      <xdr:colOff>101600</xdr:colOff>
      <xdr:row>96</xdr:row>
      <xdr:rowOff>110176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6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126703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4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18943</xdr:rowOff>
    </xdr:from>
    <xdr:to>
      <xdr:col>85</xdr:col>
      <xdr:colOff>177800</xdr:colOff>
      <xdr:row>96</xdr:row>
      <xdr:rowOff>120543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168820</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5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29008</xdr:rowOff>
    </xdr:from>
    <xdr:to>
      <xdr:col>81</xdr:col>
      <xdr:colOff>101600</xdr:colOff>
      <xdr:row>96</xdr:row>
      <xdr:rowOff>130608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121735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37630</xdr:rowOff>
    </xdr:from>
    <xdr:to>
      <xdr:col>76</xdr:col>
      <xdr:colOff>165100</xdr:colOff>
      <xdr:row>96</xdr:row>
      <xdr:rowOff>139230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130357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58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48758</xdr:rowOff>
    </xdr:from>
    <xdr:to>
      <xdr:col>72</xdr:col>
      <xdr:colOff>38100</xdr:colOff>
      <xdr:row>96</xdr:row>
      <xdr:rowOff>150358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0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141485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77225</xdr:rowOff>
    </xdr:from>
    <xdr:to>
      <xdr:col>67</xdr:col>
      <xdr:colOff>101600</xdr:colOff>
      <xdr:row>97</xdr:row>
      <xdr:rowOff>7375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3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169952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6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124333</xdr:rowOff>
    </xdr:from>
    <xdr:to>
      <xdr:col>98</xdr:col>
      <xdr:colOff>38100</xdr:colOff>
      <xdr:row>36</xdr:row>
      <xdr:rowOff>54483</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125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71010</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5900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民生費については、令和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144,921</a:t>
          </a:r>
          <a:r>
            <a:rPr kumimoji="1" lang="ja-JP" altLang="en-US" sz="1300">
              <a:latin typeface="ＭＳ Ｐゴシック" panose="020B0600070205080204" pitchFamily="50" charset="-128"/>
              <a:ea typeface="ＭＳ Ｐゴシック" panose="020B0600070205080204" pitchFamily="50" charset="-128"/>
            </a:rPr>
            <a:t>円となっており、類似団体平均や埼玉県平均を下回っているものの、町の歳出としては高い割合となっているため、今後も福祉施策の精査を行い、適正な住民サービスとなるよう検討を続け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財政調整基金残高は、適切な財源の確保と歳出の精査により、大きい取り崩しを回避しており、前年度決算余剰金等の積立に伴い、令和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年度末財政調整基金残高は</a:t>
          </a:r>
          <a:r>
            <a:rPr kumimoji="1" lang="en-US" altLang="ja-JP" sz="1400">
              <a:latin typeface="ＭＳ ゴシック" pitchFamily="49" charset="-128"/>
              <a:ea typeface="ＭＳ ゴシック" pitchFamily="49" charset="-128"/>
            </a:rPr>
            <a:t>3.97</a:t>
          </a:r>
          <a:r>
            <a:rPr kumimoji="1" lang="ja-JP" altLang="en-US" sz="1400">
              <a:latin typeface="ＭＳ ゴシック" pitchFamily="49" charset="-128"/>
              <a:ea typeface="ＭＳ ゴシック" pitchFamily="49" charset="-128"/>
            </a:rPr>
            <a:t>ポイントの増となり、実質単年度収支も黒字となっている。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今後も事務事業の見直し等を行い、健全な財政運営に努めていく。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一般会計および特別会計等の全ての会計において黒字となっている。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地方公営企業法適用事業である水道事業会計では、他会計とは異なり、当年度内の歳入歳出以外に流動資産なども算出に含まれるため、比率が大きくなっている。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一般会計においては、国民健康保険事業、介護保険事業及び後期高齢者医療保険事業の各特別会計に対して、各特別会計事業が増大すれば連動して法定負担も増加するため、自主財源の確保や歳出の更なる削減をしていかなければならず、実質赤字比率がなかったとはいえ、楽観視できない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そのため、今後においても限りある予算の効率性を高め、適切な受益者負担となるよう健全な財政運営及び経営管理を推進していく必要がある。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近年実施した建設事業の財源として、起債の発行を行っているため、元利償還金が増加傾向にある。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今後は起債の発行を伴う大規模な建設事業は予定していないが、元利償還金の増加が見込まれるため、計画的に起債発行の抑制を図りながら元利償還金の減少に努める。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0" i="0" u="none" strike="noStrike" kern="0" cap="none" spc="0" normalizeH="0" baseline="0" noProof="0">
              <a:ln>
                <a:noFill/>
              </a:ln>
              <a:solidFill>
                <a:prstClr val="black"/>
              </a:solidFill>
              <a:effectLst/>
              <a:uLnTx/>
              <a:uFillTx/>
              <a:latin typeface="ＭＳ ゴシック"/>
              <a:ea typeface="ＭＳ ゴシック"/>
              <a:cs typeface="+mn-cs"/>
            </a:rPr>
            <a:t>　将来にわたる町財政の健全な運営を行うため、減債基金の積立を目指すとともに、地方債の新規発行を抑制するよう計画的な財政運営に努める。</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埼玉県鳩山町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一般会計等に係る地方債残高については、近年減少傾向が続いている。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組合等負担見込額については、新たな施設の建設に係る普通建設事業債を発行している組合もあるため、近年は増加傾向にある。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　将来負担比率の分子については、前年度比で</a:t>
          </a:r>
          <a:r>
            <a:rPr kumimoji="1" lang="en-US" altLang="ja-JP" sz="1400" b="0" i="0" u="none" strike="noStrike" kern="0" cap="none" spc="0" normalizeH="0" baseline="0" noProof="0">
              <a:ln>
                <a:noFill/>
              </a:ln>
              <a:solidFill>
                <a:prstClr val="black"/>
              </a:solidFill>
              <a:effectLst/>
              <a:uLnTx/>
              <a:uFillTx/>
              <a:latin typeface="ＭＳ ゴシック"/>
              <a:ea typeface="ＭＳ ゴシック"/>
              <a:cs typeface="+mn-cs"/>
            </a:rPr>
            <a:t>91</a:t>
          </a:r>
          <a:r>
            <a:rPr kumimoji="1" lang="ja-JP" altLang="en-US" sz="1400" b="0" i="0" u="none" strike="noStrike" kern="0" cap="none" spc="0" normalizeH="0" baseline="0" noProof="0">
              <a:ln>
                <a:noFill/>
              </a:ln>
              <a:solidFill>
                <a:prstClr val="black"/>
              </a:solidFill>
              <a:effectLst/>
              <a:uLnTx/>
              <a:uFillTx/>
              <a:latin typeface="ＭＳ ゴシック"/>
              <a:ea typeface="ＭＳ ゴシック"/>
              <a:cs typeface="+mn-cs"/>
            </a:rPr>
            <a:t>百万円の減少であるが、今後も将来負担比率の動向を注視しながら計画的な借入を行っていく必要がある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埼玉県鳩山町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財政調整基金については、適切な財源の確保と歳出の精査により大きな取り崩しを回避しており、前年度決算余剰金の積立等に伴い、基金全体で</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234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また、庁舎等改修基金についても、経年劣化による公共施設の修繕が年々増加傾向にあることから、前年より多く積み立てている。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事業計画、各基金条例に基づいた適切な運用により、取り崩しを予定している。その後は計画的な財政運営を行い、財政規模に見合った基金管理を行うように努めることとする。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・ふるさとづくり基金：活力に満ちたふるさとづくりの推進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・地域福祉基金：在宅福祉の推進など地域における保健福祉活動の振興</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・まちづくり応援基金：ふるさと鳩山町を愛する人々からの寄付金を財源に、寄付者の思いを尊重した個性豊かで活力に満ちたまちづくり事業の展開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・庁舎等改修基金：役場庁舎等の大規模改修の実施</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・北部地域活性化基金：北部地域の活性化事業の円滑な推進</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・庁舎等改修基金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公共施設等の改修や修繕を見据えた増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・まちづくり応援基金</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ふるさと納税制度の取組による寄付金の積立による増</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・各基金条例に基づき適正な運用により、取り崩しを行うものの、並行して基金の計画的な積立等の運用に取り組む。</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財政調整基金については、適切な財源の確保と歳出の精査により大きな取り崩しを回避しており、前年度決算余剰金の積立等に伴い増加した。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町税の減収や、事業費の増加により財政調整基金の取り崩しも想定されるが、一般的に標準財政規模の10％～20％が適正とされるため、当町の財政調整基金の適正規模は4億円程度であり、現在は上回っている。今後も計画的な財政運営により、適正な基金残高を目指す取組を行う。</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平成30年度から令和2年度にかけて減債基金の増減は生じなかったが、国の令和3年度補正予算第1号に伴う臨時財政対策債償還基金費の新設により、令和3年度に100百万円積立を行い、令和</a:t>
          </a:r>
          <a:r>
            <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rPr>
            <a:t>5</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年度においても引き続き、積立てることとなった。</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将来にわたる町財政の健全な運営を行うため、減債基金の積立てを目指すとともに、地方債の新規発行を抑制するよう計画的な財政運営に努める。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a:ea typeface="ＭＳ ゴシック"/>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F1" workbookViewId="0">
      <selection activeCell="AM35" sqref="AM35:AN3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6277690</v>
      </c>
      <c r="BO4" s="449"/>
      <c r="BP4" s="449"/>
      <c r="BQ4" s="449"/>
      <c r="BR4" s="449"/>
      <c r="BS4" s="449"/>
      <c r="BT4" s="449"/>
      <c r="BU4" s="450"/>
      <c r="BV4" s="448">
        <v>6386355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6.8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6038856</v>
      </c>
      <c r="BO5" s="420"/>
      <c r="BP5" s="420"/>
      <c r="BQ5" s="420"/>
      <c r="BR5" s="420"/>
      <c r="BS5" s="420"/>
      <c r="BT5" s="420"/>
      <c r="BU5" s="421"/>
      <c r="BV5" s="419">
        <v>5909705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91.2</v>
      </c>
      <c r="CU5" s="417"/>
      <c r="CV5" s="417"/>
      <c r="CW5" s="417"/>
      <c r="CX5" s="417"/>
      <c r="CY5" s="417"/>
      <c r="CZ5" s="417"/>
      <c r="DA5" s="418"/>
      <c r="DB5" s="416">
        <v>87.2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238834</v>
      </c>
      <c r="BO6" s="420"/>
      <c r="BP6" s="420"/>
      <c r="BQ6" s="420"/>
      <c r="BR6" s="420"/>
      <c r="BS6" s="420"/>
      <c r="BT6" s="420"/>
      <c r="BU6" s="421"/>
      <c r="BV6" s="419">
        <v>476650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v>
      </c>
      <c r="CU6" s="563"/>
      <c r="CV6" s="563"/>
      <c r="CW6" s="563"/>
      <c r="CX6" s="563"/>
      <c r="CY6" s="563"/>
      <c r="CZ6" s="563"/>
      <c r="DA6" s="564"/>
      <c r="DB6" s="562">
        <v>88.9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27145</v>
      </c>
      <c r="BO7" s="420"/>
      <c r="BP7" s="420"/>
      <c r="BQ7" s="420"/>
      <c r="BR7" s="420"/>
      <c r="BS7" s="420"/>
      <c r="BT7" s="420"/>
      <c r="BU7" s="421"/>
      <c r="BV7" s="419">
        <v>211407</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3913426</v>
      </c>
      <c r="CU7" s="420"/>
      <c r="CV7" s="420"/>
      <c r="CW7" s="420"/>
      <c r="CX7" s="420"/>
      <c r="CY7" s="420"/>
      <c r="CZ7" s="420"/>
      <c r="DA7" s="421"/>
      <c r="DB7" s="419">
        <v>3891259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211689</v>
      </c>
      <c r="BO8" s="420"/>
      <c r="BP8" s="420"/>
      <c r="BQ8" s="420"/>
      <c r="BR8" s="420"/>
      <c r="BS8" s="420"/>
      <c r="BT8" s="420"/>
      <c r="BU8" s="421"/>
      <c r="BV8" s="419">
        <v>265243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0.51</v>
      </c>
      <c r="CU8" s="523"/>
      <c r="CV8" s="523"/>
      <c r="CW8" s="523"/>
      <c r="CX8" s="523"/>
      <c r="CY8" s="523"/>
      <c r="CZ8" s="523"/>
      <c r="DA8" s="524"/>
      <c r="DB8" s="522">
        <v>0.53</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13560</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-53554</v>
      </c>
      <c r="BO9" s="420"/>
      <c r="BP9" s="420"/>
      <c r="BQ9" s="420"/>
      <c r="BR9" s="420"/>
      <c r="BS9" s="420"/>
      <c r="BT9" s="420"/>
      <c r="BU9" s="421"/>
      <c r="BV9" s="419">
        <v>40060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13.5</v>
      </c>
      <c r="CU9" s="417"/>
      <c r="CV9" s="417"/>
      <c r="CW9" s="417"/>
      <c r="CX9" s="417"/>
      <c r="CY9" s="417"/>
      <c r="CZ9" s="417"/>
      <c r="DA9" s="418"/>
      <c r="DB9" s="416">
        <v>14.2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14338</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159368</v>
      </c>
      <c r="BO10" s="420"/>
      <c r="BP10" s="420"/>
      <c r="BQ10" s="420"/>
      <c r="BR10" s="420"/>
      <c r="BS10" s="420"/>
      <c r="BT10" s="420"/>
      <c r="BU10" s="421"/>
      <c r="BV10" s="419">
        <v>43557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12967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12825</v>
      </c>
      <c r="S13" s="507"/>
      <c r="T13" s="507"/>
      <c r="U13" s="507"/>
      <c r="V13" s="508"/>
      <c r="W13" s="509" t="s">
        <v>131</v>
      </c>
      <c r="X13" s="405"/>
      <c r="Y13" s="405"/>
      <c r="Z13" s="405"/>
      <c r="AA13" s="405"/>
      <c r="AB13" s="406"/>
      <c r="AC13" s="372">
        <v>166</v>
      </c>
      <c r="AD13" s="373"/>
      <c r="AE13" s="373"/>
      <c r="AF13" s="373"/>
      <c r="AG13" s="374"/>
      <c r="AH13" s="372">
        <v>213</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105814</v>
      </c>
      <c r="BO13" s="420"/>
      <c r="BP13" s="420"/>
      <c r="BQ13" s="420"/>
      <c r="BR13" s="420"/>
      <c r="BS13" s="420"/>
      <c r="BT13" s="420"/>
      <c r="BU13" s="421"/>
      <c r="BV13" s="419">
        <v>83617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11.7</v>
      </c>
      <c r="CU13" s="417"/>
      <c r="CV13" s="417"/>
      <c r="CW13" s="417"/>
      <c r="CX13" s="417"/>
      <c r="CY13" s="417"/>
      <c r="CZ13" s="417"/>
      <c r="DA13" s="418"/>
      <c r="DB13" s="416">
        <v>11.2</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13158</v>
      </c>
      <c r="S14" s="507"/>
      <c r="T14" s="507"/>
      <c r="U14" s="507"/>
      <c r="V14" s="508"/>
      <c r="W14" s="510"/>
      <c r="X14" s="408"/>
      <c r="Y14" s="408"/>
      <c r="Z14" s="408"/>
      <c r="AA14" s="408"/>
      <c r="AB14" s="409"/>
      <c r="AC14" s="499">
        <v>2.9</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76.599999999999994</v>
      </c>
      <c r="CU14" s="517"/>
      <c r="CV14" s="517"/>
      <c r="CW14" s="517"/>
      <c r="CX14" s="517"/>
      <c r="CY14" s="517"/>
      <c r="CZ14" s="517"/>
      <c r="DA14" s="518"/>
      <c r="DB14" s="516">
        <v>90.3</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13017</v>
      </c>
      <c r="S15" s="507"/>
      <c r="T15" s="507"/>
      <c r="U15" s="507"/>
      <c r="V15" s="508"/>
      <c r="W15" s="509" t="s">
        <v>137</v>
      </c>
      <c r="X15" s="405"/>
      <c r="Y15" s="405"/>
      <c r="Z15" s="405"/>
      <c r="AA15" s="405"/>
      <c r="AB15" s="406"/>
      <c r="AC15" s="372">
        <v>1401</v>
      </c>
      <c r="AD15" s="373"/>
      <c r="AE15" s="373"/>
      <c r="AF15" s="373"/>
      <c r="AG15" s="374"/>
      <c r="AH15" s="372">
        <v>1662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1716836</v>
      </c>
      <c r="BO15" s="449"/>
      <c r="BP15" s="449"/>
      <c r="BQ15" s="449"/>
      <c r="BR15" s="449"/>
      <c r="BS15" s="449"/>
      <c r="BT15" s="449"/>
      <c r="BU15" s="450"/>
      <c r="BV15" s="448">
        <v>1727482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24.6</v>
      </c>
      <c r="AD16" s="500"/>
      <c r="AE16" s="500"/>
      <c r="AF16" s="500"/>
      <c r="AG16" s="501"/>
      <c r="AH16" s="499">
        <v>26.6</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3429119</v>
      </c>
      <c r="BO16" s="420"/>
      <c r="BP16" s="420"/>
      <c r="BQ16" s="420"/>
      <c r="BR16" s="420"/>
      <c r="BS16" s="420"/>
      <c r="BT16" s="420"/>
      <c r="BU16" s="421"/>
      <c r="BV16" s="419">
        <v>3359933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4119</v>
      </c>
      <c r="AD17" s="373"/>
      <c r="AE17" s="373"/>
      <c r="AF17" s="373"/>
      <c r="AG17" s="374"/>
      <c r="AH17" s="372">
        <v>4370</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2167072</v>
      </c>
      <c r="BO17" s="420"/>
      <c r="BP17" s="420"/>
      <c r="BQ17" s="420"/>
      <c r="BR17" s="420"/>
      <c r="BS17" s="420"/>
      <c r="BT17" s="420"/>
      <c r="BU17" s="421"/>
      <c r="BV17" s="419">
        <v>2180977</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146</v>
      </c>
      <c r="C18" s="470"/>
      <c r="D18" s="470"/>
      <c r="E18" s="471"/>
      <c r="F18" s="471"/>
      <c r="G18" s="471"/>
      <c r="H18" s="471"/>
      <c r="I18" s="471"/>
      <c r="J18" s="471"/>
      <c r="K18" s="471"/>
      <c r="L18" s="472">
        <v>25.73</v>
      </c>
      <c r="M18" s="472"/>
      <c r="N18" s="472"/>
      <c r="O18" s="472"/>
      <c r="P18" s="472"/>
      <c r="Q18" s="472"/>
      <c r="R18" s="473"/>
      <c r="S18" s="473"/>
      <c r="T18" s="473"/>
      <c r="U18" s="473"/>
      <c r="V18" s="474"/>
      <c r="W18" s="490"/>
      <c r="X18" s="491"/>
      <c r="Y18" s="491"/>
      <c r="Z18" s="491"/>
      <c r="AA18" s="491"/>
      <c r="AB18" s="515"/>
      <c r="AC18" s="389">
        <v>72.400000000000006</v>
      </c>
      <c r="AD18" s="390"/>
      <c r="AE18" s="390"/>
      <c r="AF18" s="390"/>
      <c r="AG18" s="475"/>
      <c r="AH18" s="389">
        <v>70</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3669192</v>
      </c>
      <c r="BO18" s="420"/>
      <c r="BP18" s="420"/>
      <c r="BQ18" s="420"/>
      <c r="BR18" s="420"/>
      <c r="BS18" s="420"/>
      <c r="BT18" s="420"/>
      <c r="BU18" s="421"/>
      <c r="BV18" s="419">
        <v>3451027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148</v>
      </c>
      <c r="C19" s="470"/>
      <c r="D19" s="470"/>
      <c r="E19" s="471"/>
      <c r="F19" s="471"/>
      <c r="G19" s="471"/>
      <c r="H19" s="471"/>
      <c r="I19" s="471"/>
      <c r="J19" s="471"/>
      <c r="K19" s="471"/>
      <c r="L19" s="479">
        <v>527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5036104</v>
      </c>
      <c r="BO19" s="420"/>
      <c r="BP19" s="420"/>
      <c r="BQ19" s="420"/>
      <c r="BR19" s="420"/>
      <c r="BS19" s="420"/>
      <c r="BT19" s="420"/>
      <c r="BU19" s="421"/>
      <c r="BV19" s="419">
        <v>4673518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150</v>
      </c>
      <c r="C20" s="470"/>
      <c r="D20" s="470"/>
      <c r="E20" s="471"/>
      <c r="F20" s="471"/>
      <c r="G20" s="471"/>
      <c r="H20" s="471"/>
      <c r="I20" s="471"/>
      <c r="J20" s="471"/>
      <c r="K20" s="471"/>
      <c r="L20" s="479">
        <v>5399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6151320</v>
      </c>
      <c r="BO22" s="449"/>
      <c r="BP22" s="449"/>
      <c r="BQ22" s="449"/>
      <c r="BR22" s="449"/>
      <c r="BS22" s="449"/>
      <c r="BT22" s="449"/>
      <c r="BU22" s="450"/>
      <c r="BV22" s="448">
        <v>6561057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3160199</v>
      </c>
      <c r="BO23" s="420"/>
      <c r="BP23" s="420"/>
      <c r="BQ23" s="420"/>
      <c r="BR23" s="420"/>
      <c r="BS23" s="420"/>
      <c r="BT23" s="420"/>
      <c r="BU23" s="421"/>
      <c r="BV23" s="419">
        <v>3515187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160</v>
      </c>
      <c r="F24" s="376"/>
      <c r="G24" s="376"/>
      <c r="H24" s="376"/>
      <c r="I24" s="376"/>
      <c r="J24" s="376"/>
      <c r="K24" s="377"/>
      <c r="L24" s="372">
        <v>1</v>
      </c>
      <c r="M24" s="373"/>
      <c r="N24" s="373"/>
      <c r="O24" s="373"/>
      <c r="P24" s="374"/>
      <c r="Q24" s="372">
        <v>7030</v>
      </c>
      <c r="R24" s="373"/>
      <c r="S24" s="373"/>
      <c r="T24" s="373"/>
      <c r="U24" s="373"/>
      <c r="V24" s="374"/>
      <c r="W24" s="462"/>
      <c r="X24" s="399"/>
      <c r="Y24" s="400"/>
      <c r="Z24" s="375" t="s">
        <v>161</v>
      </c>
      <c r="AA24" s="376"/>
      <c r="AB24" s="376"/>
      <c r="AC24" s="376"/>
      <c r="AD24" s="376"/>
      <c r="AE24" s="376"/>
      <c r="AF24" s="376"/>
      <c r="AG24" s="377"/>
      <c r="AH24" s="372">
        <v>98</v>
      </c>
      <c r="AI24" s="373"/>
      <c r="AJ24" s="373"/>
      <c r="AK24" s="373"/>
      <c r="AL24" s="374"/>
      <c r="AM24" s="372">
        <v>305662</v>
      </c>
      <c r="AN24" s="373"/>
      <c r="AO24" s="373"/>
      <c r="AP24" s="373"/>
      <c r="AQ24" s="373"/>
      <c r="AR24" s="374"/>
      <c r="AS24" s="372">
        <v>3119</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3696721</v>
      </c>
      <c r="BO24" s="420"/>
      <c r="BP24" s="420"/>
      <c r="BQ24" s="420"/>
      <c r="BR24" s="420"/>
      <c r="BS24" s="420"/>
      <c r="BT24" s="420"/>
      <c r="BU24" s="421"/>
      <c r="BV24" s="419">
        <v>3908510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163</v>
      </c>
      <c r="F25" s="376"/>
      <c r="G25" s="376"/>
      <c r="H25" s="376"/>
      <c r="I25" s="376"/>
      <c r="J25" s="376"/>
      <c r="K25" s="377"/>
      <c r="L25" s="372">
        <v>1</v>
      </c>
      <c r="M25" s="373"/>
      <c r="N25" s="373"/>
      <c r="O25" s="373"/>
      <c r="P25" s="374"/>
      <c r="Q25" s="372">
        <v>5840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t="s">
        <v>122</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166</v>
      </c>
      <c r="F26" s="376"/>
      <c r="G26" s="376"/>
      <c r="H26" s="376"/>
      <c r="I26" s="376"/>
      <c r="J26" s="376"/>
      <c r="K26" s="377"/>
      <c r="L26" s="372">
        <v>1</v>
      </c>
      <c r="M26" s="373"/>
      <c r="N26" s="373"/>
      <c r="O26" s="373"/>
      <c r="P26" s="374"/>
      <c r="Q26" s="372">
        <v>5580</v>
      </c>
      <c r="R26" s="373"/>
      <c r="S26" s="373"/>
      <c r="T26" s="373"/>
      <c r="U26" s="373"/>
      <c r="V26" s="374"/>
      <c r="W26" s="462"/>
      <c r="X26" s="399"/>
      <c r="Y26" s="400"/>
      <c r="Z26" s="375" t="s">
        <v>167</v>
      </c>
      <c r="AA26" s="430"/>
      <c r="AB26" s="430"/>
      <c r="AC26" s="430"/>
      <c r="AD26" s="430"/>
      <c r="AE26" s="430"/>
      <c r="AF26" s="430"/>
      <c r="AG26" s="431"/>
      <c r="AH26" s="372">
        <v>1</v>
      </c>
      <c r="AI26" s="373"/>
      <c r="AJ26" s="373"/>
      <c r="AK26" s="373"/>
      <c r="AL26" s="374"/>
      <c r="AM26" s="372" t="s">
        <v>168</v>
      </c>
      <c r="AN26" s="373"/>
      <c r="AO26" s="373"/>
      <c r="AP26" s="373"/>
      <c r="AQ26" s="373"/>
      <c r="AR26" s="374"/>
      <c r="AS26" s="372" t="s">
        <v>168</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2980</v>
      </c>
      <c r="R27" s="373"/>
      <c r="S27" s="373"/>
      <c r="T27" s="373"/>
      <c r="U27" s="373"/>
      <c r="V27" s="374"/>
      <c r="W27" s="462"/>
      <c r="X27" s="399"/>
      <c r="Y27" s="400"/>
      <c r="Z27" s="375" t="s">
        <v>171</v>
      </c>
      <c r="AA27" s="376"/>
      <c r="AB27" s="376"/>
      <c r="AC27" s="376"/>
      <c r="AD27" s="376"/>
      <c r="AE27" s="376"/>
      <c r="AF27" s="376"/>
      <c r="AG27" s="377"/>
      <c r="AH27" s="372">
        <v>4</v>
      </c>
      <c r="AI27" s="373"/>
      <c r="AJ27" s="373"/>
      <c r="AK27" s="373"/>
      <c r="AL27" s="374"/>
      <c r="AM27" s="372">
        <v>13836</v>
      </c>
      <c r="AN27" s="373"/>
      <c r="AO27" s="373"/>
      <c r="AP27" s="373"/>
      <c r="AQ27" s="373"/>
      <c r="AR27" s="374"/>
      <c r="AS27" s="372">
        <v>3459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211270</v>
      </c>
      <c r="BO27" s="454"/>
      <c r="BP27" s="454"/>
      <c r="BQ27" s="454"/>
      <c r="BR27" s="454"/>
      <c r="BS27" s="454"/>
      <c r="BT27" s="454"/>
      <c r="BU27" s="455"/>
      <c r="BV27" s="453">
        <v>211270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2320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829811</v>
      </c>
      <c r="BO28" s="449"/>
      <c r="BP28" s="449"/>
      <c r="BQ28" s="449"/>
      <c r="BR28" s="449"/>
      <c r="BS28" s="449"/>
      <c r="BT28" s="449"/>
      <c r="BU28" s="450"/>
      <c r="BV28" s="448">
        <v>670443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2110</v>
      </c>
      <c r="R29" s="373"/>
      <c r="S29" s="373"/>
      <c r="T29" s="373"/>
      <c r="U29" s="373"/>
      <c r="V29" s="374"/>
      <c r="W29" s="463"/>
      <c r="X29" s="464"/>
      <c r="Y29" s="465"/>
      <c r="Z29" s="375" t="s">
        <v>177</v>
      </c>
      <c r="AA29" s="376"/>
      <c r="AB29" s="376"/>
      <c r="AC29" s="376"/>
      <c r="AD29" s="376"/>
      <c r="AE29" s="376"/>
      <c r="AF29" s="376"/>
      <c r="AG29" s="377"/>
      <c r="AH29" s="372">
        <v>102</v>
      </c>
      <c r="AI29" s="373"/>
      <c r="AJ29" s="373"/>
      <c r="AK29" s="373"/>
      <c r="AL29" s="374"/>
      <c r="AM29" s="372">
        <v>319498</v>
      </c>
      <c r="AN29" s="373"/>
      <c r="AO29" s="373"/>
      <c r="AP29" s="373"/>
      <c r="AQ29" s="373"/>
      <c r="AR29" s="374"/>
      <c r="AS29" s="372">
        <v>3132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132346</v>
      </c>
      <c r="BO29" s="420"/>
      <c r="BP29" s="420"/>
      <c r="BQ29" s="420"/>
      <c r="BR29" s="420"/>
      <c r="BS29" s="420"/>
      <c r="BT29" s="420"/>
      <c r="BU29" s="421"/>
      <c r="BV29" s="419">
        <v>111338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463407</v>
      </c>
      <c r="BO30" s="454"/>
      <c r="BP30" s="454"/>
      <c r="BQ30" s="454"/>
      <c r="BR30" s="454"/>
      <c r="BS30" s="454"/>
      <c r="BT30" s="454"/>
      <c r="BU30" s="455"/>
      <c r="BV30" s="453">
        <v>410582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毛呂山・越生・鳩山公共下水道組合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西入間広域消防組合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埼玉西部環境保全組合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坂戸地区衛生組合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広域静苑組合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埼玉県後期高齢者医療広域組合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埼玉県後期高齢者医療広域組合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埼玉県市町村総合事務組合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埼玉県市町村総合事務組合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彩の国さいたま人づくり広域連合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A/CsSbeAOUu6a1OKs377RX3XvMN46sclG7V58kvrj4hybSKp0xJ5icVF8Km/eYCSNtypdTiTTMM1bY1RzI6Hg==" saltValue="AmtUhrV8vxIKEgeLul6c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1702547</v>
      </c>
      <c r="S5" s="674"/>
      <c r="T5" s="674"/>
      <c r="U5" s="674"/>
      <c r="V5" s="674"/>
      <c r="W5" s="674"/>
      <c r="X5" s="674"/>
      <c r="Y5" s="702"/>
      <c r="Z5" s="715">
        <v>27.1</v>
      </c>
      <c r="AA5" s="715"/>
      <c r="AB5" s="715"/>
      <c r="AC5" s="715"/>
      <c r="AD5" s="716">
        <v>1702547</v>
      </c>
      <c r="AE5" s="716"/>
      <c r="AF5" s="716"/>
      <c r="AG5" s="716"/>
      <c r="AH5" s="716"/>
      <c r="AI5" s="716"/>
      <c r="AJ5" s="716"/>
      <c r="AK5" s="716"/>
      <c r="AL5" s="703">
        <v>42.7</v>
      </c>
      <c r="AM5" s="685"/>
      <c r="AN5" s="685"/>
      <c r="AO5" s="704"/>
      <c r="AP5" s="676" t="s">
        <v>216</v>
      </c>
      <c r="AQ5" s="677"/>
      <c r="AR5" s="677"/>
      <c r="AS5" s="677"/>
      <c r="AT5" s="677"/>
      <c r="AU5" s="677"/>
      <c r="AV5" s="677"/>
      <c r="AW5" s="677"/>
      <c r="AX5" s="677"/>
      <c r="AY5" s="677"/>
      <c r="AZ5" s="677"/>
      <c r="BA5" s="677"/>
      <c r="BB5" s="677"/>
      <c r="BC5" s="677"/>
      <c r="BD5" s="677"/>
      <c r="BE5" s="677"/>
      <c r="BF5" s="678"/>
      <c r="BG5" s="621">
        <v>1702547</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68371</v>
      </c>
      <c r="S6" s="622"/>
      <c r="T6" s="622"/>
      <c r="U6" s="622"/>
      <c r="V6" s="622"/>
      <c r="W6" s="622"/>
      <c r="X6" s="622"/>
      <c r="Y6" s="623"/>
      <c r="Z6" s="659">
        <v>1.1000000000000001</v>
      </c>
      <c r="AA6" s="659"/>
      <c r="AB6" s="659"/>
      <c r="AC6" s="659"/>
      <c r="AD6" s="660">
        <v>68371</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1702547</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81712</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81712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566</v>
      </c>
      <c r="S7" s="622"/>
      <c r="T7" s="622"/>
      <c r="U7" s="622"/>
      <c r="V7" s="622"/>
      <c r="W7" s="622"/>
      <c r="X7" s="622"/>
      <c r="Y7" s="623"/>
      <c r="Z7" s="659">
        <v>0</v>
      </c>
      <c r="AA7" s="659"/>
      <c r="AB7" s="659"/>
      <c r="AC7" s="659"/>
      <c r="AD7" s="660">
        <v>566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713970</v>
      </c>
      <c r="BH7" s="622"/>
      <c r="BI7" s="622"/>
      <c r="BJ7" s="622"/>
      <c r="BK7" s="622"/>
      <c r="BL7" s="622"/>
      <c r="BM7" s="622"/>
      <c r="BN7" s="623"/>
      <c r="BO7" s="659">
        <v>41.9</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1179614</v>
      </c>
      <c r="CS7" s="622"/>
      <c r="CT7" s="622"/>
      <c r="CU7" s="622"/>
      <c r="CV7" s="622"/>
      <c r="CW7" s="622"/>
      <c r="CX7" s="622"/>
      <c r="CY7" s="623"/>
      <c r="CZ7" s="659">
        <v>19.5</v>
      </c>
      <c r="DA7" s="659"/>
      <c r="DB7" s="659"/>
      <c r="DC7" s="659"/>
      <c r="DD7" s="627">
        <v>170498</v>
      </c>
      <c r="DE7" s="622"/>
      <c r="DF7" s="622"/>
      <c r="DG7" s="622"/>
      <c r="DH7" s="622"/>
      <c r="DI7" s="622"/>
      <c r="DJ7" s="622"/>
      <c r="DK7" s="622"/>
      <c r="DL7" s="622"/>
      <c r="DM7" s="622"/>
      <c r="DN7" s="622"/>
      <c r="DO7" s="622"/>
      <c r="DP7" s="623"/>
      <c r="DQ7" s="627">
        <v>1076021</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10231</v>
      </c>
      <c r="S8" s="622"/>
      <c r="T8" s="622"/>
      <c r="U8" s="622"/>
      <c r="V8" s="622"/>
      <c r="W8" s="622"/>
      <c r="X8" s="622"/>
      <c r="Y8" s="623"/>
      <c r="Z8" s="659">
        <v>0.2</v>
      </c>
      <c r="AA8" s="659"/>
      <c r="AB8" s="659"/>
      <c r="AC8" s="659"/>
      <c r="AD8" s="660">
        <v>10231</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19160</v>
      </c>
      <c r="BH8" s="622"/>
      <c r="BI8" s="622"/>
      <c r="BJ8" s="622"/>
      <c r="BK8" s="622"/>
      <c r="BL8" s="622"/>
      <c r="BM8" s="622"/>
      <c r="BN8" s="623"/>
      <c r="BO8" s="659">
        <v>1.1000000000000001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1879186</v>
      </c>
      <c r="CS8" s="622"/>
      <c r="CT8" s="622"/>
      <c r="CU8" s="622"/>
      <c r="CV8" s="622"/>
      <c r="CW8" s="622"/>
      <c r="CX8" s="622"/>
      <c r="CY8" s="623"/>
      <c r="CZ8" s="659">
        <v>31.1</v>
      </c>
      <c r="DA8" s="659"/>
      <c r="DB8" s="659"/>
      <c r="DC8" s="659"/>
      <c r="DD8" s="627">
        <v>7791</v>
      </c>
      <c r="DE8" s="622"/>
      <c r="DF8" s="622"/>
      <c r="DG8" s="622"/>
      <c r="DH8" s="622"/>
      <c r="DI8" s="622"/>
      <c r="DJ8" s="622"/>
      <c r="DK8" s="622"/>
      <c r="DL8" s="622"/>
      <c r="DM8" s="622"/>
      <c r="DN8" s="622"/>
      <c r="DO8" s="622"/>
      <c r="DP8" s="623"/>
      <c r="DQ8" s="627">
        <v>1141958</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11832</v>
      </c>
      <c r="S9" s="622"/>
      <c r="T9" s="622"/>
      <c r="U9" s="622"/>
      <c r="V9" s="622"/>
      <c r="W9" s="622"/>
      <c r="X9" s="622"/>
      <c r="Y9" s="623"/>
      <c r="Z9" s="659">
        <v>0.2</v>
      </c>
      <c r="AA9" s="659"/>
      <c r="AB9" s="659"/>
      <c r="AC9" s="659"/>
      <c r="AD9" s="660">
        <v>11832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643169</v>
      </c>
      <c r="BH9" s="622"/>
      <c r="BI9" s="622"/>
      <c r="BJ9" s="622"/>
      <c r="BK9" s="622"/>
      <c r="BL9" s="622"/>
      <c r="BM9" s="622"/>
      <c r="BN9" s="623"/>
      <c r="BO9" s="659">
        <v>37.799999999999997</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420775</v>
      </c>
      <c r="CS9" s="622"/>
      <c r="CT9" s="622"/>
      <c r="CU9" s="622"/>
      <c r="CV9" s="622"/>
      <c r="CW9" s="622"/>
      <c r="CX9" s="622"/>
      <c r="CY9" s="623"/>
      <c r="CZ9" s="659">
        <v>7</v>
      </c>
      <c r="DA9" s="659"/>
      <c r="DB9" s="659"/>
      <c r="DC9" s="659"/>
      <c r="DD9" s="627" t="s">
        <v>122</v>
      </c>
      <c r="DE9" s="622"/>
      <c r="DF9" s="622"/>
      <c r="DG9" s="622"/>
      <c r="DH9" s="622"/>
      <c r="DI9" s="622"/>
      <c r="DJ9" s="622"/>
      <c r="DK9" s="622"/>
      <c r="DL9" s="622"/>
      <c r="DM9" s="622"/>
      <c r="DN9" s="622"/>
      <c r="DO9" s="622"/>
      <c r="DP9" s="623"/>
      <c r="DQ9" s="627">
        <v>357901</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25632</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1477</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1477</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294657</v>
      </c>
      <c r="S11" s="622"/>
      <c r="T11" s="622"/>
      <c r="U11" s="622"/>
      <c r="V11" s="622"/>
      <c r="W11" s="622"/>
      <c r="X11" s="622"/>
      <c r="Y11" s="623"/>
      <c r="Z11" s="624">
        <v>4.7</v>
      </c>
      <c r="AA11" s="625"/>
      <c r="AB11" s="625"/>
      <c r="AC11" s="626"/>
      <c r="AD11" s="627">
        <v>294657</v>
      </c>
      <c r="AE11" s="622"/>
      <c r="AF11" s="622"/>
      <c r="AG11" s="622"/>
      <c r="AH11" s="622"/>
      <c r="AI11" s="622"/>
      <c r="AJ11" s="622"/>
      <c r="AK11" s="623"/>
      <c r="AL11" s="624">
        <v>7.4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26009</v>
      </c>
      <c r="BH11" s="622"/>
      <c r="BI11" s="622"/>
      <c r="BJ11" s="622"/>
      <c r="BK11" s="622"/>
      <c r="BL11" s="622"/>
      <c r="BM11" s="622"/>
      <c r="BN11" s="623"/>
      <c r="BO11" s="659">
        <v>1.5</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192248</v>
      </c>
      <c r="CS11" s="622"/>
      <c r="CT11" s="622"/>
      <c r="CU11" s="622"/>
      <c r="CV11" s="622"/>
      <c r="CW11" s="622"/>
      <c r="CX11" s="622"/>
      <c r="CY11" s="623"/>
      <c r="CZ11" s="659">
        <v>3.2</v>
      </c>
      <c r="DA11" s="659"/>
      <c r="DB11" s="659"/>
      <c r="DC11" s="659"/>
      <c r="DD11" s="627">
        <v>32203</v>
      </c>
      <c r="DE11" s="622"/>
      <c r="DF11" s="622"/>
      <c r="DG11" s="622"/>
      <c r="DH11" s="622"/>
      <c r="DI11" s="622"/>
      <c r="DJ11" s="622"/>
      <c r="DK11" s="622"/>
      <c r="DL11" s="622"/>
      <c r="DM11" s="622"/>
      <c r="DN11" s="622"/>
      <c r="DO11" s="622"/>
      <c r="DP11" s="623"/>
      <c r="DQ11" s="627">
        <v>148030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96425</v>
      </c>
      <c r="S12" s="622"/>
      <c r="T12" s="622"/>
      <c r="U12" s="622"/>
      <c r="V12" s="622"/>
      <c r="W12" s="622"/>
      <c r="X12" s="622"/>
      <c r="Y12" s="623"/>
      <c r="Z12" s="659">
        <v>1.5</v>
      </c>
      <c r="AA12" s="659"/>
      <c r="AB12" s="659"/>
      <c r="AC12" s="659"/>
      <c r="AD12" s="660">
        <v>96425</v>
      </c>
      <c r="AE12" s="660"/>
      <c r="AF12" s="660"/>
      <c r="AG12" s="660"/>
      <c r="AH12" s="660"/>
      <c r="AI12" s="660"/>
      <c r="AJ12" s="660"/>
      <c r="AK12" s="660"/>
      <c r="AL12" s="624">
        <v>2.4</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843495</v>
      </c>
      <c r="BH12" s="622"/>
      <c r="BI12" s="622"/>
      <c r="BJ12" s="622"/>
      <c r="BK12" s="622"/>
      <c r="BL12" s="622"/>
      <c r="BM12" s="622"/>
      <c r="BN12" s="623"/>
      <c r="BO12" s="659">
        <v>49.5</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31320</v>
      </c>
      <c r="CS12" s="622"/>
      <c r="CT12" s="622"/>
      <c r="CU12" s="622"/>
      <c r="CV12" s="622"/>
      <c r="CW12" s="622"/>
      <c r="CX12" s="622"/>
      <c r="CY12" s="623"/>
      <c r="CZ12" s="659">
        <v>0.5</v>
      </c>
      <c r="DA12" s="659"/>
      <c r="DB12" s="659"/>
      <c r="DC12" s="659"/>
      <c r="DD12" s="627" t="s">
        <v>122</v>
      </c>
      <c r="DE12" s="622"/>
      <c r="DF12" s="622"/>
      <c r="DG12" s="622"/>
      <c r="DH12" s="622"/>
      <c r="DI12" s="622"/>
      <c r="DJ12" s="622"/>
      <c r="DK12" s="622"/>
      <c r="DL12" s="622"/>
      <c r="DM12" s="622"/>
      <c r="DN12" s="622"/>
      <c r="DO12" s="622"/>
      <c r="DP12" s="623"/>
      <c r="DQ12" s="627">
        <v>28320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843495</v>
      </c>
      <c r="BH13" s="622"/>
      <c r="BI13" s="622"/>
      <c r="BJ13" s="622"/>
      <c r="BK13" s="622"/>
      <c r="BL13" s="622"/>
      <c r="BM13" s="622"/>
      <c r="BN13" s="623"/>
      <c r="BO13" s="659">
        <v>49.5</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521840</v>
      </c>
      <c r="CS13" s="622"/>
      <c r="CT13" s="622"/>
      <c r="CU13" s="622"/>
      <c r="CV13" s="622"/>
      <c r="CW13" s="622"/>
      <c r="CX13" s="622"/>
      <c r="CY13" s="623"/>
      <c r="CZ13" s="659">
        <v>8.6</v>
      </c>
      <c r="DA13" s="659"/>
      <c r="DB13" s="659"/>
      <c r="DC13" s="659"/>
      <c r="DD13" s="627">
        <v>68344</v>
      </c>
      <c r="DE13" s="622"/>
      <c r="DF13" s="622"/>
      <c r="DG13" s="622"/>
      <c r="DH13" s="622"/>
      <c r="DI13" s="622"/>
      <c r="DJ13" s="622"/>
      <c r="DK13" s="622"/>
      <c r="DL13" s="622"/>
      <c r="DM13" s="622"/>
      <c r="DN13" s="622"/>
      <c r="DO13" s="622"/>
      <c r="DP13" s="623"/>
      <c r="DQ13" s="627">
        <v>492474</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715</v>
      </c>
      <c r="S14" s="622"/>
      <c r="T14" s="622"/>
      <c r="U14" s="622"/>
      <c r="V14" s="622"/>
      <c r="W14" s="622"/>
      <c r="X14" s="622"/>
      <c r="Y14" s="623"/>
      <c r="Z14" s="659">
        <v>0</v>
      </c>
      <c r="AA14" s="659"/>
      <c r="AB14" s="659"/>
      <c r="AC14" s="659"/>
      <c r="AD14" s="660">
        <v>715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43659</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325252</v>
      </c>
      <c r="CS14" s="622"/>
      <c r="CT14" s="622"/>
      <c r="CU14" s="622"/>
      <c r="CV14" s="622"/>
      <c r="CW14" s="622"/>
      <c r="CX14" s="622"/>
      <c r="CY14" s="623"/>
      <c r="CZ14" s="659">
        <v>5.4</v>
      </c>
      <c r="DA14" s="659"/>
      <c r="DB14" s="659"/>
      <c r="DC14" s="659"/>
      <c r="DD14" s="627" t="s">
        <v>122</v>
      </c>
      <c r="DE14" s="622"/>
      <c r="DF14" s="622"/>
      <c r="DG14" s="622"/>
      <c r="DH14" s="622"/>
      <c r="DI14" s="622"/>
      <c r="DJ14" s="622"/>
      <c r="DK14" s="622"/>
      <c r="DL14" s="622"/>
      <c r="DM14" s="622"/>
      <c r="DN14" s="622"/>
      <c r="DO14" s="622"/>
      <c r="DP14" s="623"/>
      <c r="DQ14" s="627">
        <v>325239</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101423</v>
      </c>
      <c r="BH15" s="622"/>
      <c r="BI15" s="622"/>
      <c r="BJ15" s="622"/>
      <c r="BK15" s="622"/>
      <c r="BL15" s="622"/>
      <c r="BM15" s="622"/>
      <c r="BN15" s="623"/>
      <c r="BO15" s="659">
        <v>6</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549427</v>
      </c>
      <c r="CS15" s="622"/>
      <c r="CT15" s="622"/>
      <c r="CU15" s="622"/>
      <c r="CV15" s="622"/>
      <c r="CW15" s="622"/>
      <c r="CX15" s="622"/>
      <c r="CY15" s="623"/>
      <c r="CZ15" s="659">
        <v>9.1</v>
      </c>
      <c r="DA15" s="659"/>
      <c r="DB15" s="659"/>
      <c r="DC15" s="659"/>
      <c r="DD15" s="627">
        <v>40007</v>
      </c>
      <c r="DE15" s="622"/>
      <c r="DF15" s="622"/>
      <c r="DG15" s="622"/>
      <c r="DH15" s="622"/>
      <c r="DI15" s="622"/>
      <c r="DJ15" s="622"/>
      <c r="DK15" s="622"/>
      <c r="DL15" s="622"/>
      <c r="DM15" s="622"/>
      <c r="DN15" s="622"/>
      <c r="DO15" s="622"/>
      <c r="DP15" s="623"/>
      <c r="DQ15" s="627">
        <v>453332</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12633</v>
      </c>
      <c r="S16" s="622"/>
      <c r="T16" s="622"/>
      <c r="U16" s="622"/>
      <c r="V16" s="622"/>
      <c r="W16" s="622"/>
      <c r="X16" s="622"/>
      <c r="Y16" s="623"/>
      <c r="Z16" s="659">
        <v>0.2</v>
      </c>
      <c r="AA16" s="659"/>
      <c r="AB16" s="659"/>
      <c r="AC16" s="659"/>
      <c r="AD16" s="660">
        <v>12633</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178592</v>
      </c>
      <c r="CS16" s="622"/>
      <c r="CT16" s="622"/>
      <c r="CU16" s="622"/>
      <c r="CV16" s="622"/>
      <c r="CW16" s="622"/>
      <c r="CX16" s="622"/>
      <c r="CY16" s="623"/>
      <c r="CZ16" s="659">
        <v>3</v>
      </c>
      <c r="DA16" s="659"/>
      <c r="DB16" s="659"/>
      <c r="DC16" s="659"/>
      <c r="DD16" s="627" t="s">
        <v>122</v>
      </c>
      <c r="DE16" s="622"/>
      <c r="DF16" s="622"/>
      <c r="DG16" s="622"/>
      <c r="DH16" s="622"/>
      <c r="DI16" s="622"/>
      <c r="DJ16" s="622"/>
      <c r="DK16" s="622"/>
      <c r="DL16" s="622"/>
      <c r="DM16" s="622"/>
      <c r="DN16" s="622"/>
      <c r="DO16" s="622"/>
      <c r="DP16" s="623"/>
      <c r="DQ16" s="627">
        <v>22914</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17900</v>
      </c>
      <c r="S17" s="622"/>
      <c r="T17" s="622"/>
      <c r="U17" s="622"/>
      <c r="V17" s="622"/>
      <c r="W17" s="622"/>
      <c r="X17" s="622"/>
      <c r="Y17" s="623"/>
      <c r="Z17" s="659">
        <v>0.3</v>
      </c>
      <c r="AA17" s="659"/>
      <c r="AB17" s="659"/>
      <c r="AC17" s="659"/>
      <c r="AD17" s="660">
        <v>17900</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677413</v>
      </c>
      <c r="CS17" s="622"/>
      <c r="CT17" s="622"/>
      <c r="CU17" s="622"/>
      <c r="CV17" s="622"/>
      <c r="CW17" s="622"/>
      <c r="CX17" s="622"/>
      <c r="CY17" s="623"/>
      <c r="CZ17" s="659">
        <v>11.2</v>
      </c>
      <c r="DA17" s="659"/>
      <c r="DB17" s="659"/>
      <c r="DC17" s="659"/>
      <c r="DD17" s="627" t="s">
        <v>122</v>
      </c>
      <c r="DE17" s="622"/>
      <c r="DF17" s="622"/>
      <c r="DG17" s="622"/>
      <c r="DH17" s="622"/>
      <c r="DI17" s="622"/>
      <c r="DJ17" s="622"/>
      <c r="DK17" s="622"/>
      <c r="DL17" s="622"/>
      <c r="DM17" s="622"/>
      <c r="DN17" s="622"/>
      <c r="DO17" s="622"/>
      <c r="DP17" s="623"/>
      <c r="DQ17" s="627">
        <v>677413</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8031</v>
      </c>
      <c r="S18" s="622"/>
      <c r="T18" s="622"/>
      <c r="U18" s="622"/>
      <c r="V18" s="622"/>
      <c r="W18" s="622"/>
      <c r="X18" s="622"/>
      <c r="Y18" s="623"/>
      <c r="Z18" s="659">
        <v>0.1</v>
      </c>
      <c r="AA18" s="659"/>
      <c r="AB18" s="659"/>
      <c r="AC18" s="659"/>
      <c r="AD18" s="660">
        <v>8031</v>
      </c>
      <c r="AE18" s="660"/>
      <c r="AF18" s="660"/>
      <c r="AG18" s="660"/>
      <c r="AH18" s="660"/>
      <c r="AI18" s="660"/>
      <c r="AJ18" s="660"/>
      <c r="AK18" s="660"/>
      <c r="AL18" s="624">
        <v>0.2</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8031</v>
      </c>
      <c r="S19" s="622"/>
      <c r="T19" s="622"/>
      <c r="U19" s="622"/>
      <c r="V19" s="622"/>
      <c r="W19" s="622"/>
      <c r="X19" s="622"/>
      <c r="Y19" s="623"/>
      <c r="Z19" s="659">
        <v>0.1</v>
      </c>
      <c r="AA19" s="659"/>
      <c r="AB19" s="659"/>
      <c r="AC19" s="659"/>
      <c r="AD19" s="660">
        <v>8031</v>
      </c>
      <c r="AE19" s="660"/>
      <c r="AF19" s="660"/>
      <c r="AG19" s="660"/>
      <c r="AH19" s="660"/>
      <c r="AI19" s="660"/>
      <c r="AJ19" s="660"/>
      <c r="AK19" s="660"/>
      <c r="AL19" s="624">
        <v>0.2</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6038856</v>
      </c>
      <c r="CS20" s="622"/>
      <c r="CT20" s="622"/>
      <c r="CU20" s="622"/>
      <c r="CV20" s="622"/>
      <c r="CW20" s="622"/>
      <c r="CX20" s="622"/>
      <c r="CY20" s="623"/>
      <c r="CZ20" s="659">
        <v>100</v>
      </c>
      <c r="DA20" s="659"/>
      <c r="DB20" s="659"/>
      <c r="DC20" s="659"/>
      <c r="DD20" s="627">
        <v>318843</v>
      </c>
      <c r="DE20" s="622"/>
      <c r="DF20" s="622"/>
      <c r="DG20" s="622"/>
      <c r="DH20" s="622"/>
      <c r="DI20" s="622"/>
      <c r="DJ20" s="622"/>
      <c r="DK20" s="622"/>
      <c r="DL20" s="622"/>
      <c r="DM20" s="622"/>
      <c r="DN20" s="622"/>
      <c r="DO20" s="622"/>
      <c r="DP20" s="623"/>
      <c r="DQ20" s="627">
        <v>4806791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1846501</v>
      </c>
      <c r="S21" s="622"/>
      <c r="T21" s="622"/>
      <c r="U21" s="622"/>
      <c r="V21" s="622"/>
      <c r="W21" s="622"/>
      <c r="X21" s="622"/>
      <c r="Y21" s="623"/>
      <c r="Z21" s="659">
        <v>29.4</v>
      </c>
      <c r="AA21" s="659"/>
      <c r="AB21" s="659"/>
      <c r="AC21" s="659"/>
      <c r="AD21" s="660">
        <v>1713427</v>
      </c>
      <c r="AE21" s="660"/>
      <c r="AF21" s="660"/>
      <c r="AG21" s="660"/>
      <c r="AH21" s="660"/>
      <c r="AI21" s="660"/>
      <c r="AJ21" s="660"/>
      <c r="AK21" s="660"/>
      <c r="AL21" s="624">
        <v>43</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1713427</v>
      </c>
      <c r="S22" s="622"/>
      <c r="T22" s="622"/>
      <c r="U22" s="622"/>
      <c r="V22" s="622"/>
      <c r="W22" s="622"/>
      <c r="X22" s="622"/>
      <c r="Y22" s="623"/>
      <c r="Z22" s="659">
        <v>27.3</v>
      </c>
      <c r="AA22" s="659"/>
      <c r="AB22" s="659"/>
      <c r="AC22" s="659"/>
      <c r="AD22" s="660">
        <v>1713427</v>
      </c>
      <c r="AE22" s="660"/>
      <c r="AF22" s="660"/>
      <c r="AG22" s="660"/>
      <c r="AH22" s="660"/>
      <c r="AI22" s="660"/>
      <c r="AJ22" s="660"/>
      <c r="AK22" s="660"/>
      <c r="AL22" s="624">
        <v>43</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133074</v>
      </c>
      <c r="S23" s="622"/>
      <c r="T23" s="622"/>
      <c r="U23" s="622"/>
      <c r="V23" s="622"/>
      <c r="W23" s="622"/>
      <c r="X23" s="622"/>
      <c r="Y23" s="623"/>
      <c r="Z23" s="659">
        <v>2.1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2637632</v>
      </c>
      <c r="CS24" s="674"/>
      <c r="CT24" s="674"/>
      <c r="CU24" s="674"/>
      <c r="CV24" s="674"/>
      <c r="CW24" s="674"/>
      <c r="CX24" s="674"/>
      <c r="CY24" s="702"/>
      <c r="CZ24" s="703">
        <v>43.7</v>
      </c>
      <c r="DA24" s="685"/>
      <c r="DB24" s="685"/>
      <c r="DC24" s="705"/>
      <c r="DD24" s="701">
        <v>2053165</v>
      </c>
      <c r="DE24" s="674"/>
      <c r="DF24" s="674"/>
      <c r="DG24" s="674"/>
      <c r="DH24" s="674"/>
      <c r="DI24" s="674"/>
      <c r="DJ24" s="674"/>
      <c r="DK24" s="702"/>
      <c r="DL24" s="701">
        <v>1724452</v>
      </c>
      <c r="DM24" s="674"/>
      <c r="DN24" s="674"/>
      <c r="DO24" s="674"/>
      <c r="DP24" s="674"/>
      <c r="DQ24" s="674"/>
      <c r="DR24" s="674"/>
      <c r="DS24" s="674"/>
      <c r="DT24" s="674"/>
      <c r="DU24" s="674"/>
      <c r="DV24" s="702"/>
      <c r="DW24" s="703">
        <v>42.9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4070409</v>
      </c>
      <c r="S25" s="622"/>
      <c r="T25" s="622"/>
      <c r="U25" s="622"/>
      <c r="V25" s="622"/>
      <c r="W25" s="622"/>
      <c r="X25" s="622"/>
      <c r="Y25" s="623"/>
      <c r="Z25" s="659">
        <v>64.8</v>
      </c>
      <c r="AA25" s="659"/>
      <c r="AB25" s="659"/>
      <c r="AC25" s="659"/>
      <c r="AD25" s="660">
        <v>3937335</v>
      </c>
      <c r="AE25" s="660"/>
      <c r="AF25" s="660"/>
      <c r="AG25" s="660"/>
      <c r="AH25" s="660"/>
      <c r="AI25" s="660"/>
      <c r="AJ25" s="660"/>
      <c r="AK25" s="660"/>
      <c r="AL25" s="624">
        <v>98.7</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1014924</v>
      </c>
      <c r="CS25" s="634"/>
      <c r="CT25" s="634"/>
      <c r="CU25" s="634"/>
      <c r="CV25" s="634"/>
      <c r="CW25" s="634"/>
      <c r="CX25" s="634"/>
      <c r="CY25" s="635"/>
      <c r="CZ25" s="624">
        <v>16.8</v>
      </c>
      <c r="DA25" s="636"/>
      <c r="DB25" s="636"/>
      <c r="DC25" s="637"/>
      <c r="DD25" s="627">
        <v>969535</v>
      </c>
      <c r="DE25" s="634"/>
      <c r="DF25" s="634"/>
      <c r="DG25" s="634"/>
      <c r="DH25" s="634"/>
      <c r="DI25" s="634"/>
      <c r="DJ25" s="634"/>
      <c r="DK25" s="635"/>
      <c r="DL25" s="627">
        <v>843517</v>
      </c>
      <c r="DM25" s="634"/>
      <c r="DN25" s="634"/>
      <c r="DO25" s="634"/>
      <c r="DP25" s="634"/>
      <c r="DQ25" s="634"/>
      <c r="DR25" s="634"/>
      <c r="DS25" s="634"/>
      <c r="DT25" s="634"/>
      <c r="DU25" s="634"/>
      <c r="DV25" s="635"/>
      <c r="DW25" s="624">
        <v>21</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2008</v>
      </c>
      <c r="S26" s="622"/>
      <c r="T26" s="622"/>
      <c r="U26" s="622"/>
      <c r="V26" s="622"/>
      <c r="W26" s="622"/>
      <c r="X26" s="622"/>
      <c r="Y26" s="623"/>
      <c r="Z26" s="659">
        <v>0</v>
      </c>
      <c r="AA26" s="659"/>
      <c r="AB26" s="659"/>
      <c r="AC26" s="659"/>
      <c r="AD26" s="660">
        <v>2008</v>
      </c>
      <c r="AE26" s="660"/>
      <c r="AF26" s="660"/>
      <c r="AG26" s="660"/>
      <c r="AH26" s="660"/>
      <c r="AI26" s="660"/>
      <c r="AJ26" s="660"/>
      <c r="AK26" s="660"/>
      <c r="AL26" s="624">
        <v>0.1</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593042</v>
      </c>
      <c r="CS26" s="622"/>
      <c r="CT26" s="622"/>
      <c r="CU26" s="622"/>
      <c r="CV26" s="622"/>
      <c r="CW26" s="622"/>
      <c r="CX26" s="622"/>
      <c r="CY26" s="623"/>
      <c r="CZ26" s="624">
        <v>9.8000000000000007</v>
      </c>
      <c r="DA26" s="636"/>
      <c r="DB26" s="636"/>
      <c r="DC26" s="637"/>
      <c r="DD26" s="627">
        <v>562710</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13959</v>
      </c>
      <c r="S27" s="622"/>
      <c r="T27" s="622"/>
      <c r="U27" s="622"/>
      <c r="V27" s="622"/>
      <c r="W27" s="622"/>
      <c r="X27" s="622"/>
      <c r="Y27" s="623"/>
      <c r="Z27" s="659">
        <v>0.2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1702547</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945295</v>
      </c>
      <c r="CS27" s="634"/>
      <c r="CT27" s="634"/>
      <c r="CU27" s="634"/>
      <c r="CV27" s="634"/>
      <c r="CW27" s="634"/>
      <c r="CX27" s="634"/>
      <c r="CY27" s="635"/>
      <c r="CZ27" s="624">
        <v>15.7</v>
      </c>
      <c r="DA27" s="636"/>
      <c r="DB27" s="636"/>
      <c r="DC27" s="637"/>
      <c r="DD27" s="627">
        <v>406217</v>
      </c>
      <c r="DE27" s="634"/>
      <c r="DF27" s="634"/>
      <c r="DG27" s="634"/>
      <c r="DH27" s="634"/>
      <c r="DI27" s="634"/>
      <c r="DJ27" s="634"/>
      <c r="DK27" s="635"/>
      <c r="DL27" s="627">
        <v>203522</v>
      </c>
      <c r="DM27" s="634"/>
      <c r="DN27" s="634"/>
      <c r="DO27" s="634"/>
      <c r="DP27" s="634"/>
      <c r="DQ27" s="634"/>
      <c r="DR27" s="634"/>
      <c r="DS27" s="634"/>
      <c r="DT27" s="634"/>
      <c r="DU27" s="634"/>
      <c r="DV27" s="635"/>
      <c r="DW27" s="624">
        <v>5.0999999999999996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15743</v>
      </c>
      <c r="S28" s="622"/>
      <c r="T28" s="622"/>
      <c r="U28" s="622"/>
      <c r="V28" s="622"/>
      <c r="W28" s="622"/>
      <c r="X28" s="622"/>
      <c r="Y28" s="623"/>
      <c r="Z28" s="659">
        <v>0.3</v>
      </c>
      <c r="AA28" s="659"/>
      <c r="AB28" s="659"/>
      <c r="AC28" s="659"/>
      <c r="AD28" s="660">
        <v>8308</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677413</v>
      </c>
      <c r="CS28" s="622"/>
      <c r="CT28" s="622"/>
      <c r="CU28" s="622"/>
      <c r="CV28" s="622"/>
      <c r="CW28" s="622"/>
      <c r="CX28" s="622"/>
      <c r="CY28" s="623"/>
      <c r="CZ28" s="624">
        <v>11.2</v>
      </c>
      <c r="DA28" s="636"/>
      <c r="DB28" s="636"/>
      <c r="DC28" s="637"/>
      <c r="DD28" s="627">
        <v>677413</v>
      </c>
      <c r="DE28" s="622"/>
      <c r="DF28" s="622"/>
      <c r="DG28" s="622"/>
      <c r="DH28" s="622"/>
      <c r="DI28" s="622"/>
      <c r="DJ28" s="622"/>
      <c r="DK28" s="623"/>
      <c r="DL28" s="627">
        <v>677413</v>
      </c>
      <c r="DM28" s="622"/>
      <c r="DN28" s="622"/>
      <c r="DO28" s="622"/>
      <c r="DP28" s="622"/>
      <c r="DQ28" s="622"/>
      <c r="DR28" s="622"/>
      <c r="DS28" s="622"/>
      <c r="DT28" s="622"/>
      <c r="DU28" s="622"/>
      <c r="DV28" s="623"/>
      <c r="DW28" s="624">
        <v>16.8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5095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677413</v>
      </c>
      <c r="CS29" s="634"/>
      <c r="CT29" s="634"/>
      <c r="CU29" s="634"/>
      <c r="CV29" s="634"/>
      <c r="CW29" s="634"/>
      <c r="CX29" s="634"/>
      <c r="CY29" s="635"/>
      <c r="CZ29" s="624">
        <v>11.2</v>
      </c>
      <c r="DA29" s="636"/>
      <c r="DB29" s="636"/>
      <c r="DC29" s="637"/>
      <c r="DD29" s="627">
        <v>677413</v>
      </c>
      <c r="DE29" s="634"/>
      <c r="DF29" s="634"/>
      <c r="DG29" s="634"/>
      <c r="DH29" s="634"/>
      <c r="DI29" s="634"/>
      <c r="DJ29" s="634"/>
      <c r="DK29" s="635"/>
      <c r="DL29" s="627">
        <v>677413</v>
      </c>
      <c r="DM29" s="634"/>
      <c r="DN29" s="634"/>
      <c r="DO29" s="634"/>
      <c r="DP29" s="634"/>
      <c r="DQ29" s="634"/>
      <c r="DR29" s="634"/>
      <c r="DS29" s="634"/>
      <c r="DT29" s="634"/>
      <c r="DU29" s="634"/>
      <c r="DV29" s="635"/>
      <c r="DW29" s="624">
        <v>16.8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817461</v>
      </c>
      <c r="S30" s="622"/>
      <c r="T30" s="622"/>
      <c r="U30" s="622"/>
      <c r="V30" s="622"/>
      <c r="W30" s="622"/>
      <c r="X30" s="622"/>
      <c r="Y30" s="623"/>
      <c r="Z30" s="659">
        <v>13</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651164</v>
      </c>
      <c r="CS30" s="622"/>
      <c r="CT30" s="622"/>
      <c r="CU30" s="622"/>
      <c r="CV30" s="622"/>
      <c r="CW30" s="622"/>
      <c r="CX30" s="622"/>
      <c r="CY30" s="623"/>
      <c r="CZ30" s="624">
        <v>10.8</v>
      </c>
      <c r="DA30" s="636"/>
      <c r="DB30" s="636"/>
      <c r="DC30" s="637"/>
      <c r="DD30" s="627">
        <v>651164</v>
      </c>
      <c r="DE30" s="622"/>
      <c r="DF30" s="622"/>
      <c r="DG30" s="622"/>
      <c r="DH30" s="622"/>
      <c r="DI30" s="622"/>
      <c r="DJ30" s="622"/>
      <c r="DK30" s="623"/>
      <c r="DL30" s="627">
        <v>651164</v>
      </c>
      <c r="DM30" s="622"/>
      <c r="DN30" s="622"/>
      <c r="DO30" s="622"/>
      <c r="DP30" s="622"/>
      <c r="DQ30" s="622"/>
      <c r="DR30" s="622"/>
      <c r="DS30" s="622"/>
      <c r="DT30" s="622"/>
      <c r="DU30" s="622"/>
      <c r="DV30" s="623"/>
      <c r="DW30" s="624">
        <v>16.2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98</v>
      </c>
      <c r="BN31" s="684"/>
      <c r="BO31" s="684"/>
      <c r="BP31" s="684"/>
      <c r="BQ31" s="686"/>
      <c r="BR31" s="683">
        <v>99.2</v>
      </c>
      <c r="BS31" s="684"/>
      <c r="BT31" s="684"/>
      <c r="BU31" s="684"/>
      <c r="BV31" s="684"/>
      <c r="BW31" s="684"/>
      <c r="BX31" s="685">
        <v>97.8</v>
      </c>
      <c r="BY31" s="684"/>
      <c r="BZ31" s="684"/>
      <c r="CA31" s="684"/>
      <c r="CB31" s="686"/>
      <c r="CD31" s="642"/>
      <c r="CE31" s="643"/>
      <c r="CF31" s="618" t="s">
        <v>300</v>
      </c>
      <c r="CG31" s="619"/>
      <c r="CH31" s="619"/>
      <c r="CI31" s="619"/>
      <c r="CJ31" s="619"/>
      <c r="CK31" s="619"/>
      <c r="CL31" s="619"/>
      <c r="CM31" s="619"/>
      <c r="CN31" s="619"/>
      <c r="CO31" s="619"/>
      <c r="CP31" s="619"/>
      <c r="CQ31" s="620"/>
      <c r="CR31" s="621">
        <v>26249</v>
      </c>
      <c r="CS31" s="634"/>
      <c r="CT31" s="634"/>
      <c r="CU31" s="634"/>
      <c r="CV31" s="634"/>
      <c r="CW31" s="634"/>
      <c r="CX31" s="634"/>
      <c r="CY31" s="635"/>
      <c r="CZ31" s="624">
        <v>0.4</v>
      </c>
      <c r="DA31" s="636"/>
      <c r="DB31" s="636"/>
      <c r="DC31" s="637"/>
      <c r="DD31" s="627">
        <v>26249</v>
      </c>
      <c r="DE31" s="634"/>
      <c r="DF31" s="634"/>
      <c r="DG31" s="634"/>
      <c r="DH31" s="634"/>
      <c r="DI31" s="634"/>
      <c r="DJ31" s="634"/>
      <c r="DK31" s="635"/>
      <c r="DL31" s="627">
        <v>26249</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351737</v>
      </c>
      <c r="S32" s="622"/>
      <c r="T32" s="622"/>
      <c r="U32" s="622"/>
      <c r="V32" s="622"/>
      <c r="W32" s="622"/>
      <c r="X32" s="622"/>
      <c r="Y32" s="623"/>
      <c r="Z32" s="659">
        <v>5.6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99.6</v>
      </c>
      <c r="BH32" s="634"/>
      <c r="BI32" s="634"/>
      <c r="BJ32" s="634"/>
      <c r="BK32" s="634"/>
      <c r="BL32" s="634"/>
      <c r="BM32" s="625">
        <v>98.6</v>
      </c>
      <c r="BN32" s="634"/>
      <c r="BO32" s="634"/>
      <c r="BP32" s="634"/>
      <c r="BQ32" s="657"/>
      <c r="BR32" s="692">
        <v>99.2</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51019</v>
      </c>
      <c r="S33" s="622"/>
      <c r="T33" s="622"/>
      <c r="U33" s="622"/>
      <c r="V33" s="622"/>
      <c r="W33" s="622"/>
      <c r="X33" s="622"/>
      <c r="Y33" s="623"/>
      <c r="Z33" s="659">
        <v>0.8</v>
      </c>
      <c r="AA33" s="659"/>
      <c r="AB33" s="659"/>
      <c r="AC33" s="659"/>
      <c r="AD33" s="660">
        <v>23763</v>
      </c>
      <c r="AE33" s="660"/>
      <c r="AF33" s="660"/>
      <c r="AG33" s="660"/>
      <c r="AH33" s="660"/>
      <c r="AI33" s="660"/>
      <c r="AJ33" s="660"/>
      <c r="AK33" s="660"/>
      <c r="AL33" s="624">
        <v>0.6</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99.1</v>
      </c>
      <c r="BH33" s="606"/>
      <c r="BI33" s="606"/>
      <c r="BJ33" s="606"/>
      <c r="BK33" s="606"/>
      <c r="BL33" s="606"/>
      <c r="BM33" s="652">
        <v>97.4</v>
      </c>
      <c r="BN33" s="606"/>
      <c r="BO33" s="606"/>
      <c r="BP33" s="606"/>
      <c r="BQ33" s="669"/>
      <c r="BR33" s="682">
        <v>99.1</v>
      </c>
      <c r="BS33" s="606"/>
      <c r="BT33" s="606"/>
      <c r="BU33" s="606"/>
      <c r="BV33" s="606"/>
      <c r="BW33" s="606"/>
      <c r="BX33" s="652">
        <v>97.3</v>
      </c>
      <c r="BY33" s="606"/>
      <c r="BZ33" s="606"/>
      <c r="CA33" s="606"/>
      <c r="CB33" s="669"/>
      <c r="CD33" s="618" t="s">
        <v>307</v>
      </c>
      <c r="CE33" s="619"/>
      <c r="CF33" s="619"/>
      <c r="CG33" s="619"/>
      <c r="CH33" s="619"/>
      <c r="CI33" s="619"/>
      <c r="CJ33" s="619"/>
      <c r="CK33" s="619"/>
      <c r="CL33" s="619"/>
      <c r="CM33" s="619"/>
      <c r="CN33" s="619"/>
      <c r="CO33" s="619"/>
      <c r="CP33" s="619"/>
      <c r="CQ33" s="620"/>
      <c r="CR33" s="621">
        <v>2903789</v>
      </c>
      <c r="CS33" s="634"/>
      <c r="CT33" s="634"/>
      <c r="CU33" s="634"/>
      <c r="CV33" s="634"/>
      <c r="CW33" s="634"/>
      <c r="CX33" s="634"/>
      <c r="CY33" s="635"/>
      <c r="CZ33" s="624">
        <v>48.1</v>
      </c>
      <c r="DA33" s="636"/>
      <c r="DB33" s="636"/>
      <c r="DC33" s="637"/>
      <c r="DD33" s="627">
        <v>2517407</v>
      </c>
      <c r="DE33" s="634"/>
      <c r="DF33" s="634"/>
      <c r="DG33" s="634"/>
      <c r="DH33" s="634"/>
      <c r="DI33" s="634"/>
      <c r="DJ33" s="634"/>
      <c r="DK33" s="635"/>
      <c r="DL33" s="627">
        <v>1944740</v>
      </c>
      <c r="DM33" s="634"/>
      <c r="DN33" s="634"/>
      <c r="DO33" s="634"/>
      <c r="DP33" s="634"/>
      <c r="DQ33" s="634"/>
      <c r="DR33" s="634"/>
      <c r="DS33" s="634"/>
      <c r="DT33" s="634"/>
      <c r="DU33" s="634"/>
      <c r="DV33" s="635"/>
      <c r="DW33" s="624">
        <v>48.4</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15135</v>
      </c>
      <c r="S34" s="622"/>
      <c r="T34" s="622"/>
      <c r="U34" s="622"/>
      <c r="V34" s="622"/>
      <c r="W34" s="622"/>
      <c r="X34" s="622"/>
      <c r="Y34" s="623"/>
      <c r="Z34" s="659">
        <v>0.2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841594</v>
      </c>
      <c r="CS34" s="622"/>
      <c r="CT34" s="622"/>
      <c r="CU34" s="622"/>
      <c r="CV34" s="622"/>
      <c r="CW34" s="622"/>
      <c r="CX34" s="622"/>
      <c r="CY34" s="623"/>
      <c r="CZ34" s="624">
        <v>13.9</v>
      </c>
      <c r="DA34" s="636"/>
      <c r="DB34" s="636"/>
      <c r="DC34" s="637"/>
      <c r="DD34" s="627">
        <v>622657</v>
      </c>
      <c r="DE34" s="622"/>
      <c r="DF34" s="622"/>
      <c r="DG34" s="622"/>
      <c r="DH34" s="622"/>
      <c r="DI34" s="622"/>
      <c r="DJ34" s="622"/>
      <c r="DK34" s="623"/>
      <c r="DL34" s="627">
        <v>521340</v>
      </c>
      <c r="DM34" s="622"/>
      <c r="DN34" s="622"/>
      <c r="DO34" s="622"/>
      <c r="DP34" s="622"/>
      <c r="DQ34" s="622"/>
      <c r="DR34" s="622"/>
      <c r="DS34" s="622"/>
      <c r="DT34" s="622"/>
      <c r="DU34" s="622"/>
      <c r="DV34" s="623"/>
      <c r="DW34" s="624">
        <v>13</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44218</v>
      </c>
      <c r="S35" s="622"/>
      <c r="T35" s="622"/>
      <c r="U35" s="622"/>
      <c r="V35" s="622"/>
      <c r="W35" s="622"/>
      <c r="X35" s="622"/>
      <c r="Y35" s="623"/>
      <c r="Z35" s="659">
        <v>0.7</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46670</v>
      </c>
      <c r="CS35" s="634"/>
      <c r="CT35" s="634"/>
      <c r="CU35" s="634"/>
      <c r="CV35" s="634"/>
      <c r="CW35" s="634"/>
      <c r="CX35" s="634"/>
      <c r="CY35" s="635"/>
      <c r="CZ35" s="624">
        <v>0.8</v>
      </c>
      <c r="DA35" s="636"/>
      <c r="DB35" s="636"/>
      <c r="DC35" s="637"/>
      <c r="DD35" s="627">
        <v>45980</v>
      </c>
      <c r="DE35" s="634"/>
      <c r="DF35" s="634"/>
      <c r="DG35" s="634"/>
      <c r="DH35" s="634"/>
      <c r="DI35" s="634"/>
      <c r="DJ35" s="634"/>
      <c r="DK35" s="635"/>
      <c r="DL35" s="627">
        <v>43058</v>
      </c>
      <c r="DM35" s="634"/>
      <c r="DN35" s="634"/>
      <c r="DO35" s="634"/>
      <c r="DP35" s="634"/>
      <c r="DQ35" s="634"/>
      <c r="DR35" s="634"/>
      <c r="DS35" s="634"/>
      <c r="DT35" s="634"/>
      <c r="DU35" s="634"/>
      <c r="DV35" s="635"/>
      <c r="DW35" s="624">
        <v>1.1000000000000001</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476650</v>
      </c>
      <c r="S36" s="622"/>
      <c r="T36" s="622"/>
      <c r="U36" s="622"/>
      <c r="V36" s="622"/>
      <c r="W36" s="622"/>
      <c r="X36" s="622"/>
      <c r="Y36" s="623"/>
      <c r="Z36" s="659">
        <v>7.6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841915</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52611</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1156563</v>
      </c>
      <c r="CS36" s="622"/>
      <c r="CT36" s="622"/>
      <c r="CU36" s="622"/>
      <c r="CV36" s="622"/>
      <c r="CW36" s="622"/>
      <c r="CX36" s="622"/>
      <c r="CY36" s="623"/>
      <c r="CZ36" s="624">
        <v>19.2</v>
      </c>
      <c r="DA36" s="636"/>
      <c r="DB36" s="636"/>
      <c r="DC36" s="637"/>
      <c r="DD36" s="627">
        <v>1106708</v>
      </c>
      <c r="DE36" s="622"/>
      <c r="DF36" s="622"/>
      <c r="DG36" s="622"/>
      <c r="DH36" s="622"/>
      <c r="DI36" s="622"/>
      <c r="DJ36" s="622"/>
      <c r="DK36" s="623"/>
      <c r="DL36" s="627">
        <v>884239</v>
      </c>
      <c r="DM36" s="622"/>
      <c r="DN36" s="622"/>
      <c r="DO36" s="622"/>
      <c r="DP36" s="622"/>
      <c r="DQ36" s="622"/>
      <c r="DR36" s="622"/>
      <c r="DS36" s="622"/>
      <c r="DT36" s="622"/>
      <c r="DU36" s="622"/>
      <c r="DV36" s="623"/>
      <c r="DW36" s="624">
        <v>22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172829</v>
      </c>
      <c r="S37" s="622"/>
      <c r="T37" s="622"/>
      <c r="U37" s="622"/>
      <c r="V37" s="622"/>
      <c r="W37" s="622"/>
      <c r="X37" s="622"/>
      <c r="Y37" s="623"/>
      <c r="Z37" s="659">
        <v>2.8</v>
      </c>
      <c r="AA37" s="659"/>
      <c r="AB37" s="659"/>
      <c r="AC37" s="659"/>
      <c r="AD37" s="660">
        <v>17378</v>
      </c>
      <c r="AE37" s="660"/>
      <c r="AF37" s="660"/>
      <c r="AG37" s="660"/>
      <c r="AH37" s="660"/>
      <c r="AI37" s="660"/>
      <c r="AJ37" s="660"/>
      <c r="AK37" s="660"/>
      <c r="AL37" s="624">
        <v>0.4</v>
      </c>
      <c r="AM37" s="625"/>
      <c r="AN37" s="625"/>
      <c r="AO37" s="661"/>
      <c r="AQ37" s="654" t="s">
        <v>319</v>
      </c>
      <c r="AR37" s="655"/>
      <c r="AS37" s="655"/>
      <c r="AT37" s="655"/>
      <c r="AU37" s="655"/>
      <c r="AV37" s="655"/>
      <c r="AW37" s="655"/>
      <c r="AX37" s="655"/>
      <c r="AY37" s="656"/>
      <c r="AZ37" s="621">
        <v>247101</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50571</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533822</v>
      </c>
      <c r="CS37" s="634"/>
      <c r="CT37" s="634"/>
      <c r="CU37" s="634"/>
      <c r="CV37" s="634"/>
      <c r="CW37" s="634"/>
      <c r="CX37" s="634"/>
      <c r="CY37" s="635"/>
      <c r="CZ37" s="624">
        <v>8.8000000000000007</v>
      </c>
      <c r="DA37" s="636"/>
      <c r="DB37" s="636"/>
      <c r="DC37" s="637"/>
      <c r="DD37" s="627">
        <v>533822</v>
      </c>
      <c r="DE37" s="634"/>
      <c r="DF37" s="634"/>
      <c r="DG37" s="634"/>
      <c r="DH37" s="634"/>
      <c r="DI37" s="634"/>
      <c r="DJ37" s="634"/>
      <c r="DK37" s="635"/>
      <c r="DL37" s="627">
        <v>495512</v>
      </c>
      <c r="DM37" s="634"/>
      <c r="DN37" s="634"/>
      <c r="DO37" s="634"/>
      <c r="DP37" s="634"/>
      <c r="DQ37" s="634"/>
      <c r="DR37" s="634"/>
      <c r="DS37" s="634"/>
      <c r="DT37" s="634"/>
      <c r="DU37" s="634"/>
      <c r="DV37" s="635"/>
      <c r="DW37" s="624">
        <v>12.3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241427</v>
      </c>
      <c r="S38" s="622"/>
      <c r="T38" s="622"/>
      <c r="U38" s="622"/>
      <c r="V38" s="622"/>
      <c r="W38" s="622"/>
      <c r="X38" s="622"/>
      <c r="Y38" s="623"/>
      <c r="Z38" s="659">
        <v>3.8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2222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594814</v>
      </c>
      <c r="CS38" s="622"/>
      <c r="CT38" s="622"/>
      <c r="CU38" s="622"/>
      <c r="CV38" s="622"/>
      <c r="CW38" s="622"/>
      <c r="CX38" s="622"/>
      <c r="CY38" s="623"/>
      <c r="CZ38" s="624">
        <v>9.8000000000000007</v>
      </c>
      <c r="DA38" s="636"/>
      <c r="DB38" s="636"/>
      <c r="DC38" s="637"/>
      <c r="DD38" s="627">
        <v>496103</v>
      </c>
      <c r="DE38" s="622"/>
      <c r="DF38" s="622"/>
      <c r="DG38" s="622"/>
      <c r="DH38" s="622"/>
      <c r="DI38" s="622"/>
      <c r="DJ38" s="622"/>
      <c r="DK38" s="623"/>
      <c r="DL38" s="627">
        <v>496103</v>
      </c>
      <c r="DM38" s="622"/>
      <c r="DN38" s="622"/>
      <c r="DO38" s="622"/>
      <c r="DP38" s="622"/>
      <c r="DQ38" s="622"/>
      <c r="DR38" s="622"/>
      <c r="DS38" s="622"/>
      <c r="DT38" s="622"/>
      <c r="DU38" s="622"/>
      <c r="DV38" s="623"/>
      <c r="DW38" s="624">
        <v>12.3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3273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261148</v>
      </c>
      <c r="CS39" s="634"/>
      <c r="CT39" s="634"/>
      <c r="CU39" s="634"/>
      <c r="CV39" s="634"/>
      <c r="CW39" s="634"/>
      <c r="CX39" s="634"/>
      <c r="CY39" s="635"/>
      <c r="CZ39" s="624">
        <v>4.3</v>
      </c>
      <c r="DA39" s="636"/>
      <c r="DB39" s="636"/>
      <c r="DC39" s="637"/>
      <c r="DD39" s="627">
        <v>245959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32927</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3000</v>
      </c>
      <c r="CS40" s="622"/>
      <c r="CT40" s="622"/>
      <c r="CU40" s="622"/>
      <c r="CV40" s="622"/>
      <c r="CW40" s="622"/>
      <c r="CX40" s="622"/>
      <c r="CY40" s="623"/>
      <c r="CZ40" s="624">
        <v>0</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6277690</v>
      </c>
      <c r="S41" s="646"/>
      <c r="T41" s="646"/>
      <c r="U41" s="646"/>
      <c r="V41" s="646"/>
      <c r="W41" s="646"/>
      <c r="X41" s="646"/>
      <c r="Y41" s="649"/>
      <c r="Z41" s="650">
        <v>100</v>
      </c>
      <c r="AA41" s="650"/>
      <c r="AB41" s="650"/>
      <c r="AC41" s="650"/>
      <c r="AD41" s="651">
        <v>3988792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86089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508725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358</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497435</v>
      </c>
      <c r="CS42" s="634"/>
      <c r="CT42" s="634"/>
      <c r="CU42" s="634"/>
      <c r="CV42" s="634"/>
      <c r="CW42" s="634"/>
      <c r="CX42" s="634"/>
      <c r="CY42" s="635"/>
      <c r="CZ42" s="624">
        <v>8.1999999999999993</v>
      </c>
      <c r="DA42" s="636"/>
      <c r="DB42" s="636"/>
      <c r="DC42" s="637"/>
      <c r="DD42" s="627">
        <v>236219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5150</v>
      </c>
      <c r="CS43" s="634"/>
      <c r="CT43" s="634"/>
      <c r="CU43" s="634"/>
      <c r="CV43" s="634"/>
      <c r="CW43" s="634"/>
      <c r="CX43" s="634"/>
      <c r="CY43" s="635"/>
      <c r="CZ43" s="624">
        <v>0.1</v>
      </c>
      <c r="DA43" s="636"/>
      <c r="DB43" s="636"/>
      <c r="DC43" s="637"/>
      <c r="DD43" s="627">
        <v>5150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318843</v>
      </c>
      <c r="CS44" s="622"/>
      <c r="CT44" s="622"/>
      <c r="CU44" s="622"/>
      <c r="CV44" s="622"/>
      <c r="CW44" s="622"/>
      <c r="CX44" s="622"/>
      <c r="CY44" s="623"/>
      <c r="CZ44" s="624">
        <v>5.3</v>
      </c>
      <c r="DA44" s="625"/>
      <c r="DB44" s="625"/>
      <c r="DC44" s="626"/>
      <c r="DD44" s="627">
        <v>213305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74701</v>
      </c>
      <c r="CS45" s="634"/>
      <c r="CT45" s="634"/>
      <c r="CU45" s="634"/>
      <c r="CV45" s="634"/>
      <c r="CW45" s="634"/>
      <c r="CX45" s="634"/>
      <c r="CY45" s="635"/>
      <c r="CZ45" s="624">
        <v>1.2</v>
      </c>
      <c r="DA45" s="636"/>
      <c r="DB45" s="636"/>
      <c r="DC45" s="637"/>
      <c r="DD45" s="627">
        <v>36913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244142</v>
      </c>
      <c r="CS46" s="622"/>
      <c r="CT46" s="622"/>
      <c r="CU46" s="622"/>
      <c r="CV46" s="622"/>
      <c r="CW46" s="622"/>
      <c r="CX46" s="622"/>
      <c r="CY46" s="623"/>
      <c r="CZ46" s="624">
        <v>4</v>
      </c>
      <c r="DA46" s="625"/>
      <c r="DB46" s="625"/>
      <c r="DC46" s="626"/>
      <c r="DD46" s="627">
        <v>176392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178592</v>
      </c>
      <c r="CS47" s="634"/>
      <c r="CT47" s="634"/>
      <c r="CU47" s="634"/>
      <c r="CV47" s="634"/>
      <c r="CW47" s="634"/>
      <c r="CX47" s="634"/>
      <c r="CY47" s="635"/>
      <c r="CZ47" s="624">
        <v>3</v>
      </c>
      <c r="DA47" s="636"/>
      <c r="DB47" s="636"/>
      <c r="DC47" s="637"/>
      <c r="DD47" s="627">
        <v>22914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6038856</v>
      </c>
      <c r="CS49" s="606"/>
      <c r="CT49" s="606"/>
      <c r="CU49" s="606"/>
      <c r="CV49" s="606"/>
      <c r="CW49" s="606"/>
      <c r="CX49" s="606"/>
      <c r="CY49" s="607"/>
      <c r="CZ49" s="608">
        <v>100</v>
      </c>
      <c r="DA49" s="609"/>
      <c r="DB49" s="609"/>
      <c r="DC49" s="610"/>
      <c r="DD49" s="611">
        <v>4806791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tYYRd3blsoWxMu7gC0/94bbuwztAJMyWYHLqSGK2B5dffBKFvdlijhhfSvHFCPBNW+s+962wmz6cCdTK5bSLA==" saltValue="cWnF2aylfRuhTJjxcmNrG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AU95" sqref="AU95"/>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6278</v>
      </c>
      <c r="R7" s="1103"/>
      <c r="S7" s="1103"/>
      <c r="T7" s="1103"/>
      <c r="U7" s="1103"/>
      <c r="V7" s="1103">
        <v>6039</v>
      </c>
      <c r="W7" s="1103"/>
      <c r="X7" s="1103"/>
      <c r="Y7" s="1103"/>
      <c r="Z7" s="1103"/>
      <c r="AA7" s="1103">
        <v>239</v>
      </c>
      <c r="AB7" s="1103"/>
      <c r="AC7" s="1103"/>
      <c r="AD7" s="1103"/>
      <c r="AE7" s="1104"/>
      <c r="AF7" s="1105">
        <v>212</v>
      </c>
      <c r="AG7" s="1106"/>
      <c r="AH7" s="1106"/>
      <c r="AI7" s="1106"/>
      <c r="AJ7" s="1107"/>
      <c r="AK7" s="1108">
        <v>44</v>
      </c>
      <c r="AL7" s="1109"/>
      <c r="AM7" s="1109"/>
      <c r="AN7" s="1109"/>
      <c r="AO7" s="1109"/>
      <c r="AP7" s="1109">
        <v>6151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6278</v>
      </c>
      <c r="R23" s="1061"/>
      <c r="S23" s="1061"/>
      <c r="T23" s="1061"/>
      <c r="U23" s="1061"/>
      <c r="V23" s="1061">
        <v>6039</v>
      </c>
      <c r="W23" s="1061"/>
      <c r="X23" s="1061"/>
      <c r="Y23" s="1061"/>
      <c r="Z23" s="1061"/>
      <c r="AA23" s="1061">
        <v>239</v>
      </c>
      <c r="AB23" s="1061"/>
      <c r="AC23" s="1061"/>
      <c r="AD23" s="1061"/>
      <c r="AE23" s="1068"/>
      <c r="AF23" s="1069">
        <v>212</v>
      </c>
      <c r="AG23" s="1061"/>
      <c r="AH23" s="1061"/>
      <c r="AI23" s="1061"/>
      <c r="AJ23" s="1070"/>
      <c r="AK23" s="1071"/>
      <c r="AL23" s="1072"/>
      <c r="AM23" s="1072"/>
      <c r="AN23" s="1072"/>
      <c r="AO23" s="1072"/>
      <c r="AP23" s="1061">
        <v>6151</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1713</v>
      </c>
      <c r="R28" s="1051"/>
      <c r="S28" s="1051"/>
      <c r="T28" s="1051"/>
      <c r="U28" s="1051"/>
      <c r="V28" s="1051">
        <v>1661</v>
      </c>
      <c r="W28" s="1051"/>
      <c r="X28" s="1051"/>
      <c r="Y28" s="1051"/>
      <c r="Z28" s="1051"/>
      <c r="AA28" s="1051">
        <v>53</v>
      </c>
      <c r="AB28" s="1051"/>
      <c r="AC28" s="1051"/>
      <c r="AD28" s="1051"/>
      <c r="AE28" s="1052"/>
      <c r="AF28" s="1053">
        <v>53</v>
      </c>
      <c r="AG28" s="1051"/>
      <c r="AH28" s="1051"/>
      <c r="AI28" s="1051"/>
      <c r="AJ28" s="1054"/>
      <c r="AK28" s="1042">
        <v>86</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1375</v>
      </c>
      <c r="R29" s="1039"/>
      <c r="S29" s="1039"/>
      <c r="T29" s="1039"/>
      <c r="U29" s="1039"/>
      <c r="V29" s="1039">
        <v>1292</v>
      </c>
      <c r="W29" s="1039"/>
      <c r="X29" s="1039"/>
      <c r="Y29" s="1039"/>
      <c r="Z29" s="1039"/>
      <c r="AA29" s="1039">
        <v>83</v>
      </c>
      <c r="AB29" s="1039"/>
      <c r="AC29" s="1039"/>
      <c r="AD29" s="1039"/>
      <c r="AE29" s="1040"/>
      <c r="AF29" s="1035">
        <v>83</v>
      </c>
      <c r="AG29" s="1036"/>
      <c r="AH29" s="1036"/>
      <c r="AI29" s="1036"/>
      <c r="AJ29" s="1037"/>
      <c r="AK29" s="980">
        <v>237</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318</v>
      </c>
      <c r="R30" s="1039"/>
      <c r="S30" s="1039"/>
      <c r="T30" s="1039"/>
      <c r="U30" s="1039"/>
      <c r="V30" s="1039">
        <v>317</v>
      </c>
      <c r="W30" s="1039"/>
      <c r="X30" s="1039"/>
      <c r="Y30" s="1039"/>
      <c r="Z30" s="1039"/>
      <c r="AA30" s="1039">
        <v>1</v>
      </c>
      <c r="AB30" s="1039"/>
      <c r="AC30" s="1039"/>
      <c r="AD30" s="1039"/>
      <c r="AE30" s="1040"/>
      <c r="AF30" s="1035">
        <v>1</v>
      </c>
      <c r="AG30" s="1036"/>
      <c r="AH30" s="1036"/>
      <c r="AI30" s="1036"/>
      <c r="AJ30" s="1037"/>
      <c r="AK30" s="980">
        <v>57</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253</v>
      </c>
      <c r="R31" s="1039"/>
      <c r="S31" s="1039"/>
      <c r="T31" s="1039"/>
      <c r="U31" s="1039"/>
      <c r="V31" s="1039">
        <v>263</v>
      </c>
      <c r="W31" s="1039"/>
      <c r="X31" s="1039"/>
      <c r="Y31" s="1039"/>
      <c r="Z31" s="1039"/>
      <c r="AA31" s="1039">
        <v>-10</v>
      </c>
      <c r="AB31" s="1039"/>
      <c r="AC31" s="1039"/>
      <c r="AD31" s="1039"/>
      <c r="AE31" s="1040"/>
      <c r="AF31" s="1035">
        <v>623</v>
      </c>
      <c r="AG31" s="1036"/>
      <c r="AH31" s="1036"/>
      <c r="AI31" s="1036"/>
      <c r="AJ31" s="1037"/>
      <c r="AK31" s="980" t="s">
        <v>547</v>
      </c>
      <c r="AL31" s="971"/>
      <c r="AM31" s="971"/>
      <c r="AN31" s="971"/>
      <c r="AO31" s="971"/>
      <c r="AP31" s="971">
        <v>23</v>
      </c>
      <c r="AQ31" s="971"/>
      <c r="AR31" s="971"/>
      <c r="AS31" s="971"/>
      <c r="AT31" s="971"/>
      <c r="AU31" s="971" t="s">
        <v>547</v>
      </c>
      <c r="AV31" s="971"/>
      <c r="AW31" s="971"/>
      <c r="AX31" s="971"/>
      <c r="AY31" s="971"/>
      <c r="AZ31" s="1041" t="s">
        <v>547</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t="s">
        <v>547</v>
      </c>
      <c r="R32" s="1039"/>
      <c r="S32" s="1039"/>
      <c r="T32" s="1039"/>
      <c r="U32" s="1039"/>
      <c r="V32" s="1039" t="s">
        <v>547</v>
      </c>
      <c r="W32" s="1039"/>
      <c r="X32" s="1039"/>
      <c r="Y32" s="1039"/>
      <c r="Z32" s="1039"/>
      <c r="AA32" s="1039" t="s">
        <v>547</v>
      </c>
      <c r="AB32" s="1039"/>
      <c r="AC32" s="1039"/>
      <c r="AD32" s="1039"/>
      <c r="AE32" s="1040"/>
      <c r="AF32" s="1035">
        <v>29</v>
      </c>
      <c r="AG32" s="1036"/>
      <c r="AH32" s="1036"/>
      <c r="AI32" s="1036"/>
      <c r="AJ32" s="1037"/>
      <c r="AK32" s="980">
        <v>100</v>
      </c>
      <c r="AL32" s="971"/>
      <c r="AM32" s="971"/>
      <c r="AN32" s="971"/>
      <c r="AO32" s="971"/>
      <c r="AP32" s="971" t="s">
        <v>547</v>
      </c>
      <c r="AQ32" s="971"/>
      <c r="AR32" s="971"/>
      <c r="AS32" s="971"/>
      <c r="AT32" s="971"/>
      <c r="AU32" s="971">
        <v>288</v>
      </c>
      <c r="AV32" s="971"/>
      <c r="AW32" s="971"/>
      <c r="AX32" s="971"/>
      <c r="AY32" s="971"/>
      <c r="AZ32" s="1041" t="s">
        <v>547</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789</v>
      </c>
      <c r="AG63" s="959"/>
      <c r="AH63" s="959"/>
      <c r="AI63" s="959"/>
      <c r="AJ63" s="1022"/>
      <c r="AK63" s="1023"/>
      <c r="AL63" s="963"/>
      <c r="AM63" s="963"/>
      <c r="AN63" s="963"/>
      <c r="AO63" s="963"/>
      <c r="AP63" s="959">
        <v>23</v>
      </c>
      <c r="AQ63" s="959"/>
      <c r="AR63" s="959"/>
      <c r="AS63" s="959"/>
      <c r="AT63" s="959"/>
      <c r="AU63" s="959">
        <v>288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548</v>
      </c>
      <c r="C68" s="986"/>
      <c r="D68" s="986"/>
      <c r="E68" s="986"/>
      <c r="F68" s="986"/>
      <c r="G68" s="986"/>
      <c r="H68" s="986"/>
      <c r="I68" s="986"/>
      <c r="J68" s="986"/>
      <c r="K68" s="986"/>
      <c r="L68" s="986"/>
      <c r="M68" s="986"/>
      <c r="N68" s="986"/>
      <c r="O68" s="986"/>
      <c r="P68" s="987"/>
      <c r="Q68" s="988">
        <v>1532</v>
      </c>
      <c r="R68" s="982"/>
      <c r="S68" s="982"/>
      <c r="T68" s="982"/>
      <c r="U68" s="982"/>
      <c r="V68" s="982">
        <v>1486</v>
      </c>
      <c r="W68" s="982"/>
      <c r="X68" s="982"/>
      <c r="Y68" s="982"/>
      <c r="Z68" s="982"/>
      <c r="AA68" s="982">
        <v>46</v>
      </c>
      <c r="AB68" s="982"/>
      <c r="AC68" s="982"/>
      <c r="AD68" s="982"/>
      <c r="AE68" s="982"/>
      <c r="AF68" s="982">
        <v>46</v>
      </c>
      <c r="AG68" s="982"/>
      <c r="AH68" s="982"/>
      <c r="AI68" s="982"/>
      <c r="AJ68" s="982"/>
      <c r="AK68" s="982">
        <v>709</v>
      </c>
      <c r="AL68" s="982"/>
      <c r="AM68" s="982"/>
      <c r="AN68" s="982"/>
      <c r="AO68" s="982"/>
      <c r="AP68" s="982">
        <v>4283</v>
      </c>
      <c r="AQ68" s="982"/>
      <c r="AR68" s="982"/>
      <c r="AS68" s="982"/>
      <c r="AT68" s="982"/>
      <c r="AU68" s="982">
        <v>745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549</v>
      </c>
      <c r="C69" s="975"/>
      <c r="D69" s="975"/>
      <c r="E69" s="975"/>
      <c r="F69" s="975"/>
      <c r="G69" s="975"/>
      <c r="H69" s="975"/>
      <c r="I69" s="975"/>
      <c r="J69" s="975"/>
      <c r="K69" s="975"/>
      <c r="L69" s="975"/>
      <c r="M69" s="975"/>
      <c r="N69" s="975"/>
      <c r="O69" s="975"/>
      <c r="P69" s="976"/>
      <c r="Q69" s="977">
        <v>1487</v>
      </c>
      <c r="R69" s="971"/>
      <c r="S69" s="971"/>
      <c r="T69" s="971"/>
      <c r="U69" s="971"/>
      <c r="V69" s="971">
        <v>1450</v>
      </c>
      <c r="W69" s="971"/>
      <c r="X69" s="971"/>
      <c r="Y69" s="971"/>
      <c r="Z69" s="971"/>
      <c r="AA69" s="971">
        <v>38</v>
      </c>
      <c r="AB69" s="971"/>
      <c r="AC69" s="971"/>
      <c r="AD69" s="971"/>
      <c r="AE69" s="971"/>
      <c r="AF69" s="971">
        <v>38</v>
      </c>
      <c r="AG69" s="971"/>
      <c r="AH69" s="971"/>
      <c r="AI69" s="971"/>
      <c r="AJ69" s="971"/>
      <c r="AK69" s="971" t="s">
        <v>547</v>
      </c>
      <c r="AL69" s="971"/>
      <c r="AM69" s="971"/>
      <c r="AN69" s="971"/>
      <c r="AO69" s="971"/>
      <c r="AP69" s="971">
        <v>621</v>
      </c>
      <c r="AQ69" s="971"/>
      <c r="AR69" s="971"/>
      <c r="AS69" s="971"/>
      <c r="AT69" s="971"/>
      <c r="AU69" s="971">
        <v>158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550</v>
      </c>
      <c r="C70" s="975"/>
      <c r="D70" s="975"/>
      <c r="E70" s="975"/>
      <c r="F70" s="975"/>
      <c r="G70" s="975"/>
      <c r="H70" s="975"/>
      <c r="I70" s="975"/>
      <c r="J70" s="975"/>
      <c r="K70" s="975"/>
      <c r="L70" s="975"/>
      <c r="M70" s="975"/>
      <c r="N70" s="975"/>
      <c r="O70" s="975"/>
      <c r="P70" s="976"/>
      <c r="Q70" s="977">
        <v>2315</v>
      </c>
      <c r="R70" s="971"/>
      <c r="S70" s="971"/>
      <c r="T70" s="971"/>
      <c r="U70" s="971"/>
      <c r="V70" s="971">
        <v>2181</v>
      </c>
      <c r="W70" s="971"/>
      <c r="X70" s="971"/>
      <c r="Y70" s="971"/>
      <c r="Z70" s="971"/>
      <c r="AA70" s="971">
        <v>135</v>
      </c>
      <c r="AB70" s="971"/>
      <c r="AC70" s="971"/>
      <c r="AD70" s="971"/>
      <c r="AE70" s="971"/>
      <c r="AF70" s="971">
        <v>134</v>
      </c>
      <c r="AG70" s="971"/>
      <c r="AH70" s="971"/>
      <c r="AI70" s="971"/>
      <c r="AJ70" s="971"/>
      <c r="AK70" s="971">
        <v>291</v>
      </c>
      <c r="AL70" s="971"/>
      <c r="AM70" s="971"/>
      <c r="AN70" s="971"/>
      <c r="AO70" s="971"/>
      <c r="AP70" s="971">
        <v>8271</v>
      </c>
      <c r="AQ70" s="971"/>
      <c r="AR70" s="971"/>
      <c r="AS70" s="971"/>
      <c r="AT70" s="971"/>
      <c r="AU70" s="971">
        <v>1088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551</v>
      </c>
      <c r="C71" s="975"/>
      <c r="D71" s="975"/>
      <c r="E71" s="975"/>
      <c r="F71" s="975"/>
      <c r="G71" s="975"/>
      <c r="H71" s="975"/>
      <c r="I71" s="975"/>
      <c r="J71" s="975"/>
      <c r="K71" s="975"/>
      <c r="L71" s="975"/>
      <c r="M71" s="975"/>
      <c r="N71" s="975"/>
      <c r="O71" s="975"/>
      <c r="P71" s="976"/>
      <c r="Q71" s="977">
        <v>330</v>
      </c>
      <c r="R71" s="971"/>
      <c r="S71" s="971"/>
      <c r="T71" s="971"/>
      <c r="U71" s="971"/>
      <c r="V71" s="971">
        <v>294</v>
      </c>
      <c r="W71" s="971"/>
      <c r="X71" s="971"/>
      <c r="Y71" s="971"/>
      <c r="Z71" s="971"/>
      <c r="AA71" s="971">
        <v>35</v>
      </c>
      <c r="AB71" s="971"/>
      <c r="AC71" s="971"/>
      <c r="AD71" s="971"/>
      <c r="AE71" s="971"/>
      <c r="AF71" s="971">
        <v>35</v>
      </c>
      <c r="AG71" s="971"/>
      <c r="AH71" s="971"/>
      <c r="AI71" s="971"/>
      <c r="AJ71" s="971"/>
      <c r="AK71" s="971">
        <v>10</v>
      </c>
      <c r="AL71" s="971"/>
      <c r="AM71" s="971"/>
      <c r="AN71" s="971"/>
      <c r="AO71" s="971"/>
      <c r="AP71" s="971">
        <v>15</v>
      </c>
      <c r="AQ71" s="971"/>
      <c r="AR71" s="971"/>
      <c r="AS71" s="971"/>
      <c r="AT71" s="971"/>
      <c r="AU71" s="971">
        <v>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552</v>
      </c>
      <c r="C72" s="975"/>
      <c r="D72" s="975"/>
      <c r="E72" s="975"/>
      <c r="F72" s="975"/>
      <c r="G72" s="975"/>
      <c r="H72" s="975"/>
      <c r="I72" s="975"/>
      <c r="J72" s="975"/>
      <c r="K72" s="975"/>
      <c r="L72" s="975"/>
      <c r="M72" s="975"/>
      <c r="N72" s="975"/>
      <c r="O72" s="975"/>
      <c r="P72" s="976"/>
      <c r="Q72" s="977">
        <v>249</v>
      </c>
      <c r="R72" s="971"/>
      <c r="S72" s="971"/>
      <c r="T72" s="971"/>
      <c r="U72" s="971"/>
      <c r="V72" s="971">
        <v>225</v>
      </c>
      <c r="W72" s="971"/>
      <c r="X72" s="971"/>
      <c r="Y72" s="971"/>
      <c r="Z72" s="971"/>
      <c r="AA72" s="971">
        <v>24</v>
      </c>
      <c r="AB72" s="971"/>
      <c r="AC72" s="971"/>
      <c r="AD72" s="971"/>
      <c r="AE72" s="971"/>
      <c r="AF72" s="971">
        <v>24</v>
      </c>
      <c r="AG72" s="971"/>
      <c r="AH72" s="971"/>
      <c r="AI72" s="971"/>
      <c r="AJ72" s="971"/>
      <c r="AK72" s="971" t="s">
        <v>547</v>
      </c>
      <c r="AL72" s="971"/>
      <c r="AM72" s="971"/>
      <c r="AN72" s="971"/>
      <c r="AO72" s="971"/>
      <c r="AP72" s="971">
        <v>1238</v>
      </c>
      <c r="AQ72" s="971"/>
      <c r="AR72" s="971"/>
      <c r="AS72" s="971"/>
      <c r="AT72" s="971"/>
      <c r="AU72" s="971" t="s">
        <v>547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553</v>
      </c>
      <c r="C73" s="975"/>
      <c r="D73" s="975"/>
      <c r="E73" s="975"/>
      <c r="F73" s="975"/>
      <c r="G73" s="975"/>
      <c r="H73" s="975"/>
      <c r="I73" s="975"/>
      <c r="J73" s="975"/>
      <c r="K73" s="975"/>
      <c r="L73" s="975"/>
      <c r="M73" s="975"/>
      <c r="N73" s="975"/>
      <c r="O73" s="975"/>
      <c r="P73" s="976"/>
      <c r="Q73" s="977">
        <v>2562</v>
      </c>
      <c r="R73" s="971"/>
      <c r="S73" s="971"/>
      <c r="T73" s="971"/>
      <c r="U73" s="971"/>
      <c r="V73" s="971">
        <v>2538</v>
      </c>
      <c r="W73" s="971"/>
      <c r="X73" s="971"/>
      <c r="Y73" s="971"/>
      <c r="Z73" s="971"/>
      <c r="AA73" s="971">
        <v>24</v>
      </c>
      <c r="AB73" s="971"/>
      <c r="AC73" s="971"/>
      <c r="AD73" s="971"/>
      <c r="AE73" s="971"/>
      <c r="AF73" s="971">
        <v>24</v>
      </c>
      <c r="AG73" s="971"/>
      <c r="AH73" s="971"/>
      <c r="AI73" s="971"/>
      <c r="AJ73" s="971"/>
      <c r="AK73" s="971" t="s">
        <v>547</v>
      </c>
      <c r="AL73" s="971"/>
      <c r="AM73" s="971"/>
      <c r="AN73" s="971"/>
      <c r="AO73" s="971"/>
      <c r="AP73" s="971" t="s">
        <v>547</v>
      </c>
      <c r="AQ73" s="971"/>
      <c r="AR73" s="971"/>
      <c r="AS73" s="971"/>
      <c r="AT73" s="971"/>
      <c r="AU73" s="971" t="s">
        <v>547</v>
      </c>
      <c r="AV73" s="971"/>
      <c r="AW73" s="971"/>
      <c r="AX73" s="971"/>
      <c r="AY73" s="971"/>
      <c r="AZ73" s="972" t="s">
        <v>556</v>
      </c>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880773</v>
      </c>
      <c r="R74" s="971"/>
      <c r="S74" s="971"/>
      <c r="T74" s="971"/>
      <c r="U74" s="971"/>
      <c r="V74" s="971">
        <v>869976</v>
      </c>
      <c r="W74" s="971"/>
      <c r="X74" s="971"/>
      <c r="Y74" s="971"/>
      <c r="Z74" s="971"/>
      <c r="AA74" s="971">
        <v>10796</v>
      </c>
      <c r="AB74" s="971"/>
      <c r="AC74" s="971"/>
      <c r="AD74" s="971"/>
      <c r="AE74" s="971"/>
      <c r="AF74" s="971">
        <v>10571</v>
      </c>
      <c r="AG74" s="971"/>
      <c r="AH74" s="971"/>
      <c r="AI74" s="971"/>
      <c r="AJ74" s="971"/>
      <c r="AK74" s="971">
        <v>5498</v>
      </c>
      <c r="AL74" s="971"/>
      <c r="AM74" s="971"/>
      <c r="AN74" s="971"/>
      <c r="AO74" s="971"/>
      <c r="AP74" s="971" t="s">
        <v>547</v>
      </c>
      <c r="AQ74" s="971"/>
      <c r="AR74" s="971"/>
      <c r="AS74" s="971"/>
      <c r="AT74" s="971"/>
      <c r="AU74" s="971" t="s">
        <v>547</v>
      </c>
      <c r="AV74" s="971"/>
      <c r="AW74" s="971"/>
      <c r="AX74" s="971"/>
      <c r="AY74" s="971"/>
      <c r="AZ74" s="972" t="s">
        <v>557</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23245</v>
      </c>
      <c r="R75" s="979"/>
      <c r="S75" s="979"/>
      <c r="T75" s="979"/>
      <c r="U75" s="980"/>
      <c r="V75" s="981">
        <v>14700</v>
      </c>
      <c r="W75" s="979"/>
      <c r="X75" s="979"/>
      <c r="Y75" s="979"/>
      <c r="Z75" s="980"/>
      <c r="AA75" s="981">
        <v>8545</v>
      </c>
      <c r="AB75" s="979"/>
      <c r="AC75" s="979"/>
      <c r="AD75" s="979"/>
      <c r="AE75" s="980"/>
      <c r="AF75" s="981">
        <v>8545</v>
      </c>
      <c r="AG75" s="979"/>
      <c r="AH75" s="979"/>
      <c r="AI75" s="979"/>
      <c r="AJ75" s="980"/>
      <c r="AK75" s="981">
        <v>21</v>
      </c>
      <c r="AL75" s="979"/>
      <c r="AM75" s="979"/>
      <c r="AN75" s="979"/>
      <c r="AO75" s="980"/>
      <c r="AP75" s="971" t="s">
        <v>547</v>
      </c>
      <c r="AQ75" s="971"/>
      <c r="AR75" s="971"/>
      <c r="AS75" s="971"/>
      <c r="AT75" s="971"/>
      <c r="AU75" s="971" t="s">
        <v>547</v>
      </c>
      <c r="AV75" s="971"/>
      <c r="AW75" s="971"/>
      <c r="AX75" s="971"/>
      <c r="AY75" s="971"/>
      <c r="AZ75" s="972" t="s">
        <v>556</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177</v>
      </c>
      <c r="R76" s="979"/>
      <c r="S76" s="979"/>
      <c r="T76" s="979"/>
      <c r="U76" s="980"/>
      <c r="V76" s="981">
        <v>101</v>
      </c>
      <c r="W76" s="979"/>
      <c r="X76" s="979"/>
      <c r="Y76" s="979"/>
      <c r="Z76" s="980"/>
      <c r="AA76" s="981">
        <v>77</v>
      </c>
      <c r="AB76" s="979"/>
      <c r="AC76" s="979"/>
      <c r="AD76" s="979"/>
      <c r="AE76" s="980"/>
      <c r="AF76" s="981">
        <v>77</v>
      </c>
      <c r="AG76" s="979"/>
      <c r="AH76" s="979"/>
      <c r="AI76" s="979"/>
      <c r="AJ76" s="980"/>
      <c r="AK76" s="981" t="s">
        <v>547</v>
      </c>
      <c r="AL76" s="979"/>
      <c r="AM76" s="979"/>
      <c r="AN76" s="979"/>
      <c r="AO76" s="980"/>
      <c r="AP76" s="971" t="s">
        <v>547</v>
      </c>
      <c r="AQ76" s="971"/>
      <c r="AR76" s="971"/>
      <c r="AS76" s="971"/>
      <c r="AT76" s="971"/>
      <c r="AU76" s="971" t="s">
        <v>547</v>
      </c>
      <c r="AV76" s="971"/>
      <c r="AW76" s="971"/>
      <c r="AX76" s="971"/>
      <c r="AY76" s="971"/>
      <c r="AZ76" s="972" t="s">
        <v>558</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555</v>
      </c>
      <c r="C77" s="975"/>
      <c r="D77" s="975"/>
      <c r="E77" s="975"/>
      <c r="F77" s="975"/>
      <c r="G77" s="975"/>
      <c r="H77" s="975"/>
      <c r="I77" s="975"/>
      <c r="J77" s="975"/>
      <c r="K77" s="975"/>
      <c r="L77" s="975"/>
      <c r="M77" s="975"/>
      <c r="N77" s="975"/>
      <c r="O77" s="975"/>
      <c r="P77" s="976"/>
      <c r="Q77" s="978">
        <v>289</v>
      </c>
      <c r="R77" s="979"/>
      <c r="S77" s="979"/>
      <c r="T77" s="979"/>
      <c r="U77" s="980"/>
      <c r="V77" s="981">
        <v>262</v>
      </c>
      <c r="W77" s="979"/>
      <c r="X77" s="979"/>
      <c r="Y77" s="979"/>
      <c r="Z77" s="980"/>
      <c r="AA77" s="981">
        <v>26</v>
      </c>
      <c r="AB77" s="979"/>
      <c r="AC77" s="979"/>
      <c r="AD77" s="979"/>
      <c r="AE77" s="980"/>
      <c r="AF77" s="981">
        <v>26</v>
      </c>
      <c r="AG77" s="979"/>
      <c r="AH77" s="979"/>
      <c r="AI77" s="979"/>
      <c r="AJ77" s="980"/>
      <c r="AK77" s="981">
        <v>4</v>
      </c>
      <c r="AL77" s="979"/>
      <c r="AM77" s="979"/>
      <c r="AN77" s="979"/>
      <c r="AO77" s="980"/>
      <c r="AP77" s="971" t="s">
        <v>547</v>
      </c>
      <c r="AQ77" s="971"/>
      <c r="AR77" s="971"/>
      <c r="AS77" s="971"/>
      <c r="AT77" s="971"/>
      <c r="AU77" s="971" t="s">
        <v>547</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SUM(AF68:AJ77)</f>
        <v>19520</v>
      </c>
      <c r="AG88" s="959"/>
      <c r="AH88" s="959"/>
      <c r="AI88" s="959"/>
      <c r="AJ88" s="959"/>
      <c r="AK88" s="963"/>
      <c r="AL88" s="963"/>
      <c r="AM88" s="963"/>
      <c r="AN88" s="963"/>
      <c r="AO88" s="963"/>
      <c r="AP88" s="959">
        <f>SUM(AP68:AT72)</f>
        <v>14428</v>
      </c>
      <c r="AQ88" s="959"/>
      <c r="AR88" s="959"/>
      <c r="AS88" s="959"/>
      <c r="AT88" s="959"/>
      <c r="AU88" s="959">
        <f>SUM(AU68:AY71)</f>
        <v>1992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650781</v>
      </c>
      <c r="AB110" s="889"/>
      <c r="AC110" s="889"/>
      <c r="AD110" s="889"/>
      <c r="AE110" s="890"/>
      <c r="AF110" s="891">
        <v>664214</v>
      </c>
      <c r="AG110" s="889"/>
      <c r="AH110" s="889"/>
      <c r="AI110" s="889"/>
      <c r="AJ110" s="890"/>
      <c r="AK110" s="891">
        <v>677413</v>
      </c>
      <c r="AL110" s="889"/>
      <c r="AM110" s="889"/>
      <c r="AN110" s="889"/>
      <c r="AO110" s="890"/>
      <c r="AP110" s="892">
        <v>19.3</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7051533</v>
      </c>
      <c r="BR110" s="842"/>
      <c r="BS110" s="842"/>
      <c r="BT110" s="842"/>
      <c r="BU110" s="842"/>
      <c r="BV110" s="842">
        <v>6561057</v>
      </c>
      <c r="BW110" s="842"/>
      <c r="BX110" s="842"/>
      <c r="BY110" s="842"/>
      <c r="BZ110" s="842"/>
      <c r="CA110" s="842">
        <v>6151320</v>
      </c>
      <c r="CB110" s="842"/>
      <c r="CC110" s="842"/>
      <c r="CD110" s="842"/>
      <c r="CE110" s="842"/>
      <c r="CF110" s="866">
        <v>175.5</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267675</v>
      </c>
      <c r="BR112" s="817"/>
      <c r="BS112" s="817"/>
      <c r="BT112" s="817"/>
      <c r="BU112" s="817"/>
      <c r="BV112" s="817">
        <v>285145</v>
      </c>
      <c r="BW112" s="817"/>
      <c r="BX112" s="817"/>
      <c r="BY112" s="817"/>
      <c r="BZ112" s="817"/>
      <c r="CA112" s="817">
        <v>287492</v>
      </c>
      <c r="CB112" s="817"/>
      <c r="CC112" s="817"/>
      <c r="CD112" s="817"/>
      <c r="CE112" s="817"/>
      <c r="CF112" s="875">
        <v>8.1999999999999993</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28172</v>
      </c>
      <c r="AB113" s="919"/>
      <c r="AC113" s="919"/>
      <c r="AD113" s="919"/>
      <c r="AE113" s="920"/>
      <c r="AF113" s="921">
        <v>29580</v>
      </c>
      <c r="AG113" s="919"/>
      <c r="AH113" s="919"/>
      <c r="AI113" s="919"/>
      <c r="AJ113" s="920"/>
      <c r="AK113" s="921">
        <v>31305</v>
      </c>
      <c r="AL113" s="919"/>
      <c r="AM113" s="919"/>
      <c r="AN113" s="919"/>
      <c r="AO113" s="920"/>
      <c r="AP113" s="922">
        <v>0.9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1673547</v>
      </c>
      <c r="BR113" s="817"/>
      <c r="BS113" s="817"/>
      <c r="BT113" s="817"/>
      <c r="BU113" s="817"/>
      <c r="BV113" s="817">
        <v>2046198</v>
      </c>
      <c r="BW113" s="817"/>
      <c r="BX113" s="817"/>
      <c r="BY113" s="817"/>
      <c r="BZ113" s="817"/>
      <c r="CA113" s="817">
        <v>2024047</v>
      </c>
      <c r="CB113" s="817"/>
      <c r="CC113" s="817"/>
      <c r="CD113" s="817"/>
      <c r="CE113" s="817"/>
      <c r="CF113" s="875">
        <v>57.8</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156160</v>
      </c>
      <c r="AB114" s="780"/>
      <c r="AC114" s="780"/>
      <c r="AD114" s="780"/>
      <c r="AE114" s="781"/>
      <c r="AF114" s="782">
        <v>151604</v>
      </c>
      <c r="AG114" s="780"/>
      <c r="AH114" s="780"/>
      <c r="AI114" s="780"/>
      <c r="AJ114" s="781"/>
      <c r="AK114" s="782">
        <v>150678</v>
      </c>
      <c r="AL114" s="780"/>
      <c r="AM114" s="780"/>
      <c r="AN114" s="780"/>
      <c r="AO114" s="781"/>
      <c r="AP114" s="824">
        <v>4.3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652067</v>
      </c>
      <c r="BR114" s="817"/>
      <c r="BS114" s="817"/>
      <c r="BT114" s="817"/>
      <c r="BU114" s="817"/>
      <c r="BV114" s="817">
        <v>677876</v>
      </c>
      <c r="BW114" s="817"/>
      <c r="BX114" s="817"/>
      <c r="BY114" s="817"/>
      <c r="BZ114" s="817"/>
      <c r="CA114" s="817">
        <v>632326</v>
      </c>
      <c r="CB114" s="817"/>
      <c r="CC114" s="817"/>
      <c r="CD114" s="817"/>
      <c r="CE114" s="817"/>
      <c r="CF114" s="875">
        <v>18</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835113</v>
      </c>
      <c r="AB117" s="903"/>
      <c r="AC117" s="903"/>
      <c r="AD117" s="903"/>
      <c r="AE117" s="904"/>
      <c r="AF117" s="905">
        <v>845398</v>
      </c>
      <c r="AG117" s="903"/>
      <c r="AH117" s="903"/>
      <c r="AI117" s="903"/>
      <c r="AJ117" s="904"/>
      <c r="AK117" s="905">
        <v>859396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9644822</v>
      </c>
      <c r="BR119" s="845"/>
      <c r="BS119" s="845"/>
      <c r="BT119" s="845"/>
      <c r="BU119" s="845"/>
      <c r="BV119" s="845">
        <v>9570276</v>
      </c>
      <c r="BW119" s="845"/>
      <c r="BX119" s="845"/>
      <c r="BY119" s="845"/>
      <c r="BZ119" s="845"/>
      <c r="CA119" s="845">
        <v>9095185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1653370</v>
      </c>
      <c r="BR120" s="842"/>
      <c r="BS120" s="842"/>
      <c r="BT120" s="842"/>
      <c r="BU120" s="842"/>
      <c r="BV120" s="842">
        <v>1732672</v>
      </c>
      <c r="BW120" s="842"/>
      <c r="BX120" s="842"/>
      <c r="BY120" s="842"/>
      <c r="BZ120" s="842"/>
      <c r="CA120" s="842">
        <v>1870749</v>
      </c>
      <c r="CB120" s="842"/>
      <c r="CC120" s="842"/>
      <c r="CD120" s="842"/>
      <c r="CE120" s="842"/>
      <c r="CF120" s="866">
        <v>53.4</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287863</v>
      </c>
      <c r="DR120" s="842"/>
      <c r="DS120" s="842"/>
      <c r="DT120" s="842"/>
      <c r="DU120" s="842"/>
      <c r="DV120" s="843">
        <v>8.1999999999999993</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271</v>
      </c>
      <c r="DH121" s="817"/>
      <c r="DI121" s="817"/>
      <c r="DJ121" s="817"/>
      <c r="DK121" s="817"/>
      <c r="DL121" s="817">
        <v>224</v>
      </c>
      <c r="DM121" s="817"/>
      <c r="DN121" s="817"/>
      <c r="DO121" s="817"/>
      <c r="DP121" s="817"/>
      <c r="DQ121" s="817">
        <v>208</v>
      </c>
      <c r="DR121" s="817"/>
      <c r="DS121" s="817"/>
      <c r="DT121" s="817"/>
      <c r="DU121" s="817"/>
      <c r="DV121" s="794">
        <v>0</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4794814</v>
      </c>
      <c r="BR122" s="845"/>
      <c r="BS122" s="845"/>
      <c r="BT122" s="845"/>
      <c r="BU122" s="845"/>
      <c r="BV122" s="845">
        <v>4731917</v>
      </c>
      <c r="BW122" s="845"/>
      <c r="BX122" s="845"/>
      <c r="BY122" s="845"/>
      <c r="BZ122" s="845"/>
      <c r="CA122" s="845">
        <v>4539419</v>
      </c>
      <c r="CB122" s="845"/>
      <c r="CC122" s="845"/>
      <c r="CD122" s="845"/>
      <c r="CE122" s="845"/>
      <c r="CF122" s="846">
        <v>129.5</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6448184</v>
      </c>
      <c r="BR123" s="833"/>
      <c r="BS123" s="833"/>
      <c r="BT123" s="833"/>
      <c r="BU123" s="833"/>
      <c r="BV123" s="833">
        <v>6464589</v>
      </c>
      <c r="BW123" s="833"/>
      <c r="BX123" s="833"/>
      <c r="BY123" s="833"/>
      <c r="BZ123" s="833"/>
      <c r="CA123" s="833">
        <v>6410168</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90.1</v>
      </c>
      <c r="BR124" s="831"/>
      <c r="BS124" s="831"/>
      <c r="BT124" s="831"/>
      <c r="BU124" s="831"/>
      <c r="BV124" s="831">
        <v>90.3</v>
      </c>
      <c r="BW124" s="831"/>
      <c r="BX124" s="831"/>
      <c r="BY124" s="831"/>
      <c r="BZ124" s="831"/>
      <c r="CA124" s="831">
        <v>76.599999999999994</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267404</v>
      </c>
      <c r="DH124" s="764"/>
      <c r="DI124" s="764"/>
      <c r="DJ124" s="764"/>
      <c r="DK124" s="765"/>
      <c r="DL124" s="766">
        <v>284921</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t="s">
        <v>122</v>
      </c>
      <c r="AG128" s="801"/>
      <c r="AH128" s="801"/>
      <c r="AI128" s="801"/>
      <c r="AJ128" s="802"/>
      <c r="AK128" s="803">
        <v>194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3990609</v>
      </c>
      <c r="AB129" s="780"/>
      <c r="AC129" s="780"/>
      <c r="AD129" s="780"/>
      <c r="AE129" s="781"/>
      <c r="AF129" s="782">
        <v>3891259</v>
      </c>
      <c r="AG129" s="780"/>
      <c r="AH129" s="780"/>
      <c r="AI129" s="780"/>
      <c r="AJ129" s="781"/>
      <c r="AK129" s="782">
        <v>3913426</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445151</v>
      </c>
      <c r="AB130" s="780"/>
      <c r="AC130" s="780"/>
      <c r="AD130" s="780"/>
      <c r="AE130" s="781"/>
      <c r="AF130" s="782">
        <v>452793</v>
      </c>
      <c r="AG130" s="780"/>
      <c r="AH130" s="780"/>
      <c r="AI130" s="780"/>
      <c r="AJ130" s="781"/>
      <c r="AK130" s="782">
        <v>409188</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11.7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3545458</v>
      </c>
      <c r="AB131" s="764"/>
      <c r="AC131" s="764"/>
      <c r="AD131" s="764"/>
      <c r="AE131" s="765"/>
      <c r="AF131" s="766">
        <v>3438466</v>
      </c>
      <c r="AG131" s="764"/>
      <c r="AH131" s="764"/>
      <c r="AI131" s="764"/>
      <c r="AJ131" s="765"/>
      <c r="AK131" s="766">
        <v>3504238</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76.599999999999994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10.99891749</v>
      </c>
      <c r="AB132" s="745"/>
      <c r="AC132" s="745"/>
      <c r="AD132" s="745"/>
      <c r="AE132" s="746"/>
      <c r="AF132" s="747">
        <v>11.418027690000001</v>
      </c>
      <c r="AG132" s="745"/>
      <c r="AH132" s="745"/>
      <c r="AI132" s="745"/>
      <c r="AJ132" s="746"/>
      <c r="AK132" s="747">
        <v>12.84199304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10.9</v>
      </c>
      <c r="AB133" s="724"/>
      <c r="AC133" s="724"/>
      <c r="AD133" s="724"/>
      <c r="AE133" s="725"/>
      <c r="AF133" s="723">
        <v>11.2</v>
      </c>
      <c r="AG133" s="724"/>
      <c r="AH133" s="724"/>
      <c r="AI133" s="724"/>
      <c r="AJ133" s="725"/>
      <c r="AK133" s="723">
        <v>11.7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EGM1Cn9Kfz9Oozp3Wt/eCXzVOxBZ9fCt3exEfM+mjmdJNMJlCozdb3e2qzrxXK2WHnx7S+1Akc8FUSQ6c4ZrA==" saltValue="+3/ZvfU5m/GR+vLZiyVJ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1"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kerJjdJAVWGQQuobjWv9J9i1bk8wRMrwWWZ2RD7/W/imwjD/q8Yb5mZBRQN1MTM0L1L991qEx+lPHkXmenM9g==" saltValue="RxEBjc7+ekPhohpIIvjC0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V61" zoomScale="90" zoomScaleNormal="9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yn/zlLyptLw2tICccYHWsYd/l3nhYSo07Ot9EJF3x6A2ZdLnbxvLo5BjXwY/KD2EI4fUlMzZ1pFhLdk7DwZ4Q==" saltValue="xTOZl6H6l+UAl/oiDCa27Q=="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2"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1014924</v>
      </c>
      <c r="AP9" s="281">
        <v>78270</v>
      </c>
      <c r="AQ9" s="282">
        <v>111034</v>
      </c>
      <c r="AR9" s="283">
        <v>-29.5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256800</v>
      </c>
      <c r="AP10" s="284">
        <v>19804</v>
      </c>
      <c r="AQ10" s="285">
        <v>15617</v>
      </c>
      <c r="AR10" s="286">
        <v>26.8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30258</v>
      </c>
      <c r="AP11" s="284">
        <v>2333</v>
      </c>
      <c r="AQ11" s="285">
        <v>1538</v>
      </c>
      <c r="AR11" s="286">
        <v>51.7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0</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86699</v>
      </c>
      <c r="AP13" s="284">
        <v>6686</v>
      </c>
      <c r="AQ13" s="285">
        <v>4378</v>
      </c>
      <c r="AR13" s="286">
        <v>52.7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5150</v>
      </c>
      <c r="AP14" s="284">
        <v>397</v>
      </c>
      <c r="AQ14" s="285">
        <v>2499</v>
      </c>
      <c r="AR14" s="286">
        <v>-84.1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-72872</v>
      </c>
      <c r="AP15" s="284">
        <v>-5620</v>
      </c>
      <c r="AQ15" s="285">
        <v>-6867</v>
      </c>
      <c r="AR15" s="286">
        <v>-18.2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1320959</v>
      </c>
      <c r="AP16" s="284">
        <v>101871</v>
      </c>
      <c r="AQ16" s="285">
        <v>128199</v>
      </c>
      <c r="AR16" s="286">
        <v>-20.5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7.87</v>
      </c>
      <c r="AP21" s="298">
        <v>10.85</v>
      </c>
      <c r="AQ21" s="299">
        <v>-2.98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96</v>
      </c>
      <c r="AP22" s="303">
        <v>96.2</v>
      </c>
      <c r="AQ22" s="304">
        <v>-0.2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677413</v>
      </c>
      <c r="AP32" s="312">
        <v>52241</v>
      </c>
      <c r="AQ32" s="313">
        <v>62185</v>
      </c>
      <c r="AR32" s="314">
        <v>-16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31305</v>
      </c>
      <c r="AP35" s="312">
        <v>2414</v>
      </c>
      <c r="AQ35" s="313">
        <v>15497</v>
      </c>
      <c r="AR35" s="314">
        <v>-84.4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150678</v>
      </c>
      <c r="AP36" s="312">
        <v>11620</v>
      </c>
      <c r="AQ36" s="313">
        <v>3842</v>
      </c>
      <c r="AR36" s="314">
        <v>202.4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306</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-194</v>
      </c>
      <c r="AP39" s="312">
        <v>-15</v>
      </c>
      <c r="AQ39" s="313">
        <v>-2250</v>
      </c>
      <c r="AR39" s="314">
        <v>-99.3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-409188</v>
      </c>
      <c r="AP40" s="312">
        <v>-31556</v>
      </c>
      <c r="AQ40" s="313">
        <v>-52332</v>
      </c>
      <c r="AR40" s="314">
        <v>-39.700000000000003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450014</v>
      </c>
      <c r="AP41" s="312">
        <v>34705</v>
      </c>
      <c r="AQ41" s="313">
        <v>27253</v>
      </c>
      <c r="AR41" s="314">
        <v>27.3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673232</v>
      </c>
      <c r="AN51" s="334">
        <v>49296</v>
      </c>
      <c r="AO51" s="335">
        <v>-1.9</v>
      </c>
      <c r="AP51" s="336">
        <v>103390</v>
      </c>
      <c r="AQ51" s="337">
        <v>17.100000000000001</v>
      </c>
      <c r="AR51" s="338">
        <v>-19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440700</v>
      </c>
      <c r="AN52" s="342">
        <v>32269</v>
      </c>
      <c r="AO52" s="343">
        <v>-15.8</v>
      </c>
      <c r="AP52" s="344">
        <v>51269</v>
      </c>
      <c r="AQ52" s="345">
        <v>4.5999999999999996</v>
      </c>
      <c r="AR52" s="346">
        <v>-20.399999999999999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1367758</v>
      </c>
      <c r="AN53" s="334">
        <v>101722</v>
      </c>
      <c r="AO53" s="335">
        <v>106.3</v>
      </c>
      <c r="AP53" s="336">
        <v>117234</v>
      </c>
      <c r="AQ53" s="337">
        <v>13.4</v>
      </c>
      <c r="AR53" s="338">
        <v>92.9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992047</v>
      </c>
      <c r="AN54" s="342">
        <v>73780</v>
      </c>
      <c r="AO54" s="343">
        <v>128.6</v>
      </c>
      <c r="AP54" s="344">
        <v>59796</v>
      </c>
      <c r="AQ54" s="345">
        <v>16.600000000000001</v>
      </c>
      <c r="AR54" s="346">
        <v>112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315130</v>
      </c>
      <c r="AN55" s="334">
        <v>23714</v>
      </c>
      <c r="AO55" s="335">
        <v>-76.7</v>
      </c>
      <c r="AP55" s="336">
        <v>97758</v>
      </c>
      <c r="AQ55" s="337">
        <v>-16.600000000000001</v>
      </c>
      <c r="AR55" s="338">
        <v>-60.1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285066</v>
      </c>
      <c r="AN56" s="342">
        <v>21451</v>
      </c>
      <c r="AO56" s="343">
        <v>-70.900000000000006</v>
      </c>
      <c r="AP56" s="344">
        <v>45946</v>
      </c>
      <c r="AQ56" s="345">
        <v>-23.2</v>
      </c>
      <c r="AR56" s="346">
        <v>-47.7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299649</v>
      </c>
      <c r="AN57" s="334">
        <v>22773</v>
      </c>
      <c r="AO57" s="335">
        <v>-4</v>
      </c>
      <c r="AP57" s="336">
        <v>91338</v>
      </c>
      <c r="AQ57" s="337">
        <v>-6.6</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247718</v>
      </c>
      <c r="AN58" s="342">
        <v>18826</v>
      </c>
      <c r="AO58" s="343">
        <v>-12.2</v>
      </c>
      <c r="AP58" s="344">
        <v>43989</v>
      </c>
      <c r="AQ58" s="345">
        <v>-4.3</v>
      </c>
      <c r="AR58" s="346">
        <v>-7.9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318843</v>
      </c>
      <c r="AN59" s="334">
        <v>24589</v>
      </c>
      <c r="AO59" s="335">
        <v>8</v>
      </c>
      <c r="AP59" s="336">
        <v>103975</v>
      </c>
      <c r="AQ59" s="337">
        <v>13.8</v>
      </c>
      <c r="AR59" s="338">
        <v>-5.8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244142</v>
      </c>
      <c r="AN60" s="342">
        <v>18828</v>
      </c>
      <c r="AO60" s="343">
        <v>0</v>
      </c>
      <c r="AP60" s="344">
        <v>52698</v>
      </c>
      <c r="AQ60" s="345">
        <v>19.8</v>
      </c>
      <c r="AR60" s="346">
        <v>-19.8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594922</v>
      </c>
      <c r="AN61" s="349">
        <v>44419</v>
      </c>
      <c r="AO61" s="350">
        <v>6.3</v>
      </c>
      <c r="AP61" s="351">
        <v>102739</v>
      </c>
      <c r="AQ61" s="352">
        <v>4.2</v>
      </c>
      <c r="AR61" s="338">
        <v>2.1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441935</v>
      </c>
      <c r="AN62" s="342">
        <v>33031</v>
      </c>
      <c r="AO62" s="343">
        <v>5.9</v>
      </c>
      <c r="AP62" s="344">
        <v>50740</v>
      </c>
      <c r="AQ62" s="345">
        <v>2.7</v>
      </c>
      <c r="AR62" s="346">
        <v>3.2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WBFekRbqsVrcZ7xjQ3k6Qwm2BqOx/QKQA6UyTYeepQ1JL5s8omS9bhcXvvCpW97ukvTJGyY2fa59dwS1YOmQw==" saltValue="E7ZLx+7gZmLjGyG9co6f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1"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eq3nRMV6Lj2tMs2hGmBCyEJiM0/jXQDoHAN7rOOUx8hMNNl7yNbKRc6W/fWK5X9yXAxV0v25Kp3J68O2kxdHEA==" saltValue="rAaitw4ojBBtQJFyegE44g=="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U95"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okp9AiOaogGCKL5jMCAm5D9KLfN0WS3xDS+TF7B1dqLKH0dHI99gsjhsvdjTUk41JhRzJJ7kBLmgLhZze/Wx2Q==" saltValue="TcY5gR16Y5aqzM+gPGrmsQ=="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35"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6.23</v>
      </c>
      <c r="G47" s="12">
        <v>8.68</v>
      </c>
      <c r="H47" s="12">
        <v>15.71</v>
      </c>
      <c r="I47" s="12">
        <v>17.23</v>
      </c>
      <c r="J47" s="13">
        <v>21.2</v>
      </c>
    </row>
    <row r="48" spans="2:10" ht="57.75" customHeight="1" x14ac:dyDescent="0.15">
      <c r="B48" s="14"/>
      <c r="C48" s="1141" t="s">
        <v>4</v>
      </c>
      <c r="D48" s="1141"/>
      <c r="E48" s="1142"/>
      <c r="F48" s="15">
        <v>3.03</v>
      </c>
      <c r="G48" s="16">
        <v>4.67</v>
      </c>
      <c r="H48" s="16">
        <v>5.64</v>
      </c>
      <c r="I48" s="16">
        <v>6.82</v>
      </c>
      <c r="J48" s="17">
        <v>5.41</v>
      </c>
    </row>
    <row r="49" spans="2:10" ht="57.75" customHeight="1" thickBot="1" x14ac:dyDescent="0.2">
      <c r="B49" s="18"/>
      <c r="C49" s="1143" t="s">
        <v>5</v>
      </c>
      <c r="D49" s="1143"/>
      <c r="E49" s="1144"/>
      <c r="F49" s="19">
        <v>1.47</v>
      </c>
      <c r="G49" s="20">
        <v>4.5199999999999996</v>
      </c>
      <c r="H49" s="20">
        <v>8.9499999999999993</v>
      </c>
      <c r="I49" s="20">
        <v>2.15</v>
      </c>
      <c r="J49" s="21">
        <v>2.7</v>
      </c>
    </row>
    <row r="50" spans="2:10" x14ac:dyDescent="0.15"/>
  </sheetData>
  <sheetProtection algorithmName="SHA-512" hashValue="X2zZtRJzXWGagv8C5W147DrYhhm23BNzs0TnWQgjQDeLgC6QKiEiB9jEtkiHVtFCrsmCBClWPa5pvLlTjwZxHA==" saltValue="6k6UtK4N/lKss+EJkEADf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F3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529</v>
      </c>
      <c r="D34" s="1151"/>
      <c r="E34" s="1152"/>
      <c r="F34" s="32">
        <v>18.350000000000001</v>
      </c>
      <c r="G34" s="33">
        <v>17.84</v>
      </c>
      <c r="H34" s="33">
        <v>16.75</v>
      </c>
      <c r="I34" s="33">
        <v>16.53</v>
      </c>
      <c r="J34" s="34">
        <v>15.91</v>
      </c>
      <c r="K34" s="22"/>
      <c r="L34" s="22"/>
      <c r="M34" s="22"/>
      <c r="N34" s="22"/>
      <c r="O34" s="22"/>
      <c r="P34" s="22"/>
    </row>
    <row r="35" spans="1:16" ht="39" customHeight="1" x14ac:dyDescent="0.15">
      <c r="A35" s="22"/>
      <c r="B35" s="35"/>
      <c r="C35" s="1145" t="s">
        <v>530</v>
      </c>
      <c r="D35" s="1146"/>
      <c r="E35" s="1147"/>
      <c r="F35" s="36">
        <v>3.01</v>
      </c>
      <c r="G35" s="37">
        <v>4.67</v>
      </c>
      <c r="H35" s="37">
        <v>5.64</v>
      </c>
      <c r="I35" s="37">
        <v>6.81</v>
      </c>
      <c r="J35" s="38">
        <v>5.4</v>
      </c>
      <c r="K35" s="22"/>
      <c r="L35" s="22"/>
      <c r="M35" s="22"/>
      <c r="N35" s="22"/>
      <c r="O35" s="22"/>
      <c r="P35" s="22"/>
    </row>
    <row r="36" spans="1:16" ht="39" customHeight="1" x14ac:dyDescent="0.15">
      <c r="A36" s="22"/>
      <c r="B36" s="35"/>
      <c r="C36" s="1145" t="s">
        <v>531</v>
      </c>
      <c r="D36" s="1146"/>
      <c r="E36" s="1147"/>
      <c r="F36" s="36">
        <v>1.72</v>
      </c>
      <c r="G36" s="37">
        <v>1.72</v>
      </c>
      <c r="H36" s="37">
        <v>1.74</v>
      </c>
      <c r="I36" s="37">
        <v>2.6</v>
      </c>
      <c r="J36" s="38">
        <v>2.13</v>
      </c>
      <c r="K36" s="22"/>
      <c r="L36" s="22"/>
      <c r="M36" s="22"/>
      <c r="N36" s="22"/>
      <c r="O36" s="22"/>
      <c r="P36" s="22"/>
    </row>
    <row r="37" spans="1:16" ht="39" customHeight="1" x14ac:dyDescent="0.15">
      <c r="A37" s="22"/>
      <c r="B37" s="35"/>
      <c r="C37" s="1145" t="s">
        <v>532</v>
      </c>
      <c r="D37" s="1146"/>
      <c r="E37" s="1147"/>
      <c r="F37" s="36">
        <v>2.88</v>
      </c>
      <c r="G37" s="37">
        <v>3.16</v>
      </c>
      <c r="H37" s="37">
        <v>1.66</v>
      </c>
      <c r="I37" s="37">
        <v>1.0900000000000001</v>
      </c>
      <c r="J37" s="38">
        <v>1.34</v>
      </c>
      <c r="K37" s="22"/>
      <c r="L37" s="22"/>
      <c r="M37" s="22"/>
      <c r="N37" s="22"/>
      <c r="O37" s="22"/>
      <c r="P37" s="22"/>
    </row>
    <row r="38" spans="1:16" ht="39" customHeight="1" x14ac:dyDescent="0.15">
      <c r="A38" s="22"/>
      <c r="B38" s="35"/>
      <c r="C38" s="1145" t="s">
        <v>533</v>
      </c>
      <c r="D38" s="1146"/>
      <c r="E38" s="1147"/>
      <c r="F38" s="36" t="s">
        <v>486</v>
      </c>
      <c r="G38" s="37" t="s">
        <v>486</v>
      </c>
      <c r="H38" s="37" t="s">
        <v>486</v>
      </c>
      <c r="I38" s="37" t="s">
        <v>486</v>
      </c>
      <c r="J38" s="38">
        <v>0.74</v>
      </c>
      <c r="K38" s="22"/>
      <c r="L38" s="22"/>
      <c r="M38" s="22"/>
      <c r="N38" s="22"/>
      <c r="O38" s="22"/>
      <c r="P38" s="22"/>
    </row>
    <row r="39" spans="1:16" ht="39" customHeight="1" x14ac:dyDescent="0.15">
      <c r="A39" s="22"/>
      <c r="B39" s="35"/>
      <c r="C39" s="1145" t="s">
        <v>534</v>
      </c>
      <c r="D39" s="1146"/>
      <c r="E39" s="1147"/>
      <c r="F39" s="36">
        <v>0.02</v>
      </c>
      <c r="G39" s="37">
        <v>0.02</v>
      </c>
      <c r="H39" s="37">
        <v>0.03</v>
      </c>
      <c r="I39" s="37">
        <v>0.03</v>
      </c>
      <c r="J39" s="38">
        <v>0.03</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535</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536</v>
      </c>
      <c r="D43" s="1149"/>
      <c r="E43" s="1150"/>
      <c r="F43" s="41">
        <v>7.0000000000000007E-2</v>
      </c>
      <c r="G43" s="42">
        <v>7.0000000000000007E-2</v>
      </c>
      <c r="H43" s="42">
        <v>0.03</v>
      </c>
      <c r="I43" s="42">
        <v>0.04</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7c3aaXkM5FphhvNNhrZB+hXcZXqIYO19WgY62he8DaYfDHAaI6IqvPPV9oTI5rADp9eiTQ8ihXYyxyFggsLD1w==" saltValue="CCD5A0xDj9iDOz6NSz239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574</v>
      </c>
      <c r="L45" s="60">
        <v>632</v>
      </c>
      <c r="M45" s="60">
        <v>651</v>
      </c>
      <c r="N45" s="60">
        <v>664</v>
      </c>
      <c r="O45" s="61">
        <v>677</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25</v>
      </c>
      <c r="L48" s="64">
        <v>26</v>
      </c>
      <c r="M48" s="64">
        <v>28</v>
      </c>
      <c r="N48" s="64">
        <v>30</v>
      </c>
      <c r="O48" s="65">
        <v>31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155</v>
      </c>
      <c r="L49" s="64">
        <v>152</v>
      </c>
      <c r="M49" s="64">
        <v>156</v>
      </c>
      <c r="N49" s="64">
        <v>152</v>
      </c>
      <c r="O49" s="65">
        <v>151</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429</v>
      </c>
      <c r="L52" s="64">
        <v>442</v>
      </c>
      <c r="M52" s="64">
        <v>445</v>
      </c>
      <c r="N52" s="64">
        <v>452</v>
      </c>
      <c r="O52" s="65">
        <v>410</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325</v>
      </c>
      <c r="L53" s="69">
        <v>368</v>
      </c>
      <c r="M53" s="69">
        <v>390</v>
      </c>
      <c r="N53" s="69">
        <v>394</v>
      </c>
      <c r="O53" s="70">
        <v>449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AITcX0G7hkJ7zt0UeJuAzM0ecKpZS+sACbOQAoE13wOTse7IJoqsuN0PoTFzVbG5vqkpzzNL29/P6hyGCty2A==" saltValue="mtm7CKNsXsQG8a8I0haSv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1"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7048</v>
      </c>
      <c r="J41" s="356">
        <v>7372</v>
      </c>
      <c r="K41" s="356">
        <v>7052</v>
      </c>
      <c r="L41" s="356">
        <v>6561</v>
      </c>
      <c r="M41" s="357">
        <v>6151</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281</v>
      </c>
      <c r="J43" s="359">
        <v>265</v>
      </c>
      <c r="K43" s="359">
        <v>268</v>
      </c>
      <c r="L43" s="359">
        <v>285</v>
      </c>
      <c r="M43" s="360">
        <v>287</v>
      </c>
    </row>
    <row r="44" spans="2:13" ht="27.75" customHeight="1" x14ac:dyDescent="0.15">
      <c r="B44" s="1186"/>
      <c r="C44" s="1187"/>
      <c r="D44" s="106"/>
      <c r="E44" s="1190" t="s">
        <v>34</v>
      </c>
      <c r="F44" s="1190"/>
      <c r="G44" s="1190"/>
      <c r="H44" s="1191"/>
      <c r="I44" s="358">
        <v>1362</v>
      </c>
      <c r="J44" s="359">
        <v>1438</v>
      </c>
      <c r="K44" s="359">
        <v>1674</v>
      </c>
      <c r="L44" s="359">
        <v>2046</v>
      </c>
      <c r="M44" s="360">
        <v>2024</v>
      </c>
    </row>
    <row r="45" spans="2:13" ht="27.75" customHeight="1" x14ac:dyDescent="0.15">
      <c r="B45" s="1186"/>
      <c r="C45" s="1187"/>
      <c r="D45" s="106"/>
      <c r="E45" s="1190" t="s">
        <v>35</v>
      </c>
      <c r="F45" s="1190"/>
      <c r="G45" s="1190"/>
      <c r="H45" s="1191"/>
      <c r="I45" s="358">
        <v>713</v>
      </c>
      <c r="J45" s="359">
        <v>692</v>
      </c>
      <c r="K45" s="359">
        <v>652</v>
      </c>
      <c r="L45" s="359">
        <v>678</v>
      </c>
      <c r="M45" s="360">
        <v>632</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875</v>
      </c>
      <c r="J50" s="359">
        <v>1051</v>
      </c>
      <c r="K50" s="359">
        <v>1653</v>
      </c>
      <c r="L50" s="359">
        <v>1733</v>
      </c>
      <c r="M50" s="360">
        <v>1871</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4943</v>
      </c>
      <c r="J52" s="359">
        <v>4823</v>
      </c>
      <c r="K52" s="359">
        <v>4795</v>
      </c>
      <c r="L52" s="359">
        <v>4732</v>
      </c>
      <c r="M52" s="360">
        <v>4539</v>
      </c>
    </row>
    <row r="53" spans="2:13" ht="27.75" customHeight="1" thickBot="1" x14ac:dyDescent="0.2">
      <c r="B53" s="1192" t="s">
        <v>19</v>
      </c>
      <c r="C53" s="1193"/>
      <c r="D53" s="110"/>
      <c r="E53" s="1194" t="s">
        <v>44</v>
      </c>
      <c r="F53" s="1194"/>
      <c r="G53" s="1194"/>
      <c r="H53" s="1195"/>
      <c r="I53" s="361">
        <v>3587</v>
      </c>
      <c r="J53" s="362">
        <v>3893</v>
      </c>
      <c r="K53" s="362">
        <v>3197</v>
      </c>
      <c r="L53" s="362">
        <v>3106</v>
      </c>
      <c r="M53" s="363">
        <v>2685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jKHAS56MJd8aqAHwJ5phj+puy/wvStSZfOeoTbHUWTCgHO6MJ9l0DuCIatSshjeBUf2JsuPc0JjmG6X59rL8g==" saltValue="mH0uuZL3tq+VN9p5ELfN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abSelected="1" topLeftCell="F28"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627</v>
      </c>
      <c r="G55" s="122">
        <v>670</v>
      </c>
      <c r="H55" s="123">
        <v>830</v>
      </c>
    </row>
    <row r="56" spans="2:8" ht="52.5" customHeight="1" x14ac:dyDescent="0.15">
      <c r="B56" s="124"/>
      <c r="C56" s="1213" t="s">
        <v>47</v>
      </c>
      <c r="D56" s="1213"/>
      <c r="E56" s="1214"/>
      <c r="F56" s="125">
        <v>100</v>
      </c>
      <c r="G56" s="125">
        <v>111</v>
      </c>
      <c r="H56" s="126">
        <v>132</v>
      </c>
    </row>
    <row r="57" spans="2:8" ht="53.25" customHeight="1" x14ac:dyDescent="0.15">
      <c r="B57" s="124"/>
      <c r="C57" s="1215" t="s">
        <v>48</v>
      </c>
      <c r="D57" s="1215"/>
      <c r="E57" s="1216"/>
      <c r="F57" s="127">
        <v>347</v>
      </c>
      <c r="G57" s="127">
        <v>411</v>
      </c>
      <c r="H57" s="128">
        <v>463</v>
      </c>
    </row>
    <row r="58" spans="2:8" ht="45.75" customHeight="1" x14ac:dyDescent="0.15">
      <c r="B58" s="129"/>
      <c r="C58" s="1203" t="s">
        <v>542</v>
      </c>
      <c r="D58" s="1204"/>
      <c r="E58" s="1205"/>
      <c r="F58" s="130">
        <v>210</v>
      </c>
      <c r="G58" s="130">
        <v>214</v>
      </c>
      <c r="H58" s="131">
        <v>218</v>
      </c>
    </row>
    <row r="59" spans="2:8" ht="45.75" customHeight="1" x14ac:dyDescent="0.15">
      <c r="B59" s="129"/>
      <c r="C59" s="1203" t="s">
        <v>543</v>
      </c>
      <c r="D59" s="1204"/>
      <c r="E59" s="1205"/>
      <c r="F59" s="130">
        <v>78</v>
      </c>
      <c r="G59" s="130">
        <v>78</v>
      </c>
      <c r="H59" s="131">
        <v>159</v>
      </c>
    </row>
    <row r="60" spans="2:8" ht="45.75" customHeight="1" x14ac:dyDescent="0.15">
      <c r="B60" s="129"/>
      <c r="C60" s="1203" t="s">
        <v>544</v>
      </c>
      <c r="D60" s="1204"/>
      <c r="E60" s="1205"/>
      <c r="F60" s="130">
        <v>43</v>
      </c>
      <c r="G60" s="130">
        <v>43</v>
      </c>
      <c r="H60" s="131">
        <v>57</v>
      </c>
    </row>
    <row r="61" spans="2:8" ht="45.75" customHeight="1" x14ac:dyDescent="0.15">
      <c r="B61" s="129"/>
      <c r="C61" s="1203" t="s">
        <v>545</v>
      </c>
      <c r="D61" s="1204"/>
      <c r="E61" s="1205"/>
      <c r="F61" s="130">
        <v>11</v>
      </c>
      <c r="G61" s="130">
        <v>11</v>
      </c>
      <c r="H61" s="131">
        <v>24</v>
      </c>
    </row>
    <row r="62" spans="2:8" ht="45.75" customHeight="1" thickBot="1" x14ac:dyDescent="0.2">
      <c r="B62" s="132"/>
      <c r="C62" s="1206" t="s">
        <v>546</v>
      </c>
      <c r="D62" s="1207"/>
      <c r="E62" s="1208"/>
      <c r="F62" s="133">
        <v>5</v>
      </c>
      <c r="G62" s="133">
        <v>5</v>
      </c>
      <c r="H62" s="134">
        <v>5</v>
      </c>
    </row>
    <row r="63" spans="2:8" ht="52.5" customHeight="1" thickBot="1" x14ac:dyDescent="0.2">
      <c r="B63" s="135"/>
      <c r="C63" s="1209" t="s">
        <v>49</v>
      </c>
      <c r="D63" s="1209"/>
      <c r="E63" s="1210"/>
      <c r="F63" s="136">
        <v>1074</v>
      </c>
      <c r="G63" s="136">
        <v>1192</v>
      </c>
      <c r="H63" s="137">
        <v>1426</v>
      </c>
    </row>
    <row r="64" spans="2:8" x14ac:dyDescent="0.15"/>
  </sheetData>
  <sheetProtection algorithmName="SHA-512" hashValue="6xgqP/SEwZaZsyzVwzzYqwcyLK3srkJLr8EDCcY1RXQky82DPGHgiJqWkYmqXvEnXgmwYwszpbjiTLJusz8bZw==" saltValue="xpmuChwO+0AO0do9N8IR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49296</v>
      </c>
      <c r="E3" s="156"/>
      <c r="F3" s="157">
        <v>103390</v>
      </c>
      <c r="G3" s="158"/>
      <c r="H3" s="159"/>
    </row>
    <row r="4" spans="1:8" x14ac:dyDescent="0.15">
      <c r="A4" s="160"/>
      <c r="B4" s="161"/>
      <c r="C4" s="162"/>
      <c r="D4" s="163">
        <v>32269</v>
      </c>
      <c r="E4" s="164"/>
      <c r="F4" s="165">
        <v>51269</v>
      </c>
      <c r="G4" s="166"/>
      <c r="H4" s="167"/>
    </row>
    <row r="5" spans="1:8" x14ac:dyDescent="0.15">
      <c r="A5" s="148" t="s">
        <v>518</v>
      </c>
      <c r="B5" s="153"/>
      <c r="C5" s="154"/>
      <c r="D5" s="155">
        <v>101722</v>
      </c>
      <c r="E5" s="156"/>
      <c r="F5" s="157">
        <v>117234</v>
      </c>
      <c r="G5" s="158"/>
      <c r="H5" s="159"/>
    </row>
    <row r="6" spans="1:8" x14ac:dyDescent="0.15">
      <c r="A6" s="160"/>
      <c r="B6" s="161"/>
      <c r="C6" s="162"/>
      <c r="D6" s="163">
        <v>73780</v>
      </c>
      <c r="E6" s="164"/>
      <c r="F6" s="165">
        <v>59796</v>
      </c>
      <c r="G6" s="166"/>
      <c r="H6" s="167"/>
    </row>
    <row r="7" spans="1:8" x14ac:dyDescent="0.15">
      <c r="A7" s="148" t="s">
        <v>519</v>
      </c>
      <c r="B7" s="153"/>
      <c r="C7" s="154"/>
      <c r="D7" s="155">
        <v>23714</v>
      </c>
      <c r="E7" s="156"/>
      <c r="F7" s="157">
        <v>97758</v>
      </c>
      <c r="G7" s="158"/>
      <c r="H7" s="159"/>
    </row>
    <row r="8" spans="1:8" x14ac:dyDescent="0.15">
      <c r="A8" s="160"/>
      <c r="B8" s="161"/>
      <c r="C8" s="162"/>
      <c r="D8" s="163">
        <v>21451</v>
      </c>
      <c r="E8" s="164"/>
      <c r="F8" s="165">
        <v>45946</v>
      </c>
      <c r="G8" s="166"/>
      <c r="H8" s="167"/>
    </row>
    <row r="9" spans="1:8" x14ac:dyDescent="0.15">
      <c r="A9" s="148" t="s">
        <v>520</v>
      </c>
      <c r="B9" s="153"/>
      <c r="C9" s="154"/>
      <c r="D9" s="155">
        <v>22773</v>
      </c>
      <c r="E9" s="156"/>
      <c r="F9" s="157">
        <v>91338</v>
      </c>
      <c r="G9" s="158"/>
      <c r="H9" s="159"/>
    </row>
    <row r="10" spans="1:8" x14ac:dyDescent="0.15">
      <c r="A10" s="160"/>
      <c r="B10" s="161"/>
      <c r="C10" s="162"/>
      <c r="D10" s="163">
        <v>18826</v>
      </c>
      <c r="E10" s="164"/>
      <c r="F10" s="165">
        <v>43989</v>
      </c>
      <c r="G10" s="166"/>
      <c r="H10" s="167"/>
    </row>
    <row r="11" spans="1:8" x14ac:dyDescent="0.15">
      <c r="A11" s="148" t="s">
        <v>521</v>
      </c>
      <c r="B11" s="153"/>
      <c r="C11" s="154"/>
      <c r="D11" s="155">
        <v>24589</v>
      </c>
      <c r="E11" s="156"/>
      <c r="F11" s="157">
        <v>103975</v>
      </c>
      <c r="G11" s="158"/>
      <c r="H11" s="159"/>
    </row>
    <row r="12" spans="1:8" x14ac:dyDescent="0.15">
      <c r="A12" s="160"/>
      <c r="B12" s="161"/>
      <c r="C12" s="168"/>
      <c r="D12" s="163">
        <v>18828</v>
      </c>
      <c r="E12" s="164"/>
      <c r="F12" s="165">
        <v>52698</v>
      </c>
      <c r="G12" s="166"/>
      <c r="H12" s="167"/>
    </row>
    <row r="13" spans="1:8" x14ac:dyDescent="0.15">
      <c r="A13" s="148"/>
      <c r="B13" s="153"/>
      <c r="C13" s="169"/>
      <c r="D13" s="170">
        <v>44419</v>
      </c>
      <c r="E13" s="171"/>
      <c r="F13" s="172">
        <v>102739</v>
      </c>
      <c r="G13" s="173"/>
      <c r="H13" s="159"/>
    </row>
    <row r="14" spans="1:8" x14ac:dyDescent="0.15">
      <c r="A14" s="160"/>
      <c r="B14" s="161"/>
      <c r="C14" s="162"/>
      <c r="D14" s="163">
        <v>33031</v>
      </c>
      <c r="E14" s="164"/>
      <c r="F14" s="165">
        <v>50740</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3.03</v>
      </c>
      <c r="C19" s="174">
        <f>ROUND(VALUE(SUBSTITUTE(実質収支比率等に係る経年分析!G$48,"▲","-")),2)</f>
        <v>4.67</v>
      </c>
      <c r="D19" s="174">
        <f>ROUND(VALUE(SUBSTITUTE(実質収支比率等に係る経年分析!H$48,"▲","-")),2)</f>
        <v>5.64</v>
      </c>
      <c r="E19" s="174">
        <f>ROUND(VALUE(SUBSTITUTE(実質収支比率等に係る経年分析!I$48,"▲","-")),2)</f>
        <v>6.82</v>
      </c>
      <c r="F19" s="174">
        <f>ROUND(VALUE(SUBSTITUTE(実質収支比率等に係る経年分析!J$48,"▲","-")),2)</f>
        <v>5.41</v>
      </c>
    </row>
    <row r="20" spans="1:11" x14ac:dyDescent="0.15">
      <c r="A20" s="174" t="s">
        <v>53</v>
      </c>
      <c r="B20" s="174">
        <f>ROUND(VALUE(SUBSTITUTE(実質収支比率等に係る経年分析!F$47,"▲","-")),2)</f>
        <v>6.23</v>
      </c>
      <c r="C20" s="174">
        <f>ROUND(VALUE(SUBSTITUTE(実質収支比率等に係る経年分析!G$47,"▲","-")),2)</f>
        <v>8.68</v>
      </c>
      <c r="D20" s="174">
        <f>ROUND(VALUE(SUBSTITUTE(実質収支比率等に係る経年分析!H$47,"▲","-")),2)</f>
        <v>15.71</v>
      </c>
      <c r="E20" s="174">
        <f>ROUND(VALUE(SUBSTITUTE(実質収支比率等に係る経年分析!I$47,"▲","-")),2)</f>
        <v>17.23</v>
      </c>
      <c r="F20" s="174">
        <f>ROUND(VALUE(SUBSTITUTE(実質収支比率等に係る経年分析!J$47,"▲","-")),2)</f>
        <v>21.2</v>
      </c>
    </row>
    <row r="21" spans="1:11" x14ac:dyDescent="0.15">
      <c r="A21" s="174" t="s">
        <v>54</v>
      </c>
      <c r="B21" s="174">
        <f>IF(ISNUMBER(VALUE(SUBSTITUTE(実質収支比率等に係る経年分析!F$49,"▲","-"))),ROUND(VALUE(SUBSTITUTE(実質収支比率等に係る経年分析!F$49,"▲","-")),2),NA())</f>
        <v>1.47</v>
      </c>
      <c r="C21" s="174">
        <f>IF(ISNUMBER(VALUE(SUBSTITUTE(実質収支比率等に係る経年分析!G$49,"▲","-"))),ROUND(VALUE(SUBSTITUTE(実質収支比率等に係る経年分析!G$49,"▲","-")),2),NA())</f>
        <v>4.5199999999999996</v>
      </c>
      <c r="D21" s="174">
        <f>IF(ISNUMBER(VALUE(SUBSTITUTE(実質収支比率等に係る経年分析!H$49,"▲","-"))),ROUND(VALUE(SUBSTITUTE(実質収支比率等に係る経年分析!H$49,"▲","-")),2),NA())</f>
        <v>8.9499999999999993</v>
      </c>
      <c r="E21" s="174">
        <f>IF(ISNUMBER(VALUE(SUBSTITUTE(実質収支比率等に係る経年分析!I$49,"▲","-"))),ROUND(VALUE(SUBSTITUTE(実質収支比率等に係る経年分析!I$49,"▲","-")),2),NA())</f>
        <v>2.15</v>
      </c>
      <c r="F21" s="174">
        <f>IF(ISNUMBER(VALUE(SUBSTITUTE(実質収支比率等に係る経年分析!J$49,"▲","-"))),ROUND(VALUE(SUBSTITUTE(実質収支比率等に係る経年分析!J$49,"▲","-")),2),NA())</f>
        <v>2.7</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7.0000000000000007E-2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0.03</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0.04</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0.03</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2.88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1.0900000000000001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1.72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1.74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2.13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4.67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5.64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18.350000000000001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17.84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16.75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16.53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429</v>
      </c>
      <c r="E42" s="176"/>
      <c r="F42" s="176"/>
      <c r="G42" s="176">
        <f>'実質公債費比率（分子）の構造'!L$52</f>
        <v>442</v>
      </c>
      <c r="H42" s="176"/>
      <c r="I42" s="176"/>
      <c r="J42" s="176">
        <f>'実質公債費比率（分子）の構造'!M$52</f>
        <v>445</v>
      </c>
      <c r="K42" s="176"/>
      <c r="L42" s="176"/>
      <c r="M42" s="176">
        <f>'実質公債費比率（分子）の構造'!N$52</f>
        <v>452</v>
      </c>
      <c r="N42" s="176"/>
      <c r="O42" s="176"/>
      <c r="P42" s="176">
        <f>'実質公債費比率（分子）の構造'!O$52</f>
        <v>410</v>
      </c>
    </row>
    <row r="43" spans="1:16" x14ac:dyDescent="0.15">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155</v>
      </c>
      <c r="C45" s="176"/>
      <c r="D45" s="176"/>
      <c r="E45" s="176">
        <f>'実質公債費比率（分子）の構造'!L$49</f>
        <v>152</v>
      </c>
      <c r="F45" s="176"/>
      <c r="G45" s="176"/>
      <c r="H45" s="176">
        <f>'実質公債費比率（分子）の構造'!M$49</f>
        <v>156</v>
      </c>
      <c r="I45" s="176"/>
      <c r="J45" s="176"/>
      <c r="K45" s="176">
        <f>'実質公債費比率（分子）の構造'!N$49</f>
        <v>152</v>
      </c>
      <c r="L45" s="176"/>
      <c r="M45" s="176"/>
      <c r="N45" s="176">
        <f>'実質公債費比率（分子）の構造'!O$49</f>
        <v>151</v>
      </c>
      <c r="O45" s="176"/>
      <c r="P45" s="176"/>
    </row>
    <row r="46" spans="1:16" x14ac:dyDescent="0.15">
      <c r="A46" s="176" t="s">
        <v>64</v>
      </c>
      <c r="B46" s="176">
        <f>'実質公債費比率（分子）の構造'!K$48</f>
        <v>25</v>
      </c>
      <c r="C46" s="176"/>
      <c r="D46" s="176"/>
      <c r="E46" s="176">
        <f>'実質公債費比率（分子）の構造'!L$48</f>
        <v>26</v>
      </c>
      <c r="F46" s="176"/>
      <c r="G46" s="176"/>
      <c r="H46" s="176">
        <f>'実質公債費比率（分子）の構造'!M$48</f>
        <v>28</v>
      </c>
      <c r="I46" s="176"/>
      <c r="J46" s="176"/>
      <c r="K46" s="176">
        <f>'実質公債費比率（分子）の構造'!N$48</f>
        <v>30</v>
      </c>
      <c r="L46" s="176"/>
      <c r="M46" s="176"/>
      <c r="N46" s="176">
        <f>'実質公債費比率（分子）の構造'!O$48</f>
        <v>31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574</v>
      </c>
      <c r="C49" s="176"/>
      <c r="D49" s="176"/>
      <c r="E49" s="176">
        <f>'実質公債費比率（分子）の構造'!L$45</f>
        <v>632</v>
      </c>
      <c r="F49" s="176"/>
      <c r="G49" s="176"/>
      <c r="H49" s="176">
        <f>'実質公債費比率（分子）の構造'!M$45</f>
        <v>651</v>
      </c>
      <c r="I49" s="176"/>
      <c r="J49" s="176"/>
      <c r="K49" s="176">
        <f>'実質公債費比率（分子）の構造'!N$45</f>
        <v>664</v>
      </c>
      <c r="L49" s="176"/>
      <c r="M49" s="176"/>
      <c r="N49" s="176">
        <f>'実質公債費比率（分子）の構造'!O$45</f>
        <v>677</v>
      </c>
      <c r="O49" s="176"/>
      <c r="P49" s="176"/>
    </row>
    <row r="50" spans="1:16" x14ac:dyDescent="0.15">
      <c r="A50" s="176" t="s">
        <v>67</v>
      </c>
      <c r="B50" s="176" t="e">
        <f>NA()</f>
        <v>#N/A</v>
      </c>
      <c r="C50" s="176">
        <f>IF(ISNUMBER('実質公債費比率（分子）の構造'!K$53),'実質公債費比率（分子）の構造'!K$53,NA())</f>
        <v>325</v>
      </c>
      <c r="D50" s="176" t="e">
        <f>NA()</f>
        <v>#N/A</v>
      </c>
      <c r="E50" s="176" t="e">
        <f>NA()</f>
        <v>#N/A</v>
      </c>
      <c r="F50" s="176">
        <f>IF(ISNUMBER('実質公債費比率（分子）の構造'!L$53),'実質公債費比率（分子）の構造'!L$53,NA())</f>
        <v>368</v>
      </c>
      <c r="G50" s="176" t="e">
        <f>NA()</f>
        <v>#N/A</v>
      </c>
      <c r="H50" s="176" t="e">
        <f>NA()</f>
        <v>#N/A</v>
      </c>
      <c r="I50" s="176">
        <f>IF(ISNUMBER('実質公債費比率（分子）の構造'!M$53),'実質公債費比率（分子）の構造'!M$53,NA())</f>
        <v>390</v>
      </c>
      <c r="J50" s="176" t="e">
        <f>NA()</f>
        <v>#N/A</v>
      </c>
      <c r="K50" s="176" t="e">
        <f>NA()</f>
        <v>#N/A</v>
      </c>
      <c r="L50" s="176">
        <f>IF(ISNUMBER('実質公債費比率（分子）の構造'!N$53),'実質公債費比率（分子）の構造'!N$53,NA())</f>
        <v>394</v>
      </c>
      <c r="M50" s="176" t="e">
        <f>NA()</f>
        <v>#N/A</v>
      </c>
      <c r="N50" s="176" t="e">
        <f>NA()</f>
        <v>#N/A</v>
      </c>
      <c r="O50" s="176">
        <f>IF(ISNUMBER('実質公債費比率（分子）の構造'!O$53),'実質公債費比率（分子）の構造'!O$53,NA())</f>
        <v>449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4943</v>
      </c>
      <c r="E56" s="175"/>
      <c r="F56" s="175"/>
      <c r="G56" s="175">
        <f>'将来負担比率（分子）の構造'!J$52</f>
        <v>4823</v>
      </c>
      <c r="H56" s="175"/>
      <c r="I56" s="175"/>
      <c r="J56" s="175">
        <f>'将来負担比率（分子）の構造'!K$52</f>
        <v>4795</v>
      </c>
      <c r="K56" s="175"/>
      <c r="L56" s="175"/>
      <c r="M56" s="175">
        <f>'将来負担比率（分子）の構造'!L$52</f>
        <v>4732</v>
      </c>
      <c r="N56" s="175"/>
      <c r="O56" s="175"/>
      <c r="P56" s="175">
        <f>'将来負担比率（分子）の構造'!M$52</f>
        <v>4539</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875</v>
      </c>
      <c r="E58" s="175"/>
      <c r="F58" s="175"/>
      <c r="G58" s="175">
        <f>'将来負担比率（分子）の構造'!J$50</f>
        <v>1051</v>
      </c>
      <c r="H58" s="175"/>
      <c r="I58" s="175"/>
      <c r="J58" s="175">
        <f>'将来負担比率（分子）の構造'!K$50</f>
        <v>1653</v>
      </c>
      <c r="K58" s="175"/>
      <c r="L58" s="175"/>
      <c r="M58" s="175">
        <f>'将来負担比率（分子）の構造'!L$50</f>
        <v>1733</v>
      </c>
      <c r="N58" s="175"/>
      <c r="O58" s="175"/>
      <c r="P58" s="175">
        <f>'将来負担比率（分子）の構造'!M$50</f>
        <v>1871</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713</v>
      </c>
      <c r="C62" s="175"/>
      <c r="D62" s="175"/>
      <c r="E62" s="175">
        <f>'将来負担比率（分子）の構造'!J$45</f>
        <v>692</v>
      </c>
      <c r="F62" s="175"/>
      <c r="G62" s="175"/>
      <c r="H62" s="175">
        <f>'将来負担比率（分子）の構造'!K$45</f>
        <v>652</v>
      </c>
      <c r="I62" s="175"/>
      <c r="J62" s="175"/>
      <c r="K62" s="175">
        <f>'将来負担比率（分子）の構造'!L$45</f>
        <v>678</v>
      </c>
      <c r="L62" s="175"/>
      <c r="M62" s="175"/>
      <c r="N62" s="175">
        <f>'将来負担比率（分子）の構造'!M$45</f>
        <v>632</v>
      </c>
      <c r="O62" s="175"/>
      <c r="P62" s="175"/>
    </row>
    <row r="63" spans="1:16" x14ac:dyDescent="0.15">
      <c r="A63" s="175" t="s">
        <v>34</v>
      </c>
      <c r="B63" s="175">
        <f>'将来負担比率（分子）の構造'!I$44</f>
        <v>1362</v>
      </c>
      <c r="C63" s="175"/>
      <c r="D63" s="175"/>
      <c r="E63" s="175">
        <f>'将来負担比率（分子）の構造'!J$44</f>
        <v>1438</v>
      </c>
      <c r="F63" s="175"/>
      <c r="G63" s="175"/>
      <c r="H63" s="175">
        <f>'将来負担比率（分子）の構造'!K$44</f>
        <v>1674</v>
      </c>
      <c r="I63" s="175"/>
      <c r="J63" s="175"/>
      <c r="K63" s="175">
        <f>'将来負担比率（分子）の構造'!L$44</f>
        <v>2046</v>
      </c>
      <c r="L63" s="175"/>
      <c r="M63" s="175"/>
      <c r="N63" s="175">
        <f>'将来負担比率（分子）の構造'!M$44</f>
        <v>2024</v>
      </c>
      <c r="O63" s="175"/>
      <c r="P63" s="175"/>
    </row>
    <row r="64" spans="1:16" x14ac:dyDescent="0.15">
      <c r="A64" s="175" t="s">
        <v>33</v>
      </c>
      <c r="B64" s="175">
        <f>'将来負担比率（分子）の構造'!I$43</f>
        <v>281</v>
      </c>
      <c r="C64" s="175"/>
      <c r="D64" s="175"/>
      <c r="E64" s="175">
        <f>'将来負担比率（分子）の構造'!J$43</f>
        <v>265</v>
      </c>
      <c r="F64" s="175"/>
      <c r="G64" s="175"/>
      <c r="H64" s="175">
        <f>'将来負担比率（分子）の構造'!K$43</f>
        <v>268</v>
      </c>
      <c r="I64" s="175"/>
      <c r="J64" s="175"/>
      <c r="K64" s="175">
        <f>'将来負担比率（分子）の構造'!L$43</f>
        <v>285</v>
      </c>
      <c r="L64" s="175"/>
      <c r="M64" s="175"/>
      <c r="N64" s="175">
        <f>'将来負担比率（分子）の構造'!M$43</f>
        <v>287</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7048</v>
      </c>
      <c r="C66" s="175"/>
      <c r="D66" s="175"/>
      <c r="E66" s="175">
        <f>'将来負担比率（分子）の構造'!J$41</f>
        <v>7372</v>
      </c>
      <c r="F66" s="175"/>
      <c r="G66" s="175"/>
      <c r="H66" s="175">
        <f>'将来負担比率（分子）の構造'!K$41</f>
        <v>7052</v>
      </c>
      <c r="I66" s="175"/>
      <c r="J66" s="175"/>
      <c r="K66" s="175">
        <f>'将来負担比率（分子）の構造'!L$41</f>
        <v>6561</v>
      </c>
      <c r="L66" s="175"/>
      <c r="M66" s="175"/>
      <c r="N66" s="175">
        <f>'将来負担比率（分子）の構造'!M$41</f>
        <v>6151</v>
      </c>
      <c r="O66" s="175"/>
      <c r="P66" s="175"/>
    </row>
    <row r="67" spans="1:16" x14ac:dyDescent="0.15">
      <c r="A67" s="175" t="s">
        <v>71</v>
      </c>
      <c r="B67" s="175" t="e">
        <f>NA()</f>
        <v>#N/A</v>
      </c>
      <c r="C67" s="175">
        <f>IF(ISNUMBER('将来負担比率（分子）の構造'!I$53), IF('将来負担比率（分子）の構造'!I$53 &lt; 0, 0, '将来負担比率（分子）の構造'!I$53), NA())</f>
        <v>3587</v>
      </c>
      <c r="D67" s="175" t="e">
        <f>NA()</f>
        <v>#N/A</v>
      </c>
      <c r="E67" s="175" t="e">
        <f>NA()</f>
        <v>#N/A</v>
      </c>
      <c r="F67" s="175">
        <f>IF(ISNUMBER('将来負担比率（分子）の構造'!J$53), IF('将来負担比率（分子）の構造'!J$53 &lt; 0, 0, '将来負担比率（分子）の構造'!J$53), NA())</f>
        <v>3893</v>
      </c>
      <c r="G67" s="175" t="e">
        <f>NA()</f>
        <v>#N/A</v>
      </c>
      <c r="H67" s="175" t="e">
        <f>NA()</f>
        <v>#N/A</v>
      </c>
      <c r="I67" s="175">
        <f>IF(ISNUMBER('将来負担比率（分子）の構造'!K$53), IF('将来負担比率（分子）の構造'!K$53 &lt; 0, 0, '将来負担比率（分子）の構造'!K$53), NA())</f>
        <v>3197</v>
      </c>
      <c r="J67" s="175" t="e">
        <f>NA()</f>
        <v>#N/A</v>
      </c>
      <c r="K67" s="175" t="e">
        <f>NA()</f>
        <v>#N/A</v>
      </c>
      <c r="L67" s="175">
        <f>IF(ISNUMBER('将来負担比率（分子）の構造'!L$53), IF('将来負担比率（分子）の構造'!L$53 &lt; 0, 0, '将来負担比率（分子）の構造'!L$53), NA())</f>
        <v>3106</v>
      </c>
      <c r="M67" s="175" t="e">
        <f>NA()</f>
        <v>#N/A</v>
      </c>
      <c r="N67" s="175" t="e">
        <f>NA()</f>
        <v>#N/A</v>
      </c>
      <c r="O67" s="175">
        <f>IF(ISNUMBER('将来負担比率（分子）の構造'!M$53), IF('将来負担比率（分子）の構造'!M$53 &lt; 0, 0, '将来負担比率（分子）の構造'!M$53), NA())</f>
        <v>2685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627</v>
      </c>
      <c r="C72" s="179">
        <f>基金残高に係る経年分析!G55</f>
        <v>670</v>
      </c>
      <c r="D72" s="179">
        <f>基金残高に係る経年分析!H55</f>
        <v>830</v>
      </c>
    </row>
    <row r="73" spans="1:16" x14ac:dyDescent="0.15">
      <c r="A73" s="178" t="s">
        <v>74</v>
      </c>
      <c r="B73" s="179">
        <f>基金残高に係る経年分析!F56</f>
        <v>100</v>
      </c>
      <c r="C73" s="179">
        <f>基金残高に係る経年分析!G56</f>
        <v>111</v>
      </c>
      <c r="D73" s="179">
        <f>基金残高に係る経年分析!H56</f>
        <v>132</v>
      </c>
    </row>
    <row r="74" spans="1:16" x14ac:dyDescent="0.15">
      <c r="A74" s="178" t="s">
        <v>75</v>
      </c>
      <c r="B74" s="179">
        <f>基金残高に係る経年分析!F57</f>
        <v>347</v>
      </c>
      <c r="C74" s="179">
        <f>基金残高に係る経年分析!G57</f>
        <v>411</v>
      </c>
      <c r="D74" s="179">
        <f>基金残高に係る経年分析!H57</f>
        <v>463</v>
      </c>
    </row>
  </sheetData>
  <sheetProtection algorithmName="SHA-512" hashValue="Rf4KrO6vh9IrDrrYYf4vrx/iCJ2UhWLg5YtbnpDNcPxTtRG3OEd1aTEbDc6JV8K+MzWYIMaxiy3+BF9SiJSz8A==" saltValue="LQ1hM5gzbqzFJ0hOv0k/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水野 友和</cp:lastModifiedBy>
  <cp:lastPrinted>2025-03-14T02:44:15Z</cp:lastPrinted>
  <dcterms:created xsi:type="dcterms:W3CDTF">2025-02-19T01:33:24Z</dcterms:created>
  <dcterms:modified xsi:type="dcterms:W3CDTF">2025-03-17T04:07:26Z</dcterms:modified>
  <cp:category/>
</cp:coreProperties>
</file>