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y-0314\Desktop\3.14正午〆【埼玉県市町村課】令和５年度財政状況資料集の作成及び提出について（依頼）\070304送付\【財政状況資料集】_113476_吉見町_2023\"/>
    </mc:Choice>
  </mc:AlternateContent>
  <xr:revisionPtr revIDLastSave="0" documentId="13_ncr:1_{A43D1389-20D9-48BC-9B28-0C582040401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BW40" i="10" s="1"/>
  <c r="BW41" i="10" s="1"/>
  <c r="BW42" i="10" s="1"/>
  <c r="BW43" i="10" s="1"/>
  <c r="U34" i="10"/>
  <c r="U35" i="10" s="1"/>
  <c r="C34" i="10"/>
  <c r="U36" i="10" l="1"/>
  <c r="AM34" i="10" s="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<sst xmlns="http://schemas.openxmlformats.org/spreadsheetml/2006/main" count="1133" uniqueCount="572">
  <si>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</si>
  <si>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</si>
  <si>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</si>
  <si>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</si>
  <si>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</si>
  <si>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</si>
  <si>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</si>
  <si>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</si>
  <si>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</si>
  <si>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</si>
  <si>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</si>
  <si>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</si>
  <si>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</si>
  <si>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</si>
  <si>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</si>
  <si>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</si>
  <si>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</si>
  <si>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</si>
  <si>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</si>
  <si>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</si>
  <si>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</si>
  <si>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</si>
  <si>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</si>
  <si>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</si>
  <si>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</si>
  <si>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</si>
  <si>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</si>
  <si>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</si>
  <si>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</si>
  <si>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</si>
  <si>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</si>
  <si>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</si>
  <si>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</si>
  <si>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</si>
  <si>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</si>
  <si>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</si>
  <si>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</si>
  <si>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</si>
  <si>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</si>
  <si>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</si>
  <si>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</si>
  <si>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</si>
  <si>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</si>
  <si>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</si>
  <si>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</si>
  <si>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</si>
  <si>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</si>
  <si>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</si>
  <si>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</si>
  <si>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</si>
  <si>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</si>
  <si>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</si>
  <si>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</si>
  <si>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</si>
  <si>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</si>
  <si>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</si>
  <si>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</si>
  <si>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</si>
  <si>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</si>
  <si>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</si>
  <si>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</si>
  <si>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</si>
  <si>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</si>
  <si>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</si>
  <si>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</si>
  <si>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</si>
  <si>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</si>
  <si>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</si>
  <si>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</si>
  <si>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</si>
  <si>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</si>
  <si>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</si>
  <si>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</si>
  <si>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</si>
  <si>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</si>
  <si>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</si>
  <si>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</si>
  <si>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</si>
  <si>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</si>
  <si>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</si>
  <si>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</si>
  <si>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</si>
  <si>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</si>
  <si>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</si>
  <si>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</si>
  <si>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</si>
  <si>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</si>
  <si>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</si>
  <si>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</si>
  <si>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</si>
  <si>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</si>
  <si>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</si>
  <si>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</si>
  <si>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</si>
  <si>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</si>
  <si>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</si>
  <si>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</si>
  <si>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</si>
  <si>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</si>
  <si>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</si>
  <si>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</si>
  <si>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</si>
  <si>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</si>
  <si>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</si>
  <si>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</si>
  <si>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</si>
  <si>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</si>
  <si>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</si>
  <si>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</si>
  <si>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</si>
  <si>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</si>
  <si>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</si>
  <si>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</si>
  <si>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</si>
  <si>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</si>
  <si>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</si>
  <si>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</si>
  <si>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</si>
  <si>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</si>
  <si>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</si>
  <si>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</si>
  <si>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</si>
  <si>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</si>
  <si>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</si>
  <si>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</si>
  <si>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</si>
  <si>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</si>
  <si>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</si>
  <si>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</si>
  <si>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</si>
  <si>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</si>
  <si>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</si>
  <si>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</si>
  <si>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</si>
  <si>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</si>
  <si>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</si>
  <si>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</si>
  <si>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</si>
  <si>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</si>
  <si>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</si>
  <si>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</si>
  <si>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</si>
  <si>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</si>
  <si>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</si>
  <si>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</si>
  <si>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</si>
  <si>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</si>
  <si>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</si>
  <si>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</si>
  <si>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</si>
  <si>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</si>
  <si>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</si>
  <si>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</si>
  <si>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</si>
  <si>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</si>
  <si>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</si>
  <si>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</si>
  <si>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</si>
  <si>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</si>
  <si>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</si>
  <si>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</si>
  <si>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</si>
  <si>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</si>
  <si>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</si>
  <si>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</si>
  <si>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</si>
  <si>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</si>
  <si>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</si>
  <si>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</si>
  <si>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</si>
  <si>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</si>
  <si>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</si>
  <si>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</si>
  <si>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</si>
  <si>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</si>
  <si>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</si>
  <si>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</si>
  <si>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</si>
  <si>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</si>
  <si>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</si>
  <si>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</si>
  <si>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</si>
  <si>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</si>
  <si>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</si>
  <si>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</si>
  <si>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</si>
  <si>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</si>
  <si>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</si>
  <si>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</si>
  <si>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</si>
  <si>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</si>
  <si>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</si>
  <si>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</si>
  <si>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</si>
  <si>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</si>
  <si>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</si>
  <si>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</si>
  <si>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</si>
  <si>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</si>
  <si>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</si>
  <si>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</si>
  <si>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</si>
  <si>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</si>
  <si>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</si>
  <si>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埼玉県吉見町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</si>
  <si>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</si>
  <si>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</si>
  <si>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</si>
  <si>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</si>
  <si>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</si>
  <si>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</si>
  <si>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</si>
  <si>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</si>
  <si>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</si>
  <si>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</si>
  <si>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</si>
  <si>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</si>
  <si>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</si>
  <si>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</si>
  <si>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</si>
  <si>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</si>
  <si>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</si>
  <si>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</si>
  <si>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</si>
  <si>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</si>
  <si>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</si>
  <si>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</si>
  <si>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</si>
  <si>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</si>
  <si>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</si>
  <si>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</si>
  <si>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</si>
  <si>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</si>
  <si>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</si>
  <si>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</si>
  <si>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</si>
  <si>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</si>
  <si>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</si>
  <si>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</si>
  <si>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</si>
  <si>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</si>
  <si>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</si>
  <si>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</si>
  <si>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</si>
  <si>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</si>
  <si>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</si>
  <si>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</si>
  <si>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</si>
  <si>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</si>
  <si>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</si>
  <si>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</si>
  <si>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</si>
  <si>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</si>
  <si>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</si>
  <si>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</si>
  <si>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</si>
  <si>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</si>
  <si>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</si>
  <si>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</si>
  <si>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</si>
  <si>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</si>
  <si>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</si>
  <si>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</si>
  <si>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</si>
  <si>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</si>
  <si>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</si>
  <si>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</si>
  <si>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</si>
  <si>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</si>
  <si>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</si>
  <si>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</si>
  <si>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</si>
  <si>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</si>
  <si>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</si>
  <si>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</si>
  <si>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</si>
  <si>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</si>
  <si>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</si>
  <si>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</si>
  <si>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</si>
  <si>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</si>
  <si>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</si>
  <si>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</si>
  <si>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</si>
  <si>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</si>
  <si>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</si>
  <si>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</si>
  <si>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</si>
  <si>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</si>
  <si>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</si>
  <si>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</si>
  <si>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</si>
  <si>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</si>
  <si>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</si>
  <si>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</si>
  <si>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</si>
  <si>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</si>
  <si>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</si>
  <si>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</si>
  <si>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</si>
  <si>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</si>
  <si>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</si>
  <si>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</si>
  <si>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</si>
  <si>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</si>
  <si>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</si>
  <si>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</si>
  <si>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</si>
  <si>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</si>
  <si>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</si>
  <si>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</si>
  <si>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</si>
  <si>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</si>
  <si>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</si>
  <si>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</si>
  <si>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</si>
  <si>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</si>
  <si>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</si>
  <si>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</si>
  <si>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</si>
  <si>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</si>
  <si>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</si>
  <si>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</si>
  <si>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</si>
  <si>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</si>
  <si>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</si>
  <si>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</si>
  <si>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</si>
  <si>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</si>
  <si>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</si>
  <si>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</si>
  <si>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</si>
  <si>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</si>
  <si>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</si>
  <si>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</si>
  <si>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</si>
  <si>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</si>
  <si>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</si>
  <si>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</si>
  <si>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</si>
  <si>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</si>
  <si>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</si>
  <si>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</si>
  <si>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</si>
  <si>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</si>
  <si>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</si>
  <si>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</si>
  <si>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</si>
  <si>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</si>
  <si>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</si>
  <si>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</si>
  <si>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</si>
  <si>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</si>
  <si>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</si>
  <si>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</si>
  <si>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埼玉県吉見町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</si>
  <si>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</si>
  <si>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</si>
  <si>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</si>
  <si>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</si>
  <si>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</si>
  <si>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</si>
  <si>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</si>
  <si>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</si>
  <si>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</si>
  <si>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</si>
  <si>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</si>
  <si>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</si>
  <si>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</si>
  <si>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</si>
  <si>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</si>
  <si>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</si>
  <si>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</si>
  <si>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</si>
  <si>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</si>
  <si>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</si>
  <si>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</si>
  <si>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</si>
  <si>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</si>
  <si>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</si>
  <si>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</si>
  <si>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</si>
  <si>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</si>
  <si>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</si>
  <si>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</si>
  <si>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</si>
  <si>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</si>
  <si>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</si>
  <si>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</si>
  <si>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</si>
  <si>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</si>
  <si>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</si>
  <si>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</si>
  <si>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</si>
  <si>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</si>
  <si>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</si>
  <si>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</si>
  <si>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</si>
  <si>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</si>
  <si>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</si>
  <si>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</si>
  <si>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</si>
  <si>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</si>
  <si>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</si>
  <si>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</si>
  <si>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</si>
  <si>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</si>
  <si>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</si>
  <si>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</si>
  <si>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</si>
  <si>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</si>
  <si>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</si>
  <si>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</si>
  <si>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</si>
  <si>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</si>
  <si>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</si>
  <si>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</si>
  <si>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</si>
  <si>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</si>
  <si>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</si>
  <si>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</si>
  <si>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</si>
  <si>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</si>
  <si>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</si>
  <si>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</si>
  <si>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</si>
  <si>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</si>
  <si>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</si>
  <si>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</si>
  <si>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</si>
  <si>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</si>
  <si>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</si>
  <si>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</si>
  <si>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</si>
  <si>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</si>
  <si>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</si>
  <si>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</si>
  <si>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</si>
  <si>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</si>
  <si>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</si>
  <si>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</si>
  <si>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</si>
  <si>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</si>
  <si>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</si>
  <si>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</si>
  <si>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</si>
  <si>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</si>
  <si>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</si>
  <si>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</si>
  <si>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</si>
  <si>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</si>
  <si>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</si>
  <si>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</si>
  <si>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</si>
  <si>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</si>
  <si>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</si>
  <si>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</si>
  <si>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</si>
  <si>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</si>
  <si>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</si>
  <si>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</si>
  <si>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</si>
  <si>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</si>
  <si>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</si>
  <si>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</si>
  <si>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</si>
  <si>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</si>
  <si>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</si>
  <si>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</si>
  <si>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</si>
  <si>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</si>
  <si>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</si>
  <si>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</si>
  <si>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</si>
  <si>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</si>
  <si>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</si>
  <si>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</si>
  <si>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</si>
  <si>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</si>
  <si>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</si>
  <si>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</si>
  <si>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</si>
  <si>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</si>
  <si>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</si>
  <si>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</si>
  <si>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</si>
  <si>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</si>
  <si>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</si>
  <si>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</si>
  <si>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</si>
  <si>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</si>
  <si>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</si>
  <si>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</si>
  <si>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</si>
  <si>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</si>
  <si>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</si>
  <si>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</si>
  <si>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</si>
  <si>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</si>
  <si>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</si>
  <si>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</si>
  <si>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</si>
  <si>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</si>
  <si>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</si>
  <si>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</si>
  <si>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</si>
  <si>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</si>
  <si>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</si>
  <si>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</si>
  <si>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</si>
  <si>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</si>
  <si>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</si>
  <si>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</si>
  <si>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</si>
  <si>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</si>
  <si>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</si>
  <si>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</si>
  <si>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</si>
  <si>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</si>
  <si>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</si>
  <si>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</si>
  <si>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</si>
  <si>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</si>
  <si>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</si>
  <si>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</si>
  <si>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</si>
  <si>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</si>
  <si>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</si>
  <si>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</si>
  <si>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</si>
  <si>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</si>
  <si>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</si>
  <si>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</si>
  <si>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2.64</t>
  </si>
  <si>
    <t>水道事業会計</t>
  </si>
  <si>
    <t>一般会計</t>
  </si>
  <si>
    <t>介護保険特別会計</t>
  </si>
  <si>
    <t>農業集落排水事業特別会計</t>
  </si>
  <si>
    <t>国民健康保険特別会計</t>
  </si>
  <si>
    <t>下水道事業特別会計</t>
  </si>
  <si>
    <t>公設浄化槽事業特別会計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</si>
  <si>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</si>
  <si>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</si>
  <si>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</si>
  <si>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</si>
  <si>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</si>
  <si>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</si>
  <si>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</si>
  <si>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</si>
  <si>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</si>
  <si>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</si>
  <si>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埼玉中部環境保全組合</t>
    <rPh sb="0" eb="2">
      <t>サイタマ</t>
    </rPh>
    <rPh sb="2" eb="4">
      <t>チュウブ</t>
    </rPh>
    <rPh sb="4" eb="6">
      <t>カンキョウ</t>
    </rPh>
    <rPh sb="6" eb="8">
      <t>ホゼン</t>
    </rPh>
    <rPh sb="8" eb="10">
      <t>クミアイ</t>
    </rPh>
    <phoneticPr fontId="10"/>
  </si>
  <si>
    <t>北本地区衛生組合</t>
    <rPh sb="0" eb="2">
      <t>キタモト</t>
    </rPh>
    <rPh sb="2" eb="4">
      <t>チク</t>
    </rPh>
    <rPh sb="4" eb="6">
      <t>エイセイ</t>
    </rPh>
    <rPh sb="6" eb="8">
      <t>クミアイ</t>
    </rPh>
    <phoneticPr fontId="10"/>
  </si>
  <si>
    <t>比企広域市町村圏組合</t>
    <rPh sb="0" eb="4">
      <t>ヒキコウイキ</t>
    </rPh>
    <rPh sb="4" eb="7">
      <t>シチョウソン</t>
    </rPh>
    <rPh sb="7" eb="8">
      <t>ケン</t>
    </rPh>
    <rPh sb="8" eb="10">
      <t>クミアイ</t>
    </rPh>
    <phoneticPr fontId="10"/>
  </si>
  <si>
    <t>埼玉県後期高齢者医療広域連合</t>
    <rPh sb="0" eb="3">
      <t>サイタマケン</t>
    </rPh>
    <rPh sb="3" eb="10">
      <t>コウキコウレイシャイリョウ</t>
    </rPh>
    <rPh sb="10" eb="12">
      <t>コウイキ</t>
    </rPh>
    <rPh sb="12" eb="14">
      <t>レンゴウ</t>
    </rPh>
    <phoneticPr fontId="10"/>
  </si>
  <si>
    <t>埼玉県市町村総合事務組合</t>
    <rPh sb="0" eb="3">
      <t>サイタマケン</t>
    </rPh>
    <rPh sb="3" eb="6">
      <t>シチョウソン</t>
    </rPh>
    <rPh sb="6" eb="8">
      <t>ソウゴウ</t>
    </rPh>
    <rPh sb="8" eb="10">
      <t>ジム</t>
    </rPh>
    <rPh sb="10" eb="12">
      <t>クミアイ</t>
    </rPh>
    <phoneticPr fontId="10"/>
  </si>
  <si>
    <t>彩の国さいたま人づくり広域連合</t>
    <rPh sb="0" eb="1">
      <t>サイ</t>
    </rPh>
    <rPh sb="2" eb="3">
      <t>クニ</t>
    </rPh>
    <rPh sb="7" eb="8">
      <t>ヒト</t>
    </rPh>
    <rPh sb="11" eb="13">
      <t>コウイキ</t>
    </rPh>
    <rPh sb="13" eb="15">
      <t>レンゴウ</t>
    </rPh>
    <phoneticPr fontId="10"/>
  </si>
  <si>
    <t>一般会計</t>
    <rPh sb="0" eb="2">
      <t>イッパン</t>
    </rPh>
    <rPh sb="2" eb="4">
      <t>カイケイ</t>
    </rPh>
    <phoneticPr fontId="10"/>
  </si>
  <si>
    <t>消防特別会計</t>
    <rPh sb="0" eb="2">
      <t>ショウボウ</t>
    </rPh>
    <rPh sb="2" eb="4">
      <t>トクベツ</t>
    </rPh>
    <rPh sb="4" eb="6">
      <t>カイケイ</t>
    </rPh>
    <phoneticPr fontId="10"/>
  </si>
  <si>
    <t>斎場特別会計</t>
    <rPh sb="0" eb="2">
      <t>サイジョウ</t>
    </rPh>
    <rPh sb="2" eb="4">
      <t>トクベツ</t>
    </rPh>
    <rPh sb="4" eb="6">
      <t>カイケイ</t>
    </rPh>
    <phoneticPr fontId="10"/>
  </si>
  <si>
    <t>介護障害特別会計</t>
    <rPh sb="0" eb="2">
      <t>カイゴ</t>
    </rPh>
    <rPh sb="2" eb="4">
      <t>ショウガイ</t>
    </rPh>
    <rPh sb="4" eb="6">
      <t>トクベツ</t>
    </rPh>
    <rPh sb="6" eb="8">
      <t>カイケイ</t>
    </rPh>
    <phoneticPr fontId="10"/>
  </si>
  <si>
    <t>公平委員特別会計</t>
    <rPh sb="0" eb="2">
      <t>コウヘイ</t>
    </rPh>
    <rPh sb="2" eb="4">
      <t>イイン</t>
    </rPh>
    <rPh sb="4" eb="6">
      <t>トクベツ</t>
    </rPh>
    <rPh sb="6" eb="8">
      <t>カイケイ</t>
    </rPh>
    <phoneticPr fontId="10"/>
  </si>
  <si>
    <t>一般会計</t>
    <rPh sb="0" eb="4">
      <t>イッパンカイケイ</t>
    </rPh>
    <phoneticPr fontId="10"/>
  </si>
  <si>
    <t>特別会計</t>
    <rPh sb="0" eb="2">
      <t>トクベツ</t>
    </rPh>
    <rPh sb="2" eb="4">
      <t>カイケイ</t>
    </rPh>
    <phoneticPr fontId="10"/>
  </si>
  <si>
    <t>交通災害特別会計</t>
    <rPh sb="0" eb="2">
      <t>コウツウ</t>
    </rPh>
    <rPh sb="2" eb="4">
      <t>サイガイ</t>
    </rPh>
    <rPh sb="4" eb="6">
      <t>トクベツ</t>
    </rPh>
    <rPh sb="6" eb="8">
      <t>カイケイ</t>
    </rPh>
    <phoneticPr fontId="10"/>
  </si>
  <si>
    <t>有限会社いちごの里よしみ</t>
    <rPh sb="0" eb="4">
      <t>ユウゲンガイシャ</t>
    </rPh>
    <rPh sb="8" eb="9">
      <t>サト</t>
    </rPh>
    <phoneticPr fontId="2"/>
  </si>
  <si>
    <t>公共施設等総合管理基金</t>
    <phoneticPr fontId="5"/>
  </si>
  <si>
    <t>庁舎整備基金</t>
    <rPh sb="0" eb="1">
      <t>チョウ</t>
    </rPh>
    <rPh sb="1" eb="2">
      <t>シャ</t>
    </rPh>
    <rPh sb="2" eb="4">
      <t>セイビ</t>
    </rPh>
    <rPh sb="4" eb="6">
      <t>キキン</t>
    </rPh>
    <phoneticPr fontId="2"/>
  </si>
  <si>
    <t>ふるさと納税基金</t>
    <rPh sb="4" eb="6">
      <t>ノウゼイ</t>
    </rPh>
    <rPh sb="6" eb="8">
      <t>キキン</t>
    </rPh>
    <phoneticPr fontId="2"/>
  </si>
  <si>
    <t>-</t>
    <phoneticPr fontId="2"/>
  </si>
  <si>
    <t>フレンドシップ・ハイツよしみ整備基金</t>
    <phoneticPr fontId="2"/>
  </si>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</sst>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76413</c:v>
                </c:pt>
                <c:pt idx="3">
                  <c:v>66481</c:v>
                </c:pt>
                <c:pt idx="4">
                  <c:v>67825</c:v>
                </c:pt>
              </c:numCache>
            </c:numRef>
          </c:val>
          <c:smooth val="0"/>
          <c:extLst>
            <c:ext xmlns:c16="http://schemas.microsoft.com/office/drawing/2014/chart" uri="{C3380CC4-5D6E-409C-BE32-E72D297353CC}">
              <c16:uniqueId val="{00000000-DC4F-4D42-AC4D-1BCFA76CCA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44333</c:v>
                </c:pt>
                <c:pt idx="1">
                  <c:v>56631</c:v>
                </c:pt>
                <c:pt idx="2">
                  <c:v>92913</c:v>
                </c:pt>
                <c:pt idx="3">
                  <c:v>31793</c:v>
                </c:pt>
                <c:pt idx="4">
                  <c:v>27715</c:v>
                </c:pt>
              </c:numCache>
            </c:numRef>
          </c:val>
          <c:smooth val="0"/>
          <c:extLst>
            <c:ext xmlns:c16="http://schemas.microsoft.com/office/drawing/2014/chart" uri="{C3380CC4-5D6E-409C-BE32-E72D297353CC}">
              <c16:uniqueId val="{00000001-DC4F-4D42-AC4D-1BCFA76CCA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9.74</c:v>
                </c:pt>
                <c:pt idx="1">
                  <c:v>8.9499999999999993</c:v>
                </c:pt>
                <c:pt idx="2">
                  <c:v>14.24</c:v>
                </c:pt>
                <c:pt idx="3">
                  <c:v>14.4</c:v>
                </c:pt>
                <c:pt idx="4">
                  <c:v>10.59</c:v>
                </c:pt>
              </c:numCache>
            </c:numRef>
          </c:val>
          <c:extLst>
            <c:ext xmlns:c16="http://schemas.microsoft.com/office/drawing/2014/chart" uri="{C3380CC4-5D6E-409C-BE32-E72D297353CC}">
              <c16:uniqueId val="{00000000-885D-4C93-B5A4-A447AC8DEB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25.94</c:v>
                </c:pt>
                <c:pt idx="1">
                  <c:v>25.97</c:v>
                </c:pt>
                <c:pt idx="2">
                  <c:v>24.75</c:v>
                </c:pt>
                <c:pt idx="3">
                  <c:v>26.05</c:v>
                </c:pt>
                <c:pt idx="4">
                  <c:v>27.11</c:v>
                </c:pt>
              </c:numCache>
            </c:numRef>
          </c:val>
          <c:extLst>
            <c:ext xmlns:c16="http://schemas.microsoft.com/office/drawing/2014/chart" uri="{C3380CC4-5D6E-409C-BE32-E72D297353CC}">
              <c16:uniqueId val="{00000001-885D-4C93-B5A4-A447AC8DEB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0.84</c:v>
                </c:pt>
                <c:pt idx="2">
                  <c:v>5.95</c:v>
                </c:pt>
                <c:pt idx="3">
                  <c:v>0.77</c:v>
                </c:pt>
                <c:pt idx="4">
                  <c:v>-2.64</c:v>
                </c:pt>
              </c:numCache>
            </c:numRef>
          </c:val>
          <c:smooth val="0"/>
          <c:extLst>
            <c:ext xmlns:c16="http://schemas.microsoft.com/office/drawing/2014/chart" uri="{C3380CC4-5D6E-409C-BE32-E72D297353CC}">
              <c16:uniqueId val="{00000002-885D-4C93-B5A4-A447AC8DEB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DC-4237-BF0F-2B6F848819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DC-4237-BF0F-2B6F8488194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0.05</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2-EADC-4237-BF0F-2B6F84881943}"/>
            </c:ext>
          </c:extLst>
        </c:ser>
        <c:ser>
          <c:idx val="3"/>
          <c:order val="3"/>
          <c:tx>
            <c:strRef>
              <c:f>データシート!$A$30</c:f>
              <c:strCache>
                <c:ptCount val="1"/>
                <c:pt idx="0">
                  <c:v>公設浄化槽事業特別会計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0.02</c:v>
                </c:pt>
                <c:pt idx="8">
                  <c:v>#N/A</c:v>
                </c:pt>
                <c:pt idx="9">
                  <c:v>0.1</c:v>
                </c:pt>
              </c:numCache>
            </c:numRef>
          </c:val>
          <c:extLst>
            <c:ext xmlns:c16="http://schemas.microsoft.com/office/drawing/2014/chart" uri="{C3380CC4-5D6E-409C-BE32-E72D297353CC}">
              <c16:uniqueId val="{00000003-EADC-4237-BF0F-2B6F8488194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0.68</c:v>
                </c:pt>
                <c:pt idx="2">
                  <c:v>#N/A</c:v>
                </c:pt>
                <c:pt idx="3">
                  <c:v>0.6</c:v>
                </c:pt>
                <c:pt idx="4">
                  <c:v>#N/A</c:v>
                </c:pt>
                <c:pt idx="5">
                  <c:v>1.06</c:v>
                </c:pt>
                <c:pt idx="6">
                  <c:v>#N/A</c:v>
                </c:pt>
                <c:pt idx="7">
                  <c:v>1.23</c:v>
                </c:pt>
                <c:pt idx="8">
                  <c:v>#N/A</c:v>
                </c:pt>
                <c:pt idx="9">
                  <c:v>1.27</c:v>
                </c:pt>
              </c:numCache>
            </c:numRef>
          </c:val>
          <c:extLst>
            <c:ext xmlns:c16="http://schemas.microsoft.com/office/drawing/2014/chart" uri="{C3380CC4-5D6E-409C-BE32-E72D297353CC}">
              <c16:uniqueId val="{00000004-EADC-4237-BF0F-2B6F848819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2.0099999999999998</c:v>
                </c:pt>
                <c:pt idx="2">
                  <c:v>#N/A</c:v>
                </c:pt>
                <c:pt idx="3">
                  <c:v>1.44</c:v>
                </c:pt>
                <c:pt idx="4">
                  <c:v>#N/A</c:v>
                </c:pt>
                <c:pt idx="5">
                  <c:v>2</c:v>
                </c:pt>
                <c:pt idx="6">
                  <c:v>#N/A</c:v>
                </c:pt>
                <c:pt idx="7">
                  <c:v>1.05</c:v>
                </c:pt>
                <c:pt idx="8">
                  <c:v>#N/A</c:v>
                </c:pt>
                <c:pt idx="9">
                  <c:v>1.62</c:v>
                </c:pt>
              </c:numCache>
            </c:numRef>
          </c:val>
          <c:extLst>
            <c:ext xmlns:c16="http://schemas.microsoft.com/office/drawing/2014/chart" uri="{C3380CC4-5D6E-409C-BE32-E72D297353CC}">
              <c16:uniqueId val="{00000005-EADC-4237-BF0F-2B6F84881943}"/>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0.62</c:v>
                </c:pt>
                <c:pt idx="4">
                  <c:v>#N/A</c:v>
                </c:pt>
                <c:pt idx="5">
                  <c:v>0.5</c:v>
                </c:pt>
                <c:pt idx="6">
                  <c:v>#N/A</c:v>
                </c:pt>
                <c:pt idx="7">
                  <c:v>0.31</c:v>
                </c:pt>
                <c:pt idx="8">
                  <c:v>#N/A</c:v>
                </c:pt>
                <c:pt idx="9">
                  <c:v>2.2400000000000002</c:v>
                </c:pt>
              </c:numCache>
            </c:numRef>
          </c:val>
          <c:extLst>
            <c:ext xmlns:c16="http://schemas.microsoft.com/office/drawing/2014/chart" uri="{C3380CC4-5D6E-409C-BE32-E72D297353CC}">
              <c16:uniqueId val="{00000006-EADC-4237-BF0F-2B6F848819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1.19</c:v>
                </c:pt>
                <c:pt idx="2">
                  <c:v>#N/A</c:v>
                </c:pt>
                <c:pt idx="3">
                  <c:v>1.53</c:v>
                </c:pt>
                <c:pt idx="4">
                  <c:v>#N/A</c:v>
                </c:pt>
                <c:pt idx="5">
                  <c:v>2.09</c:v>
                </c:pt>
                <c:pt idx="6">
                  <c:v>#N/A</c:v>
                </c:pt>
                <c:pt idx="7">
                  <c:v>1.93</c:v>
                </c:pt>
                <c:pt idx="8">
                  <c:v>#N/A</c:v>
                </c:pt>
                <c:pt idx="9">
                  <c:v>2.4300000000000002</c:v>
                </c:pt>
              </c:numCache>
            </c:numRef>
          </c:val>
          <c:extLst>
            <c:ext xmlns:c16="http://schemas.microsoft.com/office/drawing/2014/chart" uri="{C3380CC4-5D6E-409C-BE32-E72D297353CC}">
              <c16:uniqueId val="{00000007-EADC-4237-BF0F-2B6F848819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9.73</c:v>
                </c:pt>
                <c:pt idx="2">
                  <c:v>#N/A</c:v>
                </c:pt>
                <c:pt idx="3">
                  <c:v>8.9499999999999993</c:v>
                </c:pt>
                <c:pt idx="4">
                  <c:v>#N/A</c:v>
                </c:pt>
                <c:pt idx="5">
                  <c:v>14.23</c:v>
                </c:pt>
                <c:pt idx="6">
                  <c:v>#N/A</c:v>
                </c:pt>
                <c:pt idx="7">
                  <c:v>14.39</c:v>
                </c:pt>
                <c:pt idx="8">
                  <c:v>#N/A</c:v>
                </c:pt>
                <c:pt idx="9">
                  <c:v>10.59</c:v>
                </c:pt>
              </c:numCache>
            </c:numRef>
          </c:val>
          <c:extLst>
            <c:ext xmlns:c16="http://schemas.microsoft.com/office/drawing/2014/chart" uri="{C3380CC4-5D6E-409C-BE32-E72D297353CC}">
              <c16:uniqueId val="{00000008-EADC-4237-BF0F-2B6F848819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19.91</c:v>
                </c:pt>
                <c:pt idx="2">
                  <c:v>#N/A</c:v>
                </c:pt>
                <c:pt idx="3">
                  <c:v>18.41</c:v>
                </c:pt>
                <c:pt idx="4">
                  <c:v>#N/A</c:v>
                </c:pt>
                <c:pt idx="5">
                  <c:v>16.899999999999999</c:v>
                </c:pt>
                <c:pt idx="6">
                  <c:v>#N/A</c:v>
                </c:pt>
                <c:pt idx="7">
                  <c:v>17.239999999999998</c:v>
                </c:pt>
                <c:pt idx="8">
                  <c:v>#N/A</c:v>
                </c:pt>
                <c:pt idx="9">
                  <c:v>13.8</c:v>
                </c:pt>
              </c:numCache>
            </c:numRef>
          </c:val>
          <c:extLst>
            <c:ext xmlns:c16="http://schemas.microsoft.com/office/drawing/2014/chart" uri="{C3380CC4-5D6E-409C-BE32-E72D297353CC}">
              <c16:uniqueId val="{00000009-EADC-4237-BF0F-2B6F848819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611</c:v>
                </c:pt>
                <c:pt idx="5">
                  <c:v>586</c:v>
                </c:pt>
                <c:pt idx="8">
                  <c:v>588</c:v>
                </c:pt>
                <c:pt idx="11">
                  <c:v>586</c:v>
                </c:pt>
                <c:pt idx="14">
                  <c:v>569</c:v>
                </c:pt>
              </c:numCache>
            </c:numRef>
          </c:val>
          <c:extLst>
            <c:ext xmlns:c16="http://schemas.microsoft.com/office/drawing/2014/chart" uri="{C3380CC4-5D6E-409C-BE32-E72D297353CC}">
              <c16:uniqueId val="{00000000-9FB3-4DAC-8E92-F97227164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B3-4DAC-8E92-F97227164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B3-4DAC-8E92-F97227164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16</c:v>
                </c:pt>
                <c:pt idx="6">
                  <c:v>25</c:v>
                </c:pt>
                <c:pt idx="9">
                  <c:v>25</c:v>
                </c:pt>
                <c:pt idx="12">
                  <c:v>27</c:v>
                </c:pt>
              </c:numCache>
            </c:numRef>
          </c:val>
          <c:extLst>
            <c:ext xmlns:c16="http://schemas.microsoft.com/office/drawing/2014/chart" uri="{C3380CC4-5D6E-409C-BE32-E72D297353CC}">
              <c16:uniqueId val="{00000003-9FB3-4DAC-8E92-F97227164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239</c:v>
                </c:pt>
                <c:pt idx="3">
                  <c:v>266</c:v>
                </c:pt>
                <c:pt idx="6">
                  <c:v>242</c:v>
                </c:pt>
                <c:pt idx="9">
                  <c:v>248</c:v>
                </c:pt>
                <c:pt idx="12">
                  <c:v>239</c:v>
                </c:pt>
              </c:numCache>
            </c:numRef>
          </c:val>
          <c:extLst>
            <c:ext xmlns:c16="http://schemas.microsoft.com/office/drawing/2014/chart" uri="{C3380CC4-5D6E-409C-BE32-E72D297353CC}">
              <c16:uniqueId val="{00000004-9FB3-4DAC-8E92-F97227164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3-4DAC-8E92-F97227164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B3-4DAC-8E92-F97227164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601</c:v>
                </c:pt>
                <c:pt idx="3">
                  <c:v>546</c:v>
                </c:pt>
                <c:pt idx="6">
                  <c:v>562</c:v>
                </c:pt>
                <c:pt idx="9">
                  <c:v>572</c:v>
                </c:pt>
                <c:pt idx="12">
                  <c:v>571</c:v>
                </c:pt>
              </c:numCache>
            </c:numRef>
          </c:val>
          <c:extLst>
            <c:ext xmlns:c16="http://schemas.microsoft.com/office/drawing/2014/chart" uri="{C3380CC4-5D6E-409C-BE32-E72D297353CC}">
              <c16:uniqueId val="{00000007-9FB3-4DAC-8E92-F972271643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247</c:v>
                </c:pt>
                <c:pt idx="2">
                  <c:v>#N/A</c:v>
                </c:pt>
                <c:pt idx="3">
                  <c:v>#N/A</c:v>
                </c:pt>
                <c:pt idx="4">
                  <c:v>242</c:v>
                </c:pt>
                <c:pt idx="5">
                  <c:v>#N/A</c:v>
                </c:pt>
                <c:pt idx="6">
                  <c:v>#N/A</c:v>
                </c:pt>
                <c:pt idx="7">
                  <c:v>241</c:v>
                </c:pt>
                <c:pt idx="8">
                  <c:v>#N/A</c:v>
                </c:pt>
                <c:pt idx="9">
                  <c:v>#N/A</c:v>
                </c:pt>
                <c:pt idx="10">
                  <c:v>259</c:v>
                </c:pt>
                <c:pt idx="11">
                  <c:v>#N/A</c:v>
                </c:pt>
                <c:pt idx="12">
                  <c:v>#N/A</c:v>
                </c:pt>
                <c:pt idx="13">
                  <c:v>268</c:v>
                </c:pt>
                <c:pt idx="14">
                  <c:v>#N/A</c:v>
                </c:pt>
              </c:numCache>
            </c:numRef>
          </c:val>
          <c:smooth val="0"/>
          <c:extLst>
            <c:ext xmlns:c16="http://schemas.microsoft.com/office/drawing/2014/chart" uri="{C3380CC4-5D6E-409C-BE32-E72D297353CC}">
              <c16:uniqueId val="{00000008-9FB3-4DAC-8E92-F972271643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6509</c:v>
                </c:pt>
                <c:pt idx="5">
                  <c:v>6837</c:v>
                </c:pt>
                <c:pt idx="8">
                  <c:v>6759</c:v>
                </c:pt>
                <c:pt idx="11">
                  <c:v>6407</c:v>
                </c:pt>
                <c:pt idx="14">
                  <c:v>6134</c:v>
                </c:pt>
              </c:numCache>
            </c:numRef>
          </c:val>
          <c:extLst>
            <c:ext xmlns:c16="http://schemas.microsoft.com/office/drawing/2014/chart" uri="{C3380CC4-5D6E-409C-BE32-E72D297353CC}">
              <c16:uniqueId val="{00000000-427C-47E8-B14A-0E44F71E8B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1</c:v>
                </c:pt>
                <c:pt idx="11">
                  <c:v>1</c:v>
                </c:pt>
                <c:pt idx="14">
                  <c:v>1</c:v>
                </c:pt>
              </c:numCache>
            </c:numRef>
          </c:val>
          <c:extLst>
            <c:ext xmlns:c16="http://schemas.microsoft.com/office/drawing/2014/chart" uri="{C3380CC4-5D6E-409C-BE32-E72D297353CC}">
              <c16:uniqueId val="{00000001-427C-47E8-B14A-0E44F71E8B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2622</c:v>
                </c:pt>
                <c:pt idx="5">
                  <c:v>2619</c:v>
                </c:pt>
                <c:pt idx="8">
                  <c:v>2939</c:v>
                </c:pt>
                <c:pt idx="11">
                  <c:v>3209</c:v>
                </c:pt>
                <c:pt idx="14">
                  <c:v>3448</c:v>
                </c:pt>
              </c:numCache>
            </c:numRef>
          </c:val>
          <c:extLst>
            <c:ext xmlns:c16="http://schemas.microsoft.com/office/drawing/2014/chart" uri="{C3380CC4-5D6E-409C-BE32-E72D297353CC}">
              <c16:uniqueId val="{00000002-427C-47E8-B14A-0E44F71E8B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7C-47E8-B14A-0E44F71E8B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7C-47E8-B14A-0E44F71E8B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7C-47E8-B14A-0E44F71E8B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1216</c:v>
                </c:pt>
                <c:pt idx="3">
                  <c:v>1197</c:v>
                </c:pt>
                <c:pt idx="6">
                  <c:v>1205</c:v>
                </c:pt>
                <c:pt idx="9">
                  <c:v>1170</c:v>
                </c:pt>
                <c:pt idx="12">
                  <c:v>1168</c:v>
                </c:pt>
              </c:numCache>
            </c:numRef>
          </c:val>
          <c:extLst>
            <c:ext xmlns:c16="http://schemas.microsoft.com/office/drawing/2014/chart" uri="{C3380CC4-5D6E-409C-BE32-E72D297353CC}">
              <c16:uniqueId val="{00000006-427C-47E8-B14A-0E44F71E8B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177</c:v>
                </c:pt>
                <c:pt idx="3">
                  <c:v>272</c:v>
                </c:pt>
                <c:pt idx="6">
                  <c:v>267</c:v>
                </c:pt>
                <c:pt idx="9">
                  <c:v>253</c:v>
                </c:pt>
                <c:pt idx="12">
                  <c:v>263</c:v>
                </c:pt>
              </c:numCache>
            </c:numRef>
          </c:val>
          <c:extLst>
            <c:ext xmlns:c16="http://schemas.microsoft.com/office/drawing/2014/chart" uri="{C3380CC4-5D6E-409C-BE32-E72D297353CC}">
              <c16:uniqueId val="{00000007-427C-47E8-B14A-0E44F71E8B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3097</c:v>
                </c:pt>
                <c:pt idx="3">
                  <c:v>2848</c:v>
                </c:pt>
                <c:pt idx="6">
                  <c:v>2362</c:v>
                </c:pt>
                <c:pt idx="9">
                  <c:v>2241</c:v>
                </c:pt>
                <c:pt idx="12">
                  <c:v>2081</c:v>
                </c:pt>
              </c:numCache>
            </c:numRef>
          </c:val>
          <c:extLst>
            <c:ext xmlns:c16="http://schemas.microsoft.com/office/drawing/2014/chart" uri="{C3380CC4-5D6E-409C-BE32-E72D297353CC}">
              <c16:uniqueId val="{00000008-427C-47E8-B14A-0E44F71E8B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7C-47E8-B14A-0E44F71E8B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5335</c:v>
                </c:pt>
                <c:pt idx="3">
                  <c:v>5501</c:v>
                </c:pt>
                <c:pt idx="6">
                  <c:v>6162</c:v>
                </c:pt>
                <c:pt idx="9">
                  <c:v>5798</c:v>
                </c:pt>
                <c:pt idx="12">
                  <c:v>5373</c:v>
                </c:pt>
              </c:numCache>
            </c:numRef>
          </c:val>
          <c:extLst>
            <c:ext xmlns:c16="http://schemas.microsoft.com/office/drawing/2014/chart" uri="{C3380CC4-5D6E-409C-BE32-E72D297353CC}">
              <c16:uniqueId val="{0000000A-427C-47E8-B14A-0E44F71E8B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694</c:v>
                </c:pt>
                <c:pt idx="2">
                  <c:v>#N/A</c:v>
                </c:pt>
                <c:pt idx="3">
                  <c:v>#N/A</c:v>
                </c:pt>
                <c:pt idx="4">
                  <c:v>362</c:v>
                </c:pt>
                <c:pt idx="5">
                  <c:v>#N/A</c:v>
                </c:pt>
                <c:pt idx="6">
                  <c:v>#N/A</c:v>
                </c:pt>
                <c:pt idx="7">
                  <c:v>297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7C-47E8-B14A-0E44F71E8B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1286</c:v>
                </c:pt>
                <c:pt idx="1">
                  <c:v>1330</c:v>
                </c:pt>
                <c:pt idx="2">
                  <c:v>1387</c:v>
                </c:pt>
              </c:numCache>
            </c:numRef>
          </c:val>
          <c:extLst>
            <c:ext xmlns:c16="http://schemas.microsoft.com/office/drawing/2014/chart" uri="{C3380CC4-5D6E-409C-BE32-E72D297353CC}">
              <c16:uniqueId val="{00000000-D95F-4A05-B208-DAF496573F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406</c:v>
                </c:pt>
                <c:pt idx="1">
                  <c:v>406</c:v>
                </c:pt>
                <c:pt idx="2">
                  <c:v>431</c:v>
                </c:pt>
              </c:numCache>
            </c:numRef>
          </c:val>
          <c:extLst>
            <c:ext xmlns:c16="http://schemas.microsoft.com/office/drawing/2014/chart" uri="{C3380CC4-5D6E-409C-BE32-E72D297353CC}">
              <c16:uniqueId val="{00000001-D95F-4A05-B208-DAF496573F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552</c:v>
                </c:pt>
                <c:pt idx="1">
                  <c:v>795</c:v>
                </c:pt>
                <c:pt idx="2">
                  <c:v>1056</c:v>
                </c:pt>
              </c:numCache>
            </c:numRef>
          </c:val>
          <c:extLst>
            <c:ext xmlns:c16="http://schemas.microsoft.com/office/drawing/2014/chart" uri="{C3380CC4-5D6E-409C-BE32-E72D297353CC}">
              <c16:uniqueId val="{00000002-D95F-4A05-B208-DAF496573F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17,859
17,631
38.64
8,022,108
7,405,574
542,285
5,118,409
5,373,134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全国平均及び類似団体平均を上回っているが、埼玉県平均は下回っている。令和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年度から下降傾向にあり、町税等の減少傾向は続くと考えられることから、今後も財政力指数が減少に転じると思われる。企業立地の促進や税の徴収強化等の取組を行い、自主財源の確保に努める。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70455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70455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58965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424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13002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20562</xdr:rowOff>
    </xdr:from>
    <xdr:to>
      <xdr:col>11</xdr:col>
      <xdr:colOff>82550</xdr:colOff>
      <xdr:row>42</xdr:row>
      <xdr:rowOff>122162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19655</xdr:rowOff>
    </xdr:from>
    <xdr:to>
      <xdr:col>19</xdr:col>
      <xdr:colOff>184150</xdr:colOff>
      <xdr:row>41</xdr:row>
      <xdr:rowOff>121255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131432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73979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73979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全国平均、埼玉県平均、類似団体平均をともに下回っている。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扶助費については高齢化等により増加傾向にあるが、令和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年度は、地方交付税等経常的に収入される一般財源が増加したため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新規借入れの抑制による公債費の減少に努めるほか、経常経費の見直しを進めるとともに、優先度を検討し、今後も財政の弾力性の確保に努める。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64</xdr:row>
      <xdr:rowOff>95673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5640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40429</xdr:rowOff>
    </xdr:from>
    <xdr:to>
      <xdr:col>19</xdr:col>
      <xdr:colOff>133350</xdr:colOff>
      <xdr:row>64</xdr:row>
      <xdr:rowOff>95673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70329"/>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40429</xdr:rowOff>
    </xdr:from>
    <xdr:to>
      <xdr:col>15</xdr:col>
      <xdr:colOff>82550</xdr:colOff>
      <xdr:row>64</xdr:row>
      <xdr:rowOff>164042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70329"/>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164042</xdr:rowOff>
    </xdr:from>
    <xdr:to>
      <xdr:col>11</xdr:col>
      <xdr:colOff>31750</xdr:colOff>
      <xdr:row>65</xdr:row>
      <xdr:rowOff>36830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3684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49335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161079</xdr:rowOff>
    </xdr:from>
    <xdr:to>
      <xdr:col>15</xdr:col>
      <xdr:colOff>133350</xdr:colOff>
      <xdr:row>62</xdr:row>
      <xdr:rowOff>91229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101406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類似団体平均、全国平均を下回っているが、埼玉県平均を上回っている。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原油価格・物価高騰や人口減少により、人口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人当たり決算額は上昇傾向にあると考えられる。公共施設の維持・管理についても検討を進め、人件費、物件費等について適正化を図る。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47946</xdr:rowOff>
    </xdr:from>
    <xdr:to>
      <xdr:col>23</xdr:col>
      <xdr:colOff>133350</xdr:colOff>
      <xdr:row>82</xdr:row>
      <xdr:rowOff>53617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06846"/>
          <a:ext cx="8382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11886</xdr:rowOff>
    </xdr:from>
    <xdr:to>
      <xdr:col>19</xdr:col>
      <xdr:colOff>133350</xdr:colOff>
      <xdr:row>82</xdr:row>
      <xdr:rowOff>53617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0786"/>
          <a:ext cx="889000" cy="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11886</xdr:rowOff>
    </xdr:from>
    <xdr:to>
      <xdr:col>15</xdr:col>
      <xdr:colOff>82550</xdr:colOff>
      <xdr:row>82</xdr:row>
      <xdr:rowOff>25081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7078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126278</xdr:rowOff>
    </xdr:from>
    <xdr:to>
      <xdr:col>11</xdr:col>
      <xdr:colOff>31750</xdr:colOff>
      <xdr:row>82</xdr:row>
      <xdr:rowOff>25081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3728"/>
          <a:ext cx="889000" cy="7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21110</xdr:rowOff>
    </xdr:from>
    <xdr:to>
      <xdr:col>11</xdr:col>
      <xdr:colOff>82550</xdr:colOff>
      <xdr:row>83</xdr:row>
      <xdr:rowOff>122710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107487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3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111161</xdr:rowOff>
    </xdr:from>
    <xdr:to>
      <xdr:col>7</xdr:col>
      <xdr:colOff>31750</xdr:colOff>
      <xdr:row>83</xdr:row>
      <xdr:rowOff>41311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26088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5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168596</xdr:rowOff>
    </xdr:from>
    <xdr:to>
      <xdr:col>23</xdr:col>
      <xdr:colOff>184150</xdr:colOff>
      <xdr:row>82</xdr:row>
      <xdr:rowOff>98746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13673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2817</xdr:rowOff>
    </xdr:from>
    <xdr:to>
      <xdr:col>19</xdr:col>
      <xdr:colOff>184150</xdr:colOff>
      <xdr:row>82</xdr:row>
      <xdr:rowOff>104417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114594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3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132536</xdr:rowOff>
    </xdr:from>
    <xdr:to>
      <xdr:col>15</xdr:col>
      <xdr:colOff>133350</xdr:colOff>
      <xdr:row>82</xdr:row>
      <xdr:rowOff>62686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72863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8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145731</xdr:rowOff>
    </xdr:from>
    <xdr:to>
      <xdr:col>11</xdr:col>
      <xdr:colOff>82550</xdr:colOff>
      <xdr:row>82</xdr:row>
      <xdr:rowOff>75881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86058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75478</xdr:rowOff>
    </xdr:from>
    <xdr:to>
      <xdr:col>7</xdr:col>
      <xdr:colOff>31750</xdr:colOff>
      <xdr:row>82</xdr:row>
      <xdr:rowOff>5628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全国町村平均及び類似団体平均を上回っているが、全国市平均を下回っている。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今後、時代の変化に対応した見直しを図り、給与諸手当等の適正化に努める。また、町の給与改定については国の人事勧告を基本とし、県・近隣市町村の状況を踏まえ適正化に取り組む。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926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37395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597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104422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535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13405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全国平均及び埼玉県平均を上回っているが、類似団体平均を下回っている。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組織機構改革に伴い、横断的業務や新しい行政課題等に的確に対応し、職員数の適正化に努める。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33444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63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963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29421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003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147249</xdr:rowOff>
    </xdr:from>
    <xdr:to>
      <xdr:col>68</xdr:col>
      <xdr:colOff>152400</xdr:colOff>
      <xdr:row>60</xdr:row>
      <xdr:rowOff>13335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6279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118039</xdr:rowOff>
    </xdr:from>
    <xdr:to>
      <xdr:col>68</xdr:col>
      <xdr:colOff>203200</xdr:colOff>
      <xdr:row>61</xdr:row>
      <xdr:rowOff>48189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32966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144851</xdr:rowOff>
    </xdr:from>
    <xdr:to>
      <xdr:col>64</xdr:col>
      <xdr:colOff>152400</xdr:colOff>
      <xdr:row>61</xdr:row>
      <xdr:rowOff>75001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59778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5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154094</xdr:rowOff>
    </xdr:from>
    <xdr:to>
      <xdr:col>81</xdr:col>
      <xdr:colOff>95250</xdr:colOff>
      <xdr:row>60</xdr:row>
      <xdr:rowOff>84244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170621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96449</xdr:rowOff>
    </xdr:from>
    <xdr:to>
      <xdr:col>64</xdr:col>
      <xdr:colOff>152400</xdr:colOff>
      <xdr:row>60</xdr:row>
      <xdr:rowOff>26599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36776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埼玉県平均を上回っているが、類似団体平均を下回っている。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公債費のうち普通交付税措置分が減少したことにより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カ年平均で入れ替わった令和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％に対し、令和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起債対象事業の精査を行うとともに、公共施設等総合管理基金を計画的に活用し、実質公債費比率の上昇の抑制に努める。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年度は、一般会計債現在高及び公営企業債に対する繰出金見込額の減により、将来負担額の減少が見込まれ、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比率なしとなった。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開校予定の統合小学校の建設をはじめとする事業が見込まれるため、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今後も交付税措置率の高い地方債の借入に努め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157903</xdr:rowOff>
    </xdr:from>
    <xdr:to>
      <xdr:col>72</xdr:col>
      <xdr:colOff>203200</xdr:colOff>
      <xdr:row>14</xdr:row>
      <xdr:rowOff>8285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8675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8285</xdr:rowOff>
    </xdr:from>
    <xdr:to>
      <xdr:col>68</xdr:col>
      <xdr:colOff>152400</xdr:colOff>
      <xdr:row>14</xdr:row>
      <xdr:rowOff>107103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08585"/>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16087</xdr:rowOff>
    </xdr:from>
    <xdr:to>
      <xdr:col>68</xdr:col>
      <xdr:colOff>203200</xdr:colOff>
      <xdr:row>14</xdr:row>
      <xdr:rowOff>117687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102464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0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97427</xdr:rowOff>
    </xdr:from>
    <xdr:to>
      <xdr:col>64</xdr:col>
      <xdr:colOff>152400</xdr:colOff>
      <xdr:row>16</xdr:row>
      <xdr:rowOff>27577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6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12354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107103</xdr:rowOff>
    </xdr:from>
    <xdr:to>
      <xdr:col>73</xdr:col>
      <xdr:colOff>44450</xdr:colOff>
      <xdr:row>14</xdr:row>
      <xdr:rowOff>37253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22030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128935</xdr:rowOff>
    </xdr:from>
    <xdr:to>
      <xdr:col>68</xdr:col>
      <xdr:colOff>203200</xdr:colOff>
      <xdr:row>14</xdr:row>
      <xdr:rowOff>59085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69262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17,859
17,631
38.64
8,022,108
7,405,574
542,285
5,118,409
5,373,134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全国平均、埼玉県平均、類似団体をともに下回っている。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今後も引き続き、職員採用計画に基づいた職員採用等に努め、職員数の適正化を図る。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全国平均及び埼玉県平均を下回っているが、類似団体平均を上回っている。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年度と比較して、主に新型コロナウイルスワクチン接種に係る費用が減額となっており、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今度も職員一人ひとりのコスト意識をより一層高め、経費の削減に努める。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9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15</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901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090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68851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20845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6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全国平均、埼玉県平均、類似団体平均をともに下回っている。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扶助費に係る経常一般財源については、高齢化の進行等により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令和４年度から増加傾向にあるが、令和５年度はさらに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ポイント増加した。今後も歳出総額における扶助費の占める割合は増加傾向にあると考えられるため、事業精査等により歳出抑制に努める。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全国平均、埼玉県平均、類似団体平均をともに上回っている。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している要因は、経常一般財源が増加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見込まれるため、事業精査を行い、一般会計の負担額を減らしていくよう努める。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95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58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全国平均及び埼玉県平均を上回っているが、類似団体平均を下回っている。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各種団体等への補助金や一部事務組合の負担金等については、団体所有の施設の老朽化等により増加傾向にあるため、補助費に係る経常収支比率は、増加している。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社会経済状況の変化により実情にそぐわないと考えられる補助金等については廃止も含め検討するなど、事業内容の精査を行い、適正化に努める。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32294</xdr:rowOff>
    </xdr:from>
    <xdr:to>
      <xdr:col>82</xdr:col>
      <xdr:colOff>107950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044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36</xdr:row>
      <xdr:rowOff>32294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261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261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64951</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30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14151</xdr:rowOff>
    </xdr:from>
    <xdr:to>
      <xdr:col>69</xdr:col>
      <xdr:colOff>142875</xdr:colOff>
      <xdr:row>36</xdr:row>
      <xdr:rowOff>115751</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100528</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112866</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152944</xdr:rowOff>
    </xdr:from>
    <xdr:to>
      <xdr:col>78</xdr:col>
      <xdr:colOff>120650</xdr:colOff>
      <xdr:row>36</xdr:row>
      <xdr:rowOff>83094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93271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2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74567</xdr:rowOff>
    </xdr:from>
    <xdr:to>
      <xdr:col>74</xdr:col>
      <xdr:colOff>31750</xdr:colOff>
      <xdr:row>36</xdr:row>
      <xdr:rowOff>4717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14894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xdr:rowOff>
    </xdr:from>
    <xdr:to>
      <xdr:col>65</xdr:col>
      <xdr:colOff>53975</xdr:colOff>
      <xdr:row>36</xdr:row>
      <xdr:rowOff>115751</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100528</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全国平均、埼玉県平均、類似団体平均をともに下回っている。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ポイントの減となったが、安易に財源を地方債に求めた計画にならないよう起債対象事業の選定に努め、新規地方債発行を抑制する。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93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72137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131572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全国平均及び埼玉県平均を下回っているが、類似団体平均を上回っている。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今後も事業内容の精査を行い、適正化に努める。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92024"/>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92024"/>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xdr:rowOff>
    </xdr:from>
    <xdr:to>
      <xdr:col>69</xdr:col>
      <xdr:colOff>142875</xdr:colOff>
      <xdr:row>76</xdr:row>
      <xdr:rowOff>113792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167589</xdr:rowOff>
    </xdr:from>
    <xdr:to>
      <xdr:col>29</xdr:col>
      <xdr:colOff>127000</xdr:colOff>
      <xdr:row>18</xdr:row>
      <xdr:rowOff>40411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9864"/>
          <a:ext cx="647700" cy="4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40411</xdr:rowOff>
    </xdr:from>
    <xdr:to>
      <xdr:col>26</xdr:col>
      <xdr:colOff>50800</xdr:colOff>
      <xdr:row>18</xdr:row>
      <xdr:rowOff>68047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4136"/>
          <a:ext cx="698500" cy="27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68047</xdr:rowOff>
    </xdr:from>
    <xdr:to>
      <xdr:col>22</xdr:col>
      <xdr:colOff>114300</xdr:colOff>
      <xdr:row>18</xdr:row>
      <xdr:rowOff>140983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772"/>
          <a:ext cx="698500" cy="7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131991</xdr:rowOff>
    </xdr:from>
    <xdr:to>
      <xdr:col>18</xdr:col>
      <xdr:colOff>177800</xdr:colOff>
      <xdr:row>18</xdr:row>
      <xdr:rowOff>140983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65716"/>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161417</xdr:rowOff>
    </xdr:from>
    <xdr:to>
      <xdr:col>19</xdr:col>
      <xdr:colOff>38100</xdr:colOff>
      <xdr:row>17</xdr:row>
      <xdr:rowOff>91567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101744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167932</xdr:rowOff>
    </xdr:from>
    <xdr:to>
      <xdr:col>15</xdr:col>
      <xdr:colOff>101600</xdr:colOff>
      <xdr:row>17</xdr:row>
      <xdr:rowOff>98082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108259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116789</xdr:rowOff>
    </xdr:from>
    <xdr:to>
      <xdr:col>29</xdr:col>
      <xdr:colOff>177800</xdr:colOff>
      <xdr:row>18</xdr:row>
      <xdr:rowOff>46939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88866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161061</xdr:rowOff>
    </xdr:from>
    <xdr:to>
      <xdr:col>26</xdr:col>
      <xdr:colOff>101600</xdr:colOff>
      <xdr:row>18</xdr:row>
      <xdr:rowOff>91211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75988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17247</xdr:rowOff>
    </xdr:from>
    <xdr:to>
      <xdr:col>22</xdr:col>
      <xdr:colOff>165100</xdr:colOff>
      <xdr:row>18</xdr:row>
      <xdr:rowOff>118847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103624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90183</xdr:rowOff>
    </xdr:from>
    <xdr:to>
      <xdr:col>19</xdr:col>
      <xdr:colOff>38100</xdr:colOff>
      <xdr:row>19</xdr:row>
      <xdr:rowOff>20333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81191</xdr:rowOff>
    </xdr:from>
    <xdr:to>
      <xdr:col>15</xdr:col>
      <xdr:colOff>101600</xdr:colOff>
      <xdr:row>19</xdr:row>
      <xdr:rowOff>11341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13866</xdr:rowOff>
    </xdr:from>
    <xdr:to>
      <xdr:col>29</xdr:col>
      <xdr:colOff>127000</xdr:colOff>
      <xdr:row>37</xdr:row>
      <xdr:rowOff>28725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38566"/>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28725</xdr:rowOff>
    </xdr:from>
    <xdr:to>
      <xdr:col>26</xdr:col>
      <xdr:colOff>50800</xdr:colOff>
      <xdr:row>37</xdr:row>
      <xdr:rowOff>55928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53425"/>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55928</xdr:rowOff>
    </xdr:from>
    <xdr:to>
      <xdr:col>22</xdr:col>
      <xdr:colOff>114300</xdr:colOff>
      <xdr:row>37</xdr:row>
      <xdr:rowOff>59449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0628"/>
          <a:ext cx="698500" cy="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58009</xdr:rowOff>
    </xdr:from>
    <xdr:to>
      <xdr:col>18</xdr:col>
      <xdr:colOff>177800</xdr:colOff>
      <xdr:row>37</xdr:row>
      <xdr:rowOff>59449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82709"/>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302765</xdr:rowOff>
    </xdr:from>
    <xdr:to>
      <xdr:col>19</xdr:col>
      <xdr:colOff>38100</xdr:colOff>
      <xdr:row>36</xdr:row>
      <xdr:rowOff>61465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3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134516</xdr:rowOff>
    </xdr:from>
    <xdr:to>
      <xdr:col>29</xdr:col>
      <xdr:colOff>177800</xdr:colOff>
      <xdr:row>37</xdr:row>
      <xdr:rowOff>64666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8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106593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149375</xdr:rowOff>
    </xdr:from>
    <xdr:to>
      <xdr:col>26</xdr:col>
      <xdr:colOff>101600</xdr:colOff>
      <xdr:row>37</xdr:row>
      <xdr:rowOff>79525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64302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8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5128</xdr:rowOff>
    </xdr:from>
    <xdr:to>
      <xdr:col>22</xdr:col>
      <xdr:colOff>165100</xdr:colOff>
      <xdr:row>37</xdr:row>
      <xdr:rowOff>106728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2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91505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8649</xdr:rowOff>
    </xdr:from>
    <xdr:to>
      <xdr:col>19</xdr:col>
      <xdr:colOff>38100</xdr:colOff>
      <xdr:row>37</xdr:row>
      <xdr:rowOff>110249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95026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7209</xdr:rowOff>
    </xdr:from>
    <xdr:to>
      <xdr:col>15</xdr:col>
      <xdr:colOff>101600</xdr:colOff>
      <xdr:row>37</xdr:row>
      <xdr:rowOff>108809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3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93586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1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17,859
17,631
38.64
8,022,108
7,405,574
542,285
5,118,409
5,373,134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120406</xdr:rowOff>
    </xdr:from>
    <xdr:to>
      <xdr:col>24</xdr:col>
      <xdr:colOff>63500</xdr:colOff>
      <xdr:row>36</xdr:row>
      <xdr:rowOff>167665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92606"/>
          <a:ext cx="8382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167665</xdr:rowOff>
    </xdr:from>
    <xdr:to>
      <xdr:col>19</xdr:col>
      <xdr:colOff>177800</xdr:colOff>
      <xdr:row>37</xdr:row>
      <xdr:rowOff>54234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39865"/>
          <a:ext cx="889000" cy="5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54234</xdr:rowOff>
    </xdr:from>
    <xdr:to>
      <xdr:col>15</xdr:col>
      <xdr:colOff>50800</xdr:colOff>
      <xdr:row>37</xdr:row>
      <xdr:rowOff>67600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97884"/>
          <a:ext cx="8890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67600</xdr:rowOff>
    </xdr:from>
    <xdr:to>
      <xdr:col>10</xdr:col>
      <xdr:colOff>114300</xdr:colOff>
      <xdr:row>38</xdr:row>
      <xdr:rowOff>14625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11250"/>
          <a:ext cx="889000" cy="1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111166</xdr:rowOff>
    </xdr:from>
    <xdr:to>
      <xdr:col>10</xdr:col>
      <xdr:colOff>165100</xdr:colOff>
      <xdr:row>36</xdr:row>
      <xdr:rowOff>41316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57843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81692</xdr:rowOff>
    </xdr:from>
    <xdr:to>
      <xdr:col>6</xdr:col>
      <xdr:colOff>38100</xdr:colOff>
      <xdr:row>37</xdr:row>
      <xdr:rowOff>11842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5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28369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69606</xdr:rowOff>
    </xdr:from>
    <xdr:to>
      <xdr:col>24</xdr:col>
      <xdr:colOff>114300</xdr:colOff>
      <xdr:row>36</xdr:row>
      <xdr:rowOff>171206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48033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116865</xdr:rowOff>
    </xdr:from>
    <xdr:to>
      <xdr:col>20</xdr:col>
      <xdr:colOff>38100</xdr:colOff>
      <xdr:row>37</xdr:row>
      <xdr:rowOff>47015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38142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3434</xdr:rowOff>
    </xdr:from>
    <xdr:to>
      <xdr:col>15</xdr:col>
      <xdr:colOff>101600</xdr:colOff>
      <xdr:row>37</xdr:row>
      <xdr:rowOff>105034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96161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16800</xdr:rowOff>
    </xdr:from>
    <xdr:to>
      <xdr:col>10</xdr:col>
      <xdr:colOff>165100</xdr:colOff>
      <xdr:row>37</xdr:row>
      <xdr:rowOff>118400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5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135275</xdr:rowOff>
    </xdr:from>
    <xdr:to>
      <xdr:col>6</xdr:col>
      <xdr:colOff>38100</xdr:colOff>
      <xdr:row>38</xdr:row>
      <xdr:rowOff>65425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19621</xdr:rowOff>
    </xdr:from>
    <xdr:to>
      <xdr:col>24</xdr:col>
      <xdr:colOff>63500</xdr:colOff>
      <xdr:row>58</xdr:row>
      <xdr:rowOff>38540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63721"/>
          <a:ext cx="8382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19621</xdr:rowOff>
    </xdr:from>
    <xdr:to>
      <xdr:col>19</xdr:col>
      <xdr:colOff>177800</xdr:colOff>
      <xdr:row>58</xdr:row>
      <xdr:rowOff>63036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63721"/>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15040</xdr:rowOff>
    </xdr:from>
    <xdr:to>
      <xdr:col>15</xdr:col>
      <xdr:colOff>50800</xdr:colOff>
      <xdr:row>58</xdr:row>
      <xdr:rowOff>63036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59140"/>
          <a:ext cx="889000" cy="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15040</xdr:rowOff>
    </xdr:from>
    <xdr:to>
      <xdr:col>10</xdr:col>
      <xdr:colOff>114300</xdr:colOff>
      <xdr:row>58</xdr:row>
      <xdr:rowOff>69017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59140"/>
          <a:ext cx="889000" cy="5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63964</xdr:rowOff>
    </xdr:from>
    <xdr:to>
      <xdr:col>10</xdr:col>
      <xdr:colOff>165100</xdr:colOff>
      <xdr:row>56</xdr:row>
      <xdr:rowOff>165564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95164</xdr:rowOff>
    </xdr:from>
    <xdr:to>
      <xdr:col>6</xdr:col>
      <xdr:colOff>38100</xdr:colOff>
      <xdr:row>57</xdr:row>
      <xdr:rowOff>25314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41841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159190</xdr:rowOff>
    </xdr:from>
    <xdr:to>
      <xdr:col>24</xdr:col>
      <xdr:colOff>114300</xdr:colOff>
      <xdr:row>58</xdr:row>
      <xdr:rowOff>89340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74117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140271</xdr:rowOff>
    </xdr:from>
    <xdr:to>
      <xdr:col>20</xdr:col>
      <xdr:colOff>38100</xdr:colOff>
      <xdr:row>58</xdr:row>
      <xdr:rowOff>70421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61548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12236</xdr:rowOff>
    </xdr:from>
    <xdr:to>
      <xdr:col>15</xdr:col>
      <xdr:colOff>101600</xdr:colOff>
      <xdr:row>58</xdr:row>
      <xdr:rowOff>113836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104963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4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135690</xdr:rowOff>
    </xdr:from>
    <xdr:to>
      <xdr:col>10</xdr:col>
      <xdr:colOff>165100</xdr:colOff>
      <xdr:row>58</xdr:row>
      <xdr:rowOff>65840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56967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18217</xdr:rowOff>
    </xdr:from>
    <xdr:to>
      <xdr:col>6</xdr:col>
      <xdr:colOff>38100</xdr:colOff>
      <xdr:row>58</xdr:row>
      <xdr:rowOff>119817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110944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104107</xdr:rowOff>
    </xdr:from>
    <xdr:to>
      <xdr:col>24</xdr:col>
      <xdr:colOff>63500</xdr:colOff>
      <xdr:row>77</xdr:row>
      <xdr:rowOff>168115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0575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104107</xdr:rowOff>
    </xdr:from>
    <xdr:to>
      <xdr:col>19</xdr:col>
      <xdr:colOff>177800</xdr:colOff>
      <xdr:row>77</xdr:row>
      <xdr:rowOff>159497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5757"/>
          <a:ext cx="889000" cy="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150879</xdr:rowOff>
    </xdr:from>
    <xdr:to>
      <xdr:col>15</xdr:col>
      <xdr:colOff>50800</xdr:colOff>
      <xdr:row>77</xdr:row>
      <xdr:rowOff>159497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252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150879</xdr:rowOff>
    </xdr:from>
    <xdr:to>
      <xdr:col>10</xdr:col>
      <xdr:colOff>114300</xdr:colOff>
      <xdr:row>78</xdr:row>
      <xdr:rowOff>29491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52529"/>
          <a:ext cx="889000" cy="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44186</xdr:rowOff>
    </xdr:from>
    <xdr:to>
      <xdr:col>10</xdr:col>
      <xdr:colOff>165100</xdr:colOff>
      <xdr:row>77</xdr:row>
      <xdr:rowOff>145786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162313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116811</xdr:rowOff>
    </xdr:from>
    <xdr:to>
      <xdr:col>6</xdr:col>
      <xdr:colOff>38100</xdr:colOff>
      <xdr:row>78</xdr:row>
      <xdr:rowOff>46961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117315</xdr:rowOff>
    </xdr:from>
    <xdr:to>
      <xdr:col>24</xdr:col>
      <xdr:colOff>114300</xdr:colOff>
      <xdr:row>78</xdr:row>
      <xdr:rowOff>47465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95742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53307</xdr:rowOff>
    </xdr:from>
    <xdr:to>
      <xdr:col>20</xdr:col>
      <xdr:colOff>38100</xdr:colOff>
      <xdr:row>77</xdr:row>
      <xdr:rowOff>154907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171434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3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108697</xdr:rowOff>
    </xdr:from>
    <xdr:to>
      <xdr:col>15</xdr:col>
      <xdr:colOff>101600</xdr:colOff>
      <xdr:row>78</xdr:row>
      <xdr:rowOff>38847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29974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100079</xdr:rowOff>
    </xdr:from>
    <xdr:to>
      <xdr:col>10</xdr:col>
      <xdr:colOff>165100</xdr:colOff>
      <xdr:row>78</xdr:row>
      <xdr:rowOff>30229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21356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9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150141</xdr:rowOff>
    </xdr:from>
    <xdr:to>
      <xdr:col>6</xdr:col>
      <xdr:colOff>38100</xdr:colOff>
      <xdr:row>78</xdr:row>
      <xdr:rowOff>80291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71418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68911</xdr:rowOff>
    </xdr:from>
    <xdr:to>
      <xdr:col>24</xdr:col>
      <xdr:colOff>63500</xdr:colOff>
      <xdr:row>97</xdr:row>
      <xdr:rowOff>77859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99561"/>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63064</xdr:rowOff>
    </xdr:from>
    <xdr:to>
      <xdr:col>19</xdr:col>
      <xdr:colOff>177800</xdr:colOff>
      <xdr:row>97</xdr:row>
      <xdr:rowOff>68911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93714"/>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63064</xdr:rowOff>
    </xdr:from>
    <xdr:to>
      <xdr:col>15</xdr:col>
      <xdr:colOff>50800</xdr:colOff>
      <xdr:row>98</xdr:row>
      <xdr:rowOff>56620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3714"/>
          <a:ext cx="889000" cy="16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56620</xdr:rowOff>
    </xdr:from>
    <xdr:to>
      <xdr:col>10</xdr:col>
      <xdr:colOff>114300</xdr:colOff>
      <xdr:row>98</xdr:row>
      <xdr:rowOff>94219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8720"/>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41002</xdr:rowOff>
    </xdr:from>
    <xdr:to>
      <xdr:col>10</xdr:col>
      <xdr:colOff>165100</xdr:colOff>
      <xdr:row>97</xdr:row>
      <xdr:rowOff>142602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159129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47665</xdr:rowOff>
    </xdr:from>
    <xdr:to>
      <xdr:col>6</xdr:col>
      <xdr:colOff>38100</xdr:colOff>
      <xdr:row>97</xdr:row>
      <xdr:rowOff>149265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165792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27059</xdr:rowOff>
    </xdr:from>
    <xdr:to>
      <xdr:col>24</xdr:col>
      <xdr:colOff>114300</xdr:colOff>
      <xdr:row>97</xdr:row>
      <xdr:rowOff>128659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5486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18111</xdr:rowOff>
    </xdr:from>
    <xdr:to>
      <xdr:col>20</xdr:col>
      <xdr:colOff>38100</xdr:colOff>
      <xdr:row>97</xdr:row>
      <xdr:rowOff>119711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110838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12264</xdr:rowOff>
    </xdr:from>
    <xdr:to>
      <xdr:col>15</xdr:col>
      <xdr:colOff>101600</xdr:colOff>
      <xdr:row>97</xdr:row>
      <xdr:rowOff>113864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104991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5820</xdr:rowOff>
    </xdr:from>
    <xdr:to>
      <xdr:col>10</xdr:col>
      <xdr:colOff>165100</xdr:colOff>
      <xdr:row>98</xdr:row>
      <xdr:rowOff>107420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43419</xdr:rowOff>
    </xdr:from>
    <xdr:to>
      <xdr:col>6</xdr:col>
      <xdr:colOff>38100</xdr:colOff>
      <xdr:row>98</xdr:row>
      <xdr:rowOff>145019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136146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24692</xdr:rowOff>
    </xdr:from>
    <xdr:to>
      <xdr:col>55</xdr:col>
      <xdr:colOff>0</xdr:colOff>
      <xdr:row>37</xdr:row>
      <xdr:rowOff>30717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68342"/>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24692</xdr:rowOff>
    </xdr:from>
    <xdr:to>
      <xdr:col>50</xdr:col>
      <xdr:colOff>114300</xdr:colOff>
      <xdr:row>37</xdr:row>
      <xdr:rowOff>81837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8342"/>
          <a:ext cx="8890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107317</xdr:rowOff>
    </xdr:from>
    <xdr:to>
      <xdr:col>45</xdr:col>
      <xdr:colOff>177800</xdr:colOff>
      <xdr:row>37</xdr:row>
      <xdr:rowOff>81837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36617"/>
          <a:ext cx="889000" cy="48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107317</xdr:rowOff>
    </xdr:from>
    <xdr:to>
      <xdr:col>41</xdr:col>
      <xdr:colOff>50800</xdr:colOff>
      <xdr:row>37</xdr:row>
      <xdr:rowOff>104866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36617"/>
          <a:ext cx="889000" cy="5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47203</xdr:rowOff>
    </xdr:from>
    <xdr:to>
      <xdr:col>41</xdr:col>
      <xdr:colOff>101600</xdr:colOff>
      <xdr:row>33</xdr:row>
      <xdr:rowOff>148803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165330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4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24051</xdr:rowOff>
    </xdr:from>
    <xdr:to>
      <xdr:col>36</xdr:col>
      <xdr:colOff>165100</xdr:colOff>
      <xdr:row>36</xdr:row>
      <xdr:rowOff>125651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142178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151367</xdr:rowOff>
    </xdr:from>
    <xdr:to>
      <xdr:col>55</xdr:col>
      <xdr:colOff>50800</xdr:colOff>
      <xdr:row>37</xdr:row>
      <xdr:rowOff>81517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66294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145342</xdr:rowOff>
    </xdr:from>
    <xdr:to>
      <xdr:col>50</xdr:col>
      <xdr:colOff>165100</xdr:colOff>
      <xdr:row>37</xdr:row>
      <xdr:rowOff>75492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66619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31037</xdr:rowOff>
    </xdr:from>
    <xdr:to>
      <xdr:col>46</xdr:col>
      <xdr:colOff>38100</xdr:colOff>
      <xdr:row>37</xdr:row>
      <xdr:rowOff>132637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123764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56517</xdr:rowOff>
    </xdr:from>
    <xdr:to>
      <xdr:col>41</xdr:col>
      <xdr:colOff>101600</xdr:colOff>
      <xdr:row>34</xdr:row>
      <xdr:rowOff>158117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149244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54066</xdr:rowOff>
    </xdr:from>
    <xdr:to>
      <xdr:col>36</xdr:col>
      <xdr:colOff>165100</xdr:colOff>
      <xdr:row>37</xdr:row>
      <xdr:rowOff>155666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146793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145087</xdr:rowOff>
    </xdr:from>
    <xdr:to>
      <xdr:col>55</xdr:col>
      <xdr:colOff>0</xdr:colOff>
      <xdr:row>58</xdr:row>
      <xdr:rowOff>4711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17737"/>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22253</xdr:rowOff>
    </xdr:from>
    <xdr:to>
      <xdr:col>50</xdr:col>
      <xdr:colOff>114300</xdr:colOff>
      <xdr:row>57</xdr:row>
      <xdr:rowOff>145087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452003"/>
          <a:ext cx="889000" cy="4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22253</xdr:rowOff>
    </xdr:from>
    <xdr:to>
      <xdr:col>45</xdr:col>
      <xdr:colOff>177800</xdr:colOff>
      <xdr:row>56</xdr:row>
      <xdr:rowOff>127272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452003"/>
          <a:ext cx="889000" cy="27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127272</xdr:rowOff>
    </xdr:from>
    <xdr:to>
      <xdr:col>41</xdr:col>
      <xdr:colOff>50800</xdr:colOff>
      <xdr:row>57</xdr:row>
      <xdr:rowOff>49533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28472"/>
          <a:ext cx="8890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35872</xdr:rowOff>
    </xdr:from>
    <xdr:to>
      <xdr:col>41</xdr:col>
      <xdr:colOff>101600</xdr:colOff>
      <xdr:row>55</xdr:row>
      <xdr:rowOff>137472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4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153999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46205</xdr:rowOff>
    </xdr:from>
    <xdr:to>
      <xdr:col>36</xdr:col>
      <xdr:colOff>165100</xdr:colOff>
      <xdr:row>55</xdr:row>
      <xdr:rowOff>147805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164332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125361</xdr:rowOff>
    </xdr:from>
    <xdr:to>
      <xdr:col>55</xdr:col>
      <xdr:colOff>50800</xdr:colOff>
      <xdr:row>58</xdr:row>
      <xdr:rowOff>55511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40288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1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94287</xdr:rowOff>
    </xdr:from>
    <xdr:to>
      <xdr:col>50</xdr:col>
      <xdr:colOff>165100</xdr:colOff>
      <xdr:row>58</xdr:row>
      <xdr:rowOff>24437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15564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142903</xdr:rowOff>
    </xdr:from>
    <xdr:to>
      <xdr:col>46</xdr:col>
      <xdr:colOff>38100</xdr:colOff>
      <xdr:row>55</xdr:row>
      <xdr:rowOff>73053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89580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1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76472</xdr:rowOff>
    </xdr:from>
    <xdr:to>
      <xdr:col>41</xdr:col>
      <xdr:colOff>101600</xdr:colOff>
      <xdr:row>57</xdr:row>
      <xdr:rowOff>6622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169199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170183</xdr:rowOff>
    </xdr:from>
    <xdr:to>
      <xdr:col>36</xdr:col>
      <xdr:colOff>165100</xdr:colOff>
      <xdr:row>57</xdr:row>
      <xdr:rowOff>100333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91460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11894</xdr:rowOff>
    </xdr:from>
    <xdr:to>
      <xdr:col>55</xdr:col>
      <xdr:colOff>0</xdr:colOff>
      <xdr:row>79</xdr:row>
      <xdr:rowOff>23437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56444"/>
          <a:ext cx="8382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86265</xdr:rowOff>
    </xdr:from>
    <xdr:to>
      <xdr:col>50</xdr:col>
      <xdr:colOff>114300</xdr:colOff>
      <xdr:row>79</xdr:row>
      <xdr:rowOff>23437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59365"/>
          <a:ext cx="889000" cy="1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86265</xdr:rowOff>
    </xdr:from>
    <xdr:to>
      <xdr:col>45</xdr:col>
      <xdr:colOff>177800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59365"/>
          <a:ext cx="889000" cy="1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132544</xdr:rowOff>
    </xdr:from>
    <xdr:to>
      <xdr:col>55</xdr:col>
      <xdr:colOff>50800</xdr:colOff>
      <xdr:row>79</xdr:row>
      <xdr:rowOff>62694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47471</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144087</xdr:rowOff>
    </xdr:from>
    <xdr:to>
      <xdr:col>50</xdr:col>
      <xdr:colOff>165100</xdr:colOff>
      <xdr:row>79</xdr:row>
      <xdr:rowOff>74237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65364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35465</xdr:rowOff>
    </xdr:from>
    <xdr:to>
      <xdr:col>46</xdr:col>
      <xdr:colOff>38100</xdr:colOff>
      <xdr:row>78</xdr:row>
      <xdr:rowOff>137065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128192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66548</xdr:rowOff>
    </xdr:from>
    <xdr:to>
      <xdr:col>55</xdr:col>
      <xdr:colOff>0</xdr:colOff>
      <xdr:row>98</xdr:row>
      <xdr:rowOff>91280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68648"/>
          <a:ext cx="8382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134965</xdr:rowOff>
    </xdr:from>
    <xdr:to>
      <xdr:col>50</xdr:col>
      <xdr:colOff>114300</xdr:colOff>
      <xdr:row>98</xdr:row>
      <xdr:rowOff>91280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22715"/>
          <a:ext cx="889000" cy="47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134965</xdr:rowOff>
    </xdr:from>
    <xdr:to>
      <xdr:col>45</xdr:col>
      <xdr:colOff>177800</xdr:colOff>
      <xdr:row>97</xdr:row>
      <xdr:rowOff>11140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2271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11140</xdr:rowOff>
    </xdr:from>
    <xdr:to>
      <xdr:col>41</xdr:col>
      <xdr:colOff>50800</xdr:colOff>
      <xdr:row>98</xdr:row>
      <xdr:rowOff>62683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41790"/>
          <a:ext cx="889000" cy="2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98022</xdr:rowOff>
    </xdr:from>
    <xdr:to>
      <xdr:col>41</xdr:col>
      <xdr:colOff>101600</xdr:colOff>
      <xdr:row>96</xdr:row>
      <xdr:rowOff>28172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44699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128099</xdr:rowOff>
    </xdr:from>
    <xdr:to>
      <xdr:col>36</xdr:col>
      <xdr:colOff>165100</xdr:colOff>
      <xdr:row>97</xdr:row>
      <xdr:rowOff>58249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74776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15748</xdr:rowOff>
    </xdr:from>
    <xdr:to>
      <xdr:col>55</xdr:col>
      <xdr:colOff>50800</xdr:colOff>
      <xdr:row>98</xdr:row>
      <xdr:rowOff>117348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102125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40480</xdr:rowOff>
    </xdr:from>
    <xdr:to>
      <xdr:col>50</xdr:col>
      <xdr:colOff>165100</xdr:colOff>
      <xdr:row>98</xdr:row>
      <xdr:rowOff>142080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133207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84165</xdr:rowOff>
    </xdr:from>
    <xdr:to>
      <xdr:col>46</xdr:col>
      <xdr:colOff>38100</xdr:colOff>
      <xdr:row>96</xdr:row>
      <xdr:rowOff>14315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30842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131790</xdr:rowOff>
    </xdr:from>
    <xdr:to>
      <xdr:col>41</xdr:col>
      <xdr:colOff>101600</xdr:colOff>
      <xdr:row>97</xdr:row>
      <xdr:rowOff>61940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53067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11883</xdr:rowOff>
    </xdr:from>
    <xdr:to>
      <xdr:col>36</xdr:col>
      <xdr:colOff>165100</xdr:colOff>
      <xdr:row>98</xdr:row>
      <xdr:rowOff>113483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74255</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0805"/>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74255</xdr:rowOff>
    </xdr:from>
    <xdr:to>
      <xdr:col>71</xdr:col>
      <xdr:colOff>177800</xdr:colOff>
      <xdr:row>39</xdr:row>
      <xdr:rowOff>86926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60805"/>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141707</xdr:rowOff>
    </xdr:from>
    <xdr:to>
      <xdr:col>72</xdr:col>
      <xdr:colOff>38100</xdr:colOff>
      <xdr:row>39</xdr:row>
      <xdr:rowOff>71857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88383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121927</xdr:rowOff>
    </xdr:from>
    <xdr:to>
      <xdr:col>67</xdr:col>
      <xdr:colOff>101600</xdr:colOff>
      <xdr:row>39</xdr:row>
      <xdr:rowOff>52077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68604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23455</xdr:rowOff>
    </xdr:from>
    <xdr:to>
      <xdr:col>72</xdr:col>
      <xdr:colOff>38100</xdr:colOff>
      <xdr:row>39</xdr:row>
      <xdr:rowOff>125055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116182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36126</xdr:rowOff>
    </xdr:from>
    <xdr:to>
      <xdr:col>67</xdr:col>
      <xdr:colOff>101600</xdr:colOff>
      <xdr:row>39</xdr:row>
      <xdr:rowOff>137726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128853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143746</xdr:rowOff>
    </xdr:from>
    <xdr:to>
      <xdr:col>85</xdr:col>
      <xdr:colOff>127000</xdr:colOff>
      <xdr:row>77</xdr:row>
      <xdr:rowOff>146634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45396"/>
          <a:ext cx="8382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146634</xdr:rowOff>
    </xdr:from>
    <xdr:to>
      <xdr:col>81</xdr:col>
      <xdr:colOff>50800</xdr:colOff>
      <xdr:row>77</xdr:row>
      <xdr:rowOff>154468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8284"/>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154468</xdr:rowOff>
    </xdr:from>
    <xdr:to>
      <xdr:col>76</xdr:col>
      <xdr:colOff>114300</xdr:colOff>
      <xdr:row>77</xdr:row>
      <xdr:rowOff>164328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56118"/>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145217</xdr:rowOff>
    </xdr:from>
    <xdr:to>
      <xdr:col>71</xdr:col>
      <xdr:colOff>177800</xdr:colOff>
      <xdr:row>77</xdr:row>
      <xdr:rowOff>164328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4686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81265</xdr:rowOff>
    </xdr:from>
    <xdr:to>
      <xdr:col>72</xdr:col>
      <xdr:colOff>38100</xdr:colOff>
      <xdr:row>77</xdr:row>
      <xdr:rowOff>11415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1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27942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86302</xdr:rowOff>
    </xdr:from>
    <xdr:to>
      <xdr:col>67</xdr:col>
      <xdr:colOff>101600</xdr:colOff>
      <xdr:row>77</xdr:row>
      <xdr:rowOff>16452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32979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92946</xdr:rowOff>
    </xdr:from>
    <xdr:to>
      <xdr:col>85</xdr:col>
      <xdr:colOff>177800</xdr:colOff>
      <xdr:row>78</xdr:row>
      <xdr:rowOff>23096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71373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95834</xdr:rowOff>
    </xdr:from>
    <xdr:to>
      <xdr:col>81</xdr:col>
      <xdr:colOff>101600</xdr:colOff>
      <xdr:row>78</xdr:row>
      <xdr:rowOff>25984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17111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103668</xdr:rowOff>
    </xdr:from>
    <xdr:to>
      <xdr:col>76</xdr:col>
      <xdr:colOff>165100</xdr:colOff>
      <xdr:row>78</xdr:row>
      <xdr:rowOff>33818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24945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113528</xdr:rowOff>
    </xdr:from>
    <xdr:to>
      <xdr:col>72</xdr:col>
      <xdr:colOff>38100</xdr:colOff>
      <xdr:row>78</xdr:row>
      <xdr:rowOff>43678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34805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94417</xdr:rowOff>
    </xdr:from>
    <xdr:to>
      <xdr:col>67</xdr:col>
      <xdr:colOff>101600</xdr:colOff>
      <xdr:row>78</xdr:row>
      <xdr:rowOff>24567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51488</xdr:rowOff>
    </xdr:from>
    <xdr:to>
      <xdr:col>85</xdr:col>
      <xdr:colOff>127000</xdr:colOff>
      <xdr:row>98</xdr:row>
      <xdr:rowOff>66407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53588"/>
          <a:ext cx="838200" cy="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40213</xdr:rowOff>
    </xdr:from>
    <xdr:to>
      <xdr:col>81</xdr:col>
      <xdr:colOff>50800</xdr:colOff>
      <xdr:row>98</xdr:row>
      <xdr:rowOff>66407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42313"/>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40213</xdr:rowOff>
    </xdr:from>
    <xdr:to>
      <xdr:col>76</xdr:col>
      <xdr:colOff>114300</xdr:colOff>
      <xdr:row>98</xdr:row>
      <xdr:rowOff>125014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42313"/>
          <a:ext cx="8890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125014</xdr:rowOff>
    </xdr:from>
    <xdr:to>
      <xdr:col>71</xdr:col>
      <xdr:colOff>177800</xdr:colOff>
      <xdr:row>98</xdr:row>
      <xdr:rowOff>132431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27114"/>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1794</xdr:rowOff>
    </xdr:from>
    <xdr:to>
      <xdr:col>72</xdr:col>
      <xdr:colOff>38100</xdr:colOff>
      <xdr:row>98</xdr:row>
      <xdr:rowOff>103394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0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119921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18952</xdr:rowOff>
    </xdr:from>
    <xdr:to>
      <xdr:col>67</xdr:col>
      <xdr:colOff>101600</xdr:colOff>
      <xdr:row>98</xdr:row>
      <xdr:rowOff>120552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xdr:rowOff>
    </xdr:from>
    <xdr:to>
      <xdr:col>85</xdr:col>
      <xdr:colOff>177800</xdr:colOff>
      <xdr:row>98</xdr:row>
      <xdr:rowOff>102288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87065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15607</xdr:rowOff>
    </xdr:from>
    <xdr:to>
      <xdr:col>81</xdr:col>
      <xdr:colOff>101600</xdr:colOff>
      <xdr:row>98</xdr:row>
      <xdr:rowOff>117207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108334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160863</xdr:rowOff>
    </xdr:from>
    <xdr:to>
      <xdr:col>76</xdr:col>
      <xdr:colOff>165100</xdr:colOff>
      <xdr:row>98</xdr:row>
      <xdr:rowOff>91013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82140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74214</xdr:rowOff>
    </xdr:from>
    <xdr:to>
      <xdr:col>72</xdr:col>
      <xdr:colOff>38100</xdr:colOff>
      <xdr:row>99</xdr:row>
      <xdr:rowOff>4364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166941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81631</xdr:rowOff>
    </xdr:from>
    <xdr:to>
      <xdr:col>67</xdr:col>
      <xdr:colOff>101600</xdr:colOff>
      <xdr:row>99</xdr:row>
      <xdr:rowOff>11781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7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168339</xdr:rowOff>
    </xdr:from>
    <xdr:to>
      <xdr:col>102</xdr:col>
      <xdr:colOff>165100</xdr:colOff>
      <xdr:row>38</xdr:row>
      <xdr:rowOff>98489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115016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23795</xdr:rowOff>
    </xdr:from>
    <xdr:to>
      <xdr:col>98</xdr:col>
      <xdr:colOff>38100</xdr:colOff>
      <xdr:row>38</xdr:row>
      <xdr:rowOff>125395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141922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22999</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70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154565</xdr:rowOff>
    </xdr:from>
    <xdr:to>
      <xdr:col>102</xdr:col>
      <xdr:colOff>165100</xdr:colOff>
      <xdr:row>57</xdr:row>
      <xdr:rowOff>84715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101242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11747</xdr:rowOff>
    </xdr:from>
    <xdr:to>
      <xdr:col>98</xdr:col>
      <xdr:colOff>38100</xdr:colOff>
      <xdr:row>57</xdr:row>
      <xdr:rowOff>113347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8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129874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5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143649</xdr:rowOff>
    </xdr:from>
    <xdr:to>
      <xdr:col>98</xdr:col>
      <xdr:colOff>38100</xdr:colOff>
      <xdr:row>58</xdr:row>
      <xdr:rowOff>73799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64926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009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50964</xdr:rowOff>
    </xdr:from>
    <xdr:to>
      <xdr:col>116</xdr:col>
      <xdr:colOff>63500</xdr:colOff>
      <xdr:row>77</xdr:row>
      <xdr:rowOff>59710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52614"/>
          <a:ext cx="8382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59710</xdr:rowOff>
    </xdr:from>
    <xdr:to>
      <xdr:col>111</xdr:col>
      <xdr:colOff>177800</xdr:colOff>
      <xdr:row>77</xdr:row>
      <xdr:rowOff>77873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61360"/>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77873</xdr:rowOff>
    </xdr:from>
    <xdr:to>
      <xdr:col>107</xdr:col>
      <xdr:colOff>50800</xdr:colOff>
      <xdr:row>77</xdr:row>
      <xdr:rowOff>78944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79523"/>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78944</xdr:rowOff>
    </xdr:from>
    <xdr:to>
      <xdr:col>102</xdr:col>
      <xdr:colOff>114300</xdr:colOff>
      <xdr:row>77</xdr:row>
      <xdr:rowOff>115626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80594"/>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36864</xdr:rowOff>
    </xdr:from>
    <xdr:to>
      <xdr:col>102</xdr:col>
      <xdr:colOff>165100</xdr:colOff>
      <xdr:row>77</xdr:row>
      <xdr:rowOff>138464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129591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24788</xdr:rowOff>
    </xdr:from>
    <xdr:to>
      <xdr:col>98</xdr:col>
      <xdr:colOff>38100</xdr:colOff>
      <xdr:row>77</xdr:row>
      <xdr:rowOff>126388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2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142915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xdr:rowOff>
    </xdr:from>
    <xdr:to>
      <xdr:col>116</xdr:col>
      <xdr:colOff>114300</xdr:colOff>
      <xdr:row>77</xdr:row>
      <xdr:rowOff>101764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23041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8910</xdr:rowOff>
    </xdr:from>
    <xdr:to>
      <xdr:col>112</xdr:col>
      <xdr:colOff>38100</xdr:colOff>
      <xdr:row>77</xdr:row>
      <xdr:rowOff>110510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127037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27073</xdr:rowOff>
    </xdr:from>
    <xdr:to>
      <xdr:col>107</xdr:col>
      <xdr:colOff>101600</xdr:colOff>
      <xdr:row>77</xdr:row>
      <xdr:rowOff>128673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145200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28144</xdr:rowOff>
    </xdr:from>
    <xdr:to>
      <xdr:col>102</xdr:col>
      <xdr:colOff>165100</xdr:colOff>
      <xdr:row>77</xdr:row>
      <xdr:rowOff>129744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146271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64826</xdr:rowOff>
    </xdr:from>
    <xdr:to>
      <xdr:col>98</xdr:col>
      <xdr:colOff>38100</xdr:colOff>
      <xdr:row>77</xdr:row>
      <xdr:rowOff>166426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157553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性質別歳出の住民一人当たりのコストについては、繰出金を除き、すべての指標が類似団体平均を下回っている。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は令和４年度に類似団体を上回っていたが、令和５年度にかけて下回ったのは、主に浚渫事業の完了による減が要因である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各種施設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に係る修繕料が年々増加傾向にある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ため、比率の上昇が見込まれる。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今後もコスト意識を高め事業の取捨選択を徹底していくことで、事業費の減少をめざす。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17,859
17,631
38.64
8,022,108
7,405,574
542,285
5,118,409
5,373,134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21742</xdr:rowOff>
    </xdr:from>
    <xdr:to>
      <xdr:col>24</xdr:col>
      <xdr:colOff>63500</xdr:colOff>
      <xdr:row>37</xdr:row>
      <xdr:rowOff>29515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539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21742</xdr:rowOff>
    </xdr:from>
    <xdr:to>
      <xdr:col>19</xdr:col>
      <xdr:colOff>177800</xdr:colOff>
      <xdr:row>37</xdr:row>
      <xdr:rowOff>77521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65392"/>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77521</xdr:rowOff>
    </xdr:from>
    <xdr:to>
      <xdr:col>15</xdr:col>
      <xdr:colOff>50800</xdr:colOff>
      <xdr:row>37</xdr:row>
      <xdr:rowOff>94894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2117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68606</xdr:rowOff>
    </xdr:from>
    <xdr:to>
      <xdr:col>10</xdr:col>
      <xdr:colOff>114300</xdr:colOff>
      <xdr:row>37</xdr:row>
      <xdr:rowOff>94894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12256"/>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69867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27178</xdr:rowOff>
    </xdr:from>
    <xdr:to>
      <xdr:col>6</xdr:col>
      <xdr:colOff>38100</xdr:colOff>
      <xdr:row>36</xdr:row>
      <xdr:rowOff>128778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145305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150165</xdr:rowOff>
    </xdr:from>
    <xdr:to>
      <xdr:col>24</xdr:col>
      <xdr:colOff>114300</xdr:colOff>
      <xdr:row>37</xdr:row>
      <xdr:rowOff>80315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128592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142392</xdr:rowOff>
    </xdr:from>
    <xdr:to>
      <xdr:col>20</xdr:col>
      <xdr:colOff>38100</xdr:colOff>
      <xdr:row>37</xdr:row>
      <xdr:rowOff>72542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63669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26721</xdr:rowOff>
    </xdr:from>
    <xdr:to>
      <xdr:col>15</xdr:col>
      <xdr:colOff>101600</xdr:colOff>
      <xdr:row>37</xdr:row>
      <xdr:rowOff>128321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119448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44094</xdr:rowOff>
    </xdr:from>
    <xdr:to>
      <xdr:col>10</xdr:col>
      <xdr:colOff>165100</xdr:colOff>
      <xdr:row>37</xdr:row>
      <xdr:rowOff>145694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136821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17806</xdr:rowOff>
    </xdr:from>
    <xdr:to>
      <xdr:col>6</xdr:col>
      <xdr:colOff>38100</xdr:colOff>
      <xdr:row>37</xdr:row>
      <xdr:rowOff>119406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110533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12181</xdr:rowOff>
    </xdr:from>
    <xdr:to>
      <xdr:col>24</xdr:col>
      <xdr:colOff>63500</xdr:colOff>
      <xdr:row>58</xdr:row>
      <xdr:rowOff>18741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6281"/>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9728</xdr:rowOff>
    </xdr:from>
    <xdr:to>
      <xdr:col>19</xdr:col>
      <xdr:colOff>177800</xdr:colOff>
      <xdr:row>58</xdr:row>
      <xdr:rowOff>12181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3828"/>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100116</xdr:rowOff>
    </xdr:from>
    <xdr:to>
      <xdr:col>15</xdr:col>
      <xdr:colOff>50800</xdr:colOff>
      <xdr:row>58</xdr:row>
      <xdr:rowOff>9728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01316"/>
          <a:ext cx="889000" cy="2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100116</xdr:rowOff>
    </xdr:from>
    <xdr:to>
      <xdr:col>10</xdr:col>
      <xdr:colOff>114300</xdr:colOff>
      <xdr:row>58</xdr:row>
      <xdr:rowOff>102938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1316"/>
          <a:ext cx="889000" cy="3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96042</xdr:rowOff>
    </xdr:from>
    <xdr:to>
      <xdr:col>10</xdr:col>
      <xdr:colOff>165100</xdr:colOff>
      <xdr:row>56</xdr:row>
      <xdr:rowOff>26192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2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42719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0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91291</xdr:rowOff>
    </xdr:from>
    <xdr:to>
      <xdr:col>6</xdr:col>
      <xdr:colOff>38100</xdr:colOff>
      <xdr:row>58</xdr:row>
      <xdr:rowOff>21441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37968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139391</xdr:rowOff>
    </xdr:from>
    <xdr:to>
      <xdr:col>24</xdr:col>
      <xdr:colOff>114300</xdr:colOff>
      <xdr:row>58</xdr:row>
      <xdr:rowOff>69541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54318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132831</xdr:rowOff>
    </xdr:from>
    <xdr:to>
      <xdr:col>20</xdr:col>
      <xdr:colOff>38100</xdr:colOff>
      <xdr:row>58</xdr:row>
      <xdr:rowOff>62981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54108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130378</xdr:rowOff>
    </xdr:from>
    <xdr:to>
      <xdr:col>15</xdr:col>
      <xdr:colOff>101600</xdr:colOff>
      <xdr:row>58</xdr:row>
      <xdr:rowOff>60528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51655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49316</xdr:rowOff>
    </xdr:from>
    <xdr:to>
      <xdr:col>10</xdr:col>
      <xdr:colOff>165100</xdr:colOff>
      <xdr:row>56</xdr:row>
      <xdr:rowOff>150916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142043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52138</xdr:rowOff>
    </xdr:from>
    <xdr:to>
      <xdr:col>6</xdr:col>
      <xdr:colOff>38100</xdr:colOff>
      <xdr:row>58</xdr:row>
      <xdr:rowOff>153738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144865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111178</xdr:rowOff>
    </xdr:from>
    <xdr:to>
      <xdr:col>24</xdr:col>
      <xdr:colOff>63500</xdr:colOff>
      <xdr:row>77</xdr:row>
      <xdr:rowOff>143799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2828"/>
          <a:ext cx="8382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143799</xdr:rowOff>
    </xdr:from>
    <xdr:to>
      <xdr:col>19</xdr:col>
      <xdr:colOff>177800</xdr:colOff>
      <xdr:row>78</xdr:row>
      <xdr:rowOff>14953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5449"/>
          <a:ext cx="889000" cy="4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14953</xdr:rowOff>
    </xdr:from>
    <xdr:to>
      <xdr:col>15</xdr:col>
      <xdr:colOff>50800</xdr:colOff>
      <xdr:row>78</xdr:row>
      <xdr:rowOff>115712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8053"/>
          <a:ext cx="889000" cy="10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115712</xdr:rowOff>
    </xdr:from>
    <xdr:to>
      <xdr:col>10</xdr:col>
      <xdr:colOff>114300</xdr:colOff>
      <xdr:row>79</xdr:row>
      <xdr:rowOff>23267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8812"/>
          <a:ext cx="8890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149448</xdr:rowOff>
    </xdr:from>
    <xdr:to>
      <xdr:col>10</xdr:col>
      <xdr:colOff>165100</xdr:colOff>
      <xdr:row>77</xdr:row>
      <xdr:rowOff>79598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7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96125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15717</xdr:rowOff>
    </xdr:from>
    <xdr:to>
      <xdr:col>6</xdr:col>
      <xdr:colOff>38100</xdr:colOff>
      <xdr:row>77</xdr:row>
      <xdr:rowOff>117317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133844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60378</xdr:rowOff>
    </xdr:from>
    <xdr:to>
      <xdr:col>24</xdr:col>
      <xdr:colOff>114300</xdr:colOff>
      <xdr:row>77</xdr:row>
      <xdr:rowOff>161978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146755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92999</xdr:rowOff>
    </xdr:from>
    <xdr:to>
      <xdr:col>20</xdr:col>
      <xdr:colOff>38100</xdr:colOff>
      <xdr:row>78</xdr:row>
      <xdr:rowOff>23149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135603</xdr:rowOff>
    </xdr:from>
    <xdr:to>
      <xdr:col>15</xdr:col>
      <xdr:colOff>101600</xdr:colOff>
      <xdr:row>78</xdr:row>
      <xdr:rowOff>65753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64912</xdr:rowOff>
    </xdr:from>
    <xdr:to>
      <xdr:col>10</xdr:col>
      <xdr:colOff>165100</xdr:colOff>
      <xdr:row>78</xdr:row>
      <xdr:rowOff>166512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157639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143917</xdr:rowOff>
    </xdr:from>
    <xdr:to>
      <xdr:col>6</xdr:col>
      <xdr:colOff>38100</xdr:colOff>
      <xdr:row>79</xdr:row>
      <xdr:rowOff>74067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65194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80536</xdr:rowOff>
    </xdr:from>
    <xdr:to>
      <xdr:col>24</xdr:col>
      <xdr:colOff>62865</xdr:colOff>
      <xdr:row>97</xdr:row>
      <xdr:rowOff>153905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1036"/>
          <a:ext cx="1270" cy="127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157732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153905</xdr:rowOff>
    </xdr:from>
    <xdr:to>
      <xdr:col>24</xdr:col>
      <xdr:colOff>152400</xdr:colOff>
      <xdr:row>97</xdr:row>
      <xdr:rowOff>153905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27213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80536</xdr:rowOff>
    </xdr:from>
    <xdr:to>
      <xdr:col>24</xdr:col>
      <xdr:colOff>152400</xdr:colOff>
      <xdr:row>90</xdr:row>
      <xdr:rowOff>80536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85249</xdr:rowOff>
    </xdr:from>
    <xdr:to>
      <xdr:col>24</xdr:col>
      <xdr:colOff>63500</xdr:colOff>
      <xdr:row>97</xdr:row>
      <xdr:rowOff>113378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5899"/>
          <a:ext cx="8382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129674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45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106797</xdr:rowOff>
    </xdr:from>
    <xdr:to>
      <xdr:col>24</xdr:col>
      <xdr:colOff>114300</xdr:colOff>
      <xdr:row>96</xdr:row>
      <xdr:rowOff>36947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73569</xdr:rowOff>
    </xdr:from>
    <xdr:to>
      <xdr:col>19</xdr:col>
      <xdr:colOff>177800</xdr:colOff>
      <xdr:row>97</xdr:row>
      <xdr:rowOff>85249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4219"/>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92481</xdr:rowOff>
    </xdr:from>
    <xdr:to>
      <xdr:col>20</xdr:col>
      <xdr:colOff>38100</xdr:colOff>
      <xdr:row>96</xdr:row>
      <xdr:rowOff>22631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39158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73569</xdr:rowOff>
    </xdr:from>
    <xdr:to>
      <xdr:col>15</xdr:col>
      <xdr:colOff>50800</xdr:colOff>
      <xdr:row>98</xdr:row>
      <xdr:rowOff>10061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4219"/>
          <a:ext cx="889000" cy="10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84786</xdr:rowOff>
    </xdr:from>
    <xdr:to>
      <xdr:col>15</xdr:col>
      <xdr:colOff>101600</xdr:colOff>
      <xdr:row>96</xdr:row>
      <xdr:rowOff>14936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7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10061</xdr:rowOff>
    </xdr:from>
    <xdr:to>
      <xdr:col>10</xdr:col>
      <xdr:colOff>114300</xdr:colOff>
      <xdr:row>98</xdr:row>
      <xdr:rowOff>28600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12161"/>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9260</xdr:rowOff>
    </xdr:from>
    <xdr:to>
      <xdr:col>10</xdr:col>
      <xdr:colOff>165100</xdr:colOff>
      <xdr:row>96</xdr:row>
      <xdr:rowOff>110860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127387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90925</xdr:rowOff>
    </xdr:from>
    <xdr:to>
      <xdr:col>6</xdr:col>
      <xdr:colOff>38100</xdr:colOff>
      <xdr:row>97</xdr:row>
      <xdr:rowOff>21075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37602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62578</xdr:rowOff>
    </xdr:from>
    <xdr:to>
      <xdr:col>24</xdr:col>
      <xdr:colOff>114300</xdr:colOff>
      <xdr:row>97</xdr:row>
      <xdr:rowOff>164178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34449</xdr:rowOff>
    </xdr:from>
    <xdr:to>
      <xdr:col>20</xdr:col>
      <xdr:colOff>38100</xdr:colOff>
      <xdr:row>97</xdr:row>
      <xdr:rowOff>136049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127176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22769</xdr:rowOff>
    </xdr:from>
    <xdr:to>
      <xdr:col>15</xdr:col>
      <xdr:colOff>101600</xdr:colOff>
      <xdr:row>97</xdr:row>
      <xdr:rowOff>124369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115496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130711</xdr:rowOff>
    </xdr:from>
    <xdr:to>
      <xdr:col>10</xdr:col>
      <xdr:colOff>165100</xdr:colOff>
      <xdr:row>98</xdr:row>
      <xdr:rowOff>60861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51988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149250</xdr:rowOff>
    </xdr:from>
    <xdr:to>
      <xdr:col>6</xdr:col>
      <xdr:colOff>38100</xdr:colOff>
      <xdr:row>98</xdr:row>
      <xdr:rowOff>79400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70527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39574</xdr:rowOff>
    </xdr:from>
    <xdr:to>
      <xdr:col>55</xdr:col>
      <xdr:colOff>0</xdr:colOff>
      <xdr:row>38</xdr:row>
      <xdr:rowOff>67005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54674"/>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67005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341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59919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7341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59919</xdr:rowOff>
    </xdr:from>
    <xdr:to>
      <xdr:col>41</xdr:col>
      <xdr:colOff>50800</xdr:colOff>
      <xdr:row>38</xdr:row>
      <xdr:rowOff>77750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7501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141250</xdr:rowOff>
    </xdr:from>
    <xdr:to>
      <xdr:col>41</xdr:col>
      <xdr:colOff>101600</xdr:colOff>
      <xdr:row>38</xdr:row>
      <xdr:rowOff>71400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87927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xdr:rowOff>
    </xdr:from>
    <xdr:to>
      <xdr:col>36</xdr:col>
      <xdr:colOff>165100</xdr:colOff>
      <xdr:row>38</xdr:row>
      <xdr:rowOff>106146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122674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160224</xdr:rowOff>
    </xdr:from>
    <xdr:to>
      <xdr:col>55</xdr:col>
      <xdr:colOff>50800</xdr:colOff>
      <xdr:row>38</xdr:row>
      <xdr:rowOff>90374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115561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xdr:rowOff>
    </xdr:from>
    <xdr:to>
      <xdr:col>50</xdr:col>
      <xdr:colOff>165100</xdr:colOff>
      <xdr:row>38</xdr:row>
      <xdr:rowOff>117805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108932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xdr:rowOff>
    </xdr:from>
    <xdr:to>
      <xdr:col>46</xdr:col>
      <xdr:colOff>38100</xdr:colOff>
      <xdr:row>38</xdr:row>
      <xdr:rowOff>109118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100245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9119</xdr:rowOff>
    </xdr:from>
    <xdr:to>
      <xdr:col>41</xdr:col>
      <xdr:colOff>101600</xdr:colOff>
      <xdr:row>38</xdr:row>
      <xdr:rowOff>110719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101846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26950</xdr:rowOff>
    </xdr:from>
    <xdr:to>
      <xdr:col>36</xdr:col>
      <xdr:colOff>165100</xdr:colOff>
      <xdr:row>38</xdr:row>
      <xdr:rowOff>128550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119677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16319</xdr:rowOff>
    </xdr:from>
    <xdr:to>
      <xdr:col>55</xdr:col>
      <xdr:colOff>0</xdr:colOff>
      <xdr:row>57</xdr:row>
      <xdr:rowOff>72504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8969"/>
          <a:ext cx="838200" cy="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45339</xdr:rowOff>
    </xdr:from>
    <xdr:to>
      <xdr:col>50</xdr:col>
      <xdr:colOff>114300</xdr:colOff>
      <xdr:row>57</xdr:row>
      <xdr:rowOff>72504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7989"/>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17387</xdr:rowOff>
    </xdr:from>
    <xdr:to>
      <xdr:col>45</xdr:col>
      <xdr:colOff>177800</xdr:colOff>
      <xdr:row>57</xdr:row>
      <xdr:rowOff>45339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90037"/>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17387</xdr:rowOff>
    </xdr:from>
    <xdr:to>
      <xdr:col>41</xdr:col>
      <xdr:colOff>50800</xdr:colOff>
      <xdr:row>57</xdr:row>
      <xdr:rowOff>73851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003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55169</xdr:rowOff>
    </xdr:from>
    <xdr:to>
      <xdr:col>41</xdr:col>
      <xdr:colOff>101600</xdr:colOff>
      <xdr:row>56</xdr:row>
      <xdr:rowOff>156769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1846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99454</xdr:rowOff>
    </xdr:from>
    <xdr:to>
      <xdr:col>36</xdr:col>
      <xdr:colOff>165100</xdr:colOff>
      <xdr:row>57</xdr:row>
      <xdr:rowOff>29604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46131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136969</xdr:rowOff>
    </xdr:from>
    <xdr:to>
      <xdr:col>55</xdr:col>
      <xdr:colOff>50800</xdr:colOff>
      <xdr:row>57</xdr:row>
      <xdr:rowOff>67119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159846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21704</xdr:rowOff>
    </xdr:from>
    <xdr:to>
      <xdr:col>50</xdr:col>
      <xdr:colOff>165100</xdr:colOff>
      <xdr:row>57</xdr:row>
      <xdr:rowOff>123304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139831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165989</xdr:rowOff>
    </xdr:from>
    <xdr:to>
      <xdr:col>46</xdr:col>
      <xdr:colOff>38100</xdr:colOff>
      <xdr:row>57</xdr:row>
      <xdr:rowOff>96139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138037</xdr:rowOff>
    </xdr:from>
    <xdr:to>
      <xdr:col>41</xdr:col>
      <xdr:colOff>101600</xdr:colOff>
      <xdr:row>57</xdr:row>
      <xdr:rowOff>68187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59314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23051</xdr:rowOff>
    </xdr:from>
    <xdr:to>
      <xdr:col>36</xdr:col>
      <xdr:colOff>165100</xdr:colOff>
      <xdr:row>57</xdr:row>
      <xdr:rowOff>124651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115778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102248</xdr:rowOff>
    </xdr:from>
    <xdr:to>
      <xdr:col>55</xdr:col>
      <xdr:colOff>0</xdr:colOff>
      <xdr:row>78</xdr:row>
      <xdr:rowOff>997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03898"/>
          <a:ext cx="8382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xdr:rowOff>
    </xdr:from>
    <xdr:to>
      <xdr:col>50</xdr:col>
      <xdr:colOff>114300</xdr:colOff>
      <xdr:row>78</xdr:row>
      <xdr:rowOff>76169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74097"/>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154560</xdr:rowOff>
    </xdr:from>
    <xdr:to>
      <xdr:col>45</xdr:col>
      <xdr:colOff>177800</xdr:colOff>
      <xdr:row>78</xdr:row>
      <xdr:rowOff>76169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56210"/>
          <a:ext cx="889000" cy="9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154560</xdr:rowOff>
    </xdr:from>
    <xdr:to>
      <xdr:col>41</xdr:col>
      <xdr:colOff>50800</xdr:colOff>
      <xdr:row>78</xdr:row>
      <xdr:rowOff>135452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56210"/>
          <a:ext cx="889000" cy="1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98958</xdr:rowOff>
    </xdr:from>
    <xdr:to>
      <xdr:col>41</xdr:col>
      <xdr:colOff>101600</xdr:colOff>
      <xdr:row>77</xdr:row>
      <xdr:rowOff>29108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45635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55735</xdr:rowOff>
    </xdr:from>
    <xdr:to>
      <xdr:col>36</xdr:col>
      <xdr:colOff>165100</xdr:colOff>
      <xdr:row>77</xdr:row>
      <xdr:rowOff>157335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51448</xdr:rowOff>
    </xdr:from>
    <xdr:to>
      <xdr:col>55</xdr:col>
      <xdr:colOff>50800</xdr:colOff>
      <xdr:row>77</xdr:row>
      <xdr:rowOff>153048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29875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121647</xdr:rowOff>
    </xdr:from>
    <xdr:to>
      <xdr:col>50</xdr:col>
      <xdr:colOff>165100</xdr:colOff>
      <xdr:row>78</xdr:row>
      <xdr:rowOff>51797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25369</xdr:rowOff>
    </xdr:from>
    <xdr:to>
      <xdr:col>46</xdr:col>
      <xdr:colOff>38100</xdr:colOff>
      <xdr:row>78</xdr:row>
      <xdr:rowOff>126969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118096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103760</xdr:rowOff>
    </xdr:from>
    <xdr:to>
      <xdr:col>41</xdr:col>
      <xdr:colOff>101600</xdr:colOff>
      <xdr:row>78</xdr:row>
      <xdr:rowOff>33910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25037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84652</xdr:rowOff>
    </xdr:from>
    <xdr:to>
      <xdr:col>36</xdr:col>
      <xdr:colOff>165100</xdr:colOff>
      <xdr:row>79</xdr:row>
      <xdr:rowOff>14802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5929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5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54432</xdr:rowOff>
    </xdr:from>
    <xdr:to>
      <xdr:col>55</xdr:col>
      <xdr:colOff>0</xdr:colOff>
      <xdr:row>98</xdr:row>
      <xdr:rowOff>165964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56532"/>
          <a:ext cx="838200" cy="1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94438</xdr:rowOff>
    </xdr:from>
    <xdr:to>
      <xdr:col>50</xdr:col>
      <xdr:colOff>114300</xdr:colOff>
      <xdr:row>98</xdr:row>
      <xdr:rowOff>54432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25088"/>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94438</xdr:rowOff>
    </xdr:from>
    <xdr:to>
      <xdr:col>45</xdr:col>
      <xdr:colOff>177800</xdr:colOff>
      <xdr:row>97</xdr:row>
      <xdr:rowOff>105893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25088"/>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79248</xdr:rowOff>
    </xdr:from>
    <xdr:to>
      <xdr:col>41</xdr:col>
      <xdr:colOff>50800</xdr:colOff>
      <xdr:row>97</xdr:row>
      <xdr:rowOff>105893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09898"/>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128372</xdr:rowOff>
    </xdr:from>
    <xdr:to>
      <xdr:col>41</xdr:col>
      <xdr:colOff>101600</xdr:colOff>
      <xdr:row>97</xdr:row>
      <xdr:rowOff>58522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75049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70168</xdr:rowOff>
    </xdr:from>
    <xdr:to>
      <xdr:col>36</xdr:col>
      <xdr:colOff>165100</xdr:colOff>
      <xdr:row>97</xdr:row>
      <xdr:rowOff>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115164</xdr:rowOff>
    </xdr:from>
    <xdr:to>
      <xdr:col>55</xdr:col>
      <xdr:colOff>50800</xdr:colOff>
      <xdr:row>99</xdr:row>
      <xdr:rowOff>45314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1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93591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3632</xdr:rowOff>
    </xdr:from>
    <xdr:to>
      <xdr:col>50</xdr:col>
      <xdr:colOff>165100</xdr:colOff>
      <xdr:row>98</xdr:row>
      <xdr:rowOff>105232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43638</xdr:rowOff>
    </xdr:from>
    <xdr:to>
      <xdr:col>46</xdr:col>
      <xdr:colOff>38100</xdr:colOff>
      <xdr:row>97</xdr:row>
      <xdr:rowOff>145238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136365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55093</xdr:rowOff>
    </xdr:from>
    <xdr:to>
      <xdr:col>41</xdr:col>
      <xdr:colOff>101600</xdr:colOff>
      <xdr:row>97</xdr:row>
      <xdr:rowOff>156693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147820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28448</xdr:rowOff>
    </xdr:from>
    <xdr:to>
      <xdr:col>36</xdr:col>
      <xdr:colOff>165100</xdr:colOff>
      <xdr:row>97</xdr:row>
      <xdr:rowOff>130048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121175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107076</xdr:rowOff>
    </xdr:from>
    <xdr:to>
      <xdr:col>85</xdr:col>
      <xdr:colOff>127000</xdr:colOff>
      <xdr:row>37</xdr:row>
      <xdr:rowOff>118571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50726"/>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40847</xdr:rowOff>
    </xdr:from>
    <xdr:to>
      <xdr:col>81</xdr:col>
      <xdr:colOff>50800</xdr:colOff>
      <xdr:row>37</xdr:row>
      <xdr:rowOff>107076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13047"/>
          <a:ext cx="889000" cy="23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40847</xdr:rowOff>
    </xdr:from>
    <xdr:to>
      <xdr:col>76</xdr:col>
      <xdr:colOff>114300</xdr:colOff>
      <xdr:row>37</xdr:row>
      <xdr:rowOff>26543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13047"/>
          <a:ext cx="889000" cy="15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26543</xdr:rowOff>
    </xdr:from>
    <xdr:to>
      <xdr:col>71</xdr:col>
      <xdr:colOff>177800</xdr:colOff>
      <xdr:row>37</xdr:row>
      <xdr:rowOff>122457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70193"/>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22443</xdr:rowOff>
    </xdr:from>
    <xdr:to>
      <xdr:col>72</xdr:col>
      <xdr:colOff>38100</xdr:colOff>
      <xdr:row>35</xdr:row>
      <xdr:rowOff>124043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140570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157382</xdr:rowOff>
    </xdr:from>
    <xdr:to>
      <xdr:col>67</xdr:col>
      <xdr:colOff>101600</xdr:colOff>
      <xdr:row>36</xdr:row>
      <xdr:rowOff>87532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5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104059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67771</xdr:rowOff>
    </xdr:from>
    <xdr:to>
      <xdr:col>85</xdr:col>
      <xdr:colOff>177800</xdr:colOff>
      <xdr:row>37</xdr:row>
      <xdr:rowOff>169371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46198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8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56276</xdr:rowOff>
    </xdr:from>
    <xdr:to>
      <xdr:col>81</xdr:col>
      <xdr:colOff>101600</xdr:colOff>
      <xdr:row>37</xdr:row>
      <xdr:rowOff>157876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149003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161497</xdr:rowOff>
    </xdr:from>
    <xdr:to>
      <xdr:col>76</xdr:col>
      <xdr:colOff>165100</xdr:colOff>
      <xdr:row>36</xdr:row>
      <xdr:rowOff>91647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6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108174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147193</xdr:rowOff>
    </xdr:from>
    <xdr:to>
      <xdr:col>72</xdr:col>
      <xdr:colOff>38100</xdr:colOff>
      <xdr:row>37</xdr:row>
      <xdr:rowOff>77343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68470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71657</xdr:rowOff>
    </xdr:from>
    <xdr:to>
      <xdr:col>67</xdr:col>
      <xdr:colOff>101600</xdr:colOff>
      <xdr:row>38</xdr:row>
      <xdr:rowOff>1807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164384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118097</xdr:rowOff>
    </xdr:from>
    <xdr:to>
      <xdr:col>85</xdr:col>
      <xdr:colOff>127000</xdr:colOff>
      <xdr:row>58</xdr:row>
      <xdr:rowOff>145161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10062197"/>
          <a:ext cx="838200" cy="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89103</xdr:rowOff>
    </xdr:from>
    <xdr:to>
      <xdr:col>81</xdr:col>
      <xdr:colOff>50800</xdr:colOff>
      <xdr:row>58</xdr:row>
      <xdr:rowOff>118097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690303"/>
          <a:ext cx="889000" cy="3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89103</xdr:rowOff>
    </xdr:from>
    <xdr:to>
      <xdr:col>76</xdr:col>
      <xdr:colOff>114300</xdr:colOff>
      <xdr:row>57</xdr:row>
      <xdr:rowOff>94831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90303"/>
          <a:ext cx="889000" cy="17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94831</xdr:rowOff>
    </xdr:from>
    <xdr:to>
      <xdr:col>71</xdr:col>
      <xdr:colOff>177800</xdr:colOff>
      <xdr:row>59</xdr:row>
      <xdr:rowOff>838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67481"/>
          <a:ext cx="889000" cy="2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94361</xdr:rowOff>
    </xdr:from>
    <xdr:to>
      <xdr:col>85</xdr:col>
      <xdr:colOff>177800</xdr:colOff>
      <xdr:row>59</xdr:row>
      <xdr:rowOff>24511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0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9288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67297</xdr:rowOff>
    </xdr:from>
    <xdr:to>
      <xdr:col>81</xdr:col>
      <xdr:colOff>101600</xdr:colOff>
      <xdr:row>58</xdr:row>
      <xdr:rowOff>168897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100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160024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1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38303</xdr:rowOff>
    </xdr:from>
    <xdr:to>
      <xdr:col>76</xdr:col>
      <xdr:colOff>165100</xdr:colOff>
      <xdr:row>56</xdr:row>
      <xdr:rowOff>139903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156430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44031</xdr:rowOff>
    </xdr:from>
    <xdr:to>
      <xdr:col>72</xdr:col>
      <xdr:colOff>38100</xdr:colOff>
      <xdr:row>57</xdr:row>
      <xdr:rowOff>145631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136758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121488</xdr:rowOff>
    </xdr:from>
    <xdr:to>
      <xdr:col>67</xdr:col>
      <xdr:colOff>101600</xdr:colOff>
      <xdr:row>59</xdr:row>
      <xdr:rowOff>51638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42765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74254</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18804"/>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74254</xdr:rowOff>
    </xdr:from>
    <xdr:to>
      <xdr:col>71</xdr:col>
      <xdr:colOff>177800</xdr:colOff>
      <xdr:row>79</xdr:row>
      <xdr:rowOff>86926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18804"/>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141706</xdr:rowOff>
    </xdr:from>
    <xdr:to>
      <xdr:col>72</xdr:col>
      <xdr:colOff>38100</xdr:colOff>
      <xdr:row>79</xdr:row>
      <xdr:rowOff>71856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88383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121024</xdr:rowOff>
    </xdr:from>
    <xdr:to>
      <xdr:col>67</xdr:col>
      <xdr:colOff>101600</xdr:colOff>
      <xdr:row>79</xdr:row>
      <xdr:rowOff>51174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9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23454</xdr:rowOff>
    </xdr:from>
    <xdr:to>
      <xdr:col>72</xdr:col>
      <xdr:colOff>38100</xdr:colOff>
      <xdr:row>79</xdr:row>
      <xdr:rowOff>125054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116181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36126</xdr:rowOff>
    </xdr:from>
    <xdr:to>
      <xdr:col>67</xdr:col>
      <xdr:colOff>101600</xdr:colOff>
      <xdr:row>79</xdr:row>
      <xdr:rowOff>137726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128853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143746</xdr:rowOff>
    </xdr:from>
    <xdr:to>
      <xdr:col>85</xdr:col>
      <xdr:colOff>127000</xdr:colOff>
      <xdr:row>97</xdr:row>
      <xdr:rowOff>146634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74396"/>
          <a:ext cx="8382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146634</xdr:rowOff>
    </xdr:from>
    <xdr:to>
      <xdr:col>81</xdr:col>
      <xdr:colOff>50800</xdr:colOff>
      <xdr:row>97</xdr:row>
      <xdr:rowOff>154468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77284"/>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154468</xdr:rowOff>
    </xdr:from>
    <xdr:to>
      <xdr:col>76</xdr:col>
      <xdr:colOff>114300</xdr:colOff>
      <xdr:row>97</xdr:row>
      <xdr:rowOff>164328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85118"/>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145217</xdr:rowOff>
    </xdr:from>
    <xdr:to>
      <xdr:col>71</xdr:col>
      <xdr:colOff>177800</xdr:colOff>
      <xdr:row>97</xdr:row>
      <xdr:rowOff>164328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7586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81257</xdr:rowOff>
    </xdr:from>
    <xdr:to>
      <xdr:col>72</xdr:col>
      <xdr:colOff>38100</xdr:colOff>
      <xdr:row>97</xdr:row>
      <xdr:rowOff>11407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27934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86271</xdr:rowOff>
    </xdr:from>
    <xdr:to>
      <xdr:col>67</xdr:col>
      <xdr:colOff>101600</xdr:colOff>
      <xdr:row>97</xdr:row>
      <xdr:rowOff>16421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32948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92946</xdr:rowOff>
    </xdr:from>
    <xdr:to>
      <xdr:col>85</xdr:col>
      <xdr:colOff>177800</xdr:colOff>
      <xdr:row>98</xdr:row>
      <xdr:rowOff>23096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71373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95834</xdr:rowOff>
    </xdr:from>
    <xdr:to>
      <xdr:col>81</xdr:col>
      <xdr:colOff>101600</xdr:colOff>
      <xdr:row>98</xdr:row>
      <xdr:rowOff>25984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17111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103668</xdr:rowOff>
    </xdr:from>
    <xdr:to>
      <xdr:col>76</xdr:col>
      <xdr:colOff>165100</xdr:colOff>
      <xdr:row>98</xdr:row>
      <xdr:rowOff>33818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24945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8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113528</xdr:rowOff>
    </xdr:from>
    <xdr:to>
      <xdr:col>72</xdr:col>
      <xdr:colOff>38100</xdr:colOff>
      <xdr:row>98</xdr:row>
      <xdr:rowOff>43678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34805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94417</xdr:rowOff>
    </xdr:from>
    <xdr:to>
      <xdr:col>67</xdr:col>
      <xdr:colOff>101600</xdr:colOff>
      <xdr:row>98</xdr:row>
      <xdr:rowOff>24567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15694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目的別歳出の住民一人当たりのコストについては、議会費、消防費、農林水産業費などが全国平均及び埼玉県平均を上回っている。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ふるさと納税基金の設置に伴う積立金の増加やフレンドシップ・ハイツよしみ再生事業の設計により、増加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、主に主要地方道東松山鴻巣線４車線化事業に係る物件補償料の減に伴い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年度に引き続き数値が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年度開校予定となる統合小学校の建設事業等に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伴い、今後は教育費の増加が考えられる。事業を新設・拡充する場合は、後年度の財政負担を検証し、健全な財政運営に努める。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57,431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また、新型コロナウイルス感染症対応地方創生臨時交付金や子育て世帯等臨時特別支援事業費補助金等の減により、令和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年度の実質単年度収支の標準財政規模費が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算定の始まった平成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年度現在まで、すべての会計で赤字額が生じていない。今後も、一般会計及び各特別会計においても、赤字が生じないよう、健全な財政運営に努める。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実質公債費比率（単年度）は、平成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年度が一般会計におけるピークであったが、以後減少傾向にある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年度以降新たな償還が始まるため、上昇傾向が見込まれる。今後も交付税算入地方債を活用していくなど、比率の抑制に努める。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実質公債費比率の算定に用いる満期一括償還地方債の財源として積立ては行っていない。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算定の始まった平成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年度（比率なし）に至るまで、将来負担比率は下降傾向にある。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一般会計債現在高の減、公営企業債等に対する繰出見込額の減、充当可能基金の増により、将来負担の減少が見込まれた。しかし公営企業債等繰入見込額は高水準で推移していることもあり、引き続き公営企業も含めた公債費の抑制及び基金への積立てを継続し、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基金全体でみると、前年比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これは、財政調整基金の増（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百万円）、公共施設等総合管理基金の増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百万円）、庁舎整備基金及びふるさと納税基金の設置によるものである。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今後は公共施設等の維持管理に多額の費用が生じ、地方債を活用しての事業が増加すると予想される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積極的な積立ては行わないものの、現状の残高を維持するよう努めていきたい。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公共施設等の大規模な更新、除却、転用及び保全に必要な経費の財源に充てるための基金。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森林整備及びその促進に要する経費の財源に充てるための基金。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・フレンドシップ・ハイツよしみ整備基金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フレンドシップ・ハイツよしみの施設整備及び解体撤去費用等に充てるための基金。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庁舎の整備に必要な費用の財源に充てるための基金。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ふるさと納税制度を活用して本町に寄せられた寄附金を適正に管理し、寄附者の思いを反映した施策等の財源に充てるための基金。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・公共施設等総合管理基金：公共施設の計画的な維持管理に備えた積立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165,728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・森林環境譲与税基金：公共施設木質化のための積立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・フレンドシップ・ハイツよしみ整備基金：利子分（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のみの増。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庁舎の整備</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を備えた積立てによる</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50,000</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千円の増。</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ふるさと納税寄附金の積立てによる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43,421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公共施設個別管理計画等を参考に積立て目標額を検討し、計画的な運用を行っていく。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森林整備及びその促進のための財源とするため積立てを行っていく。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・フレンドシップ・ハイツよしみ整備基金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施設の老朽化に伴い修繕等も年々増加していることから、引き続き積立てを継続して行く。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・庁舎整備基金：庁舎の更新時期に備え、引き続き積立てを継続して行く。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寄附金の使途を明確にし、必要な事業の財源に充てるため、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計画的な運用を行っていく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余剰金の増（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百万円）に伴う財政調整基金の増加による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町の財政指針に定める、財政調整基金残高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億円を堅持できるよう、今後も積立てを継続していく。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普通交付税の再算定による臨時財政対策債償還金先行措置分（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千円）及び利息分（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による増。</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今後は公共施設等の維持管理に多額の費用が生じ、地方債を活用しての事業が増加すると予想されることから、減債基金の取崩しを行うことも考えられる。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積極的な積立ては行わないものの、現状の残高を維持するよう努めていきたい。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8022108</v>
      </c>
      <c r="BO4" s="358"/>
      <c r="BP4" s="358"/>
      <c r="BQ4" s="358"/>
      <c r="BR4" s="358"/>
      <c r="BS4" s="358"/>
      <c r="BT4" s="358"/>
      <c r="BU4" s="359"/>
      <c r="BV4" s="357">
        <v>8322762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10.6</v>
      </c>
      <c r="CU4" s="364"/>
      <c r="CV4" s="364"/>
      <c r="CW4" s="364"/>
      <c r="CX4" s="364"/>
      <c r="CY4" s="364"/>
      <c r="CZ4" s="364"/>
      <c r="DA4" s="365"/>
      <c r="DB4" s="363">
        <v>14.4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7405574</v>
      </c>
      <c r="BO5" s="395"/>
      <c r="BP5" s="395"/>
      <c r="BQ5" s="395"/>
      <c r="BR5" s="395"/>
      <c r="BS5" s="395"/>
      <c r="BT5" s="395"/>
      <c r="BU5" s="396"/>
      <c r="BV5" s="394">
        <v>7566974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86.5</v>
      </c>
      <c r="CU5" s="392"/>
      <c r="CV5" s="392"/>
      <c r="CW5" s="392"/>
      <c r="CX5" s="392"/>
      <c r="CY5" s="392"/>
      <c r="CZ5" s="392"/>
      <c r="DA5" s="393"/>
      <c r="DB5" s="391">
        <v>86.8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616534</v>
      </c>
      <c r="BO6" s="395"/>
      <c r="BP6" s="395"/>
      <c r="BQ6" s="395"/>
      <c r="BR6" s="395"/>
      <c r="BS6" s="395"/>
      <c r="BT6" s="395"/>
      <c r="BU6" s="396"/>
      <c r="BV6" s="394">
        <v>755788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87.4</v>
      </c>
      <c r="CU6" s="432"/>
      <c r="CV6" s="432"/>
      <c r="CW6" s="432"/>
      <c r="CX6" s="432"/>
      <c r="CY6" s="432"/>
      <c r="CZ6" s="432"/>
      <c r="DA6" s="433"/>
      <c r="DB6" s="431">
        <v>88.8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74249</v>
      </c>
      <c r="BO7" s="395"/>
      <c r="BP7" s="395"/>
      <c r="BQ7" s="395"/>
      <c r="BR7" s="395"/>
      <c r="BS7" s="395"/>
      <c r="BT7" s="395"/>
      <c r="BU7" s="396"/>
      <c r="BV7" s="394">
        <v>20701</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5118409</v>
      </c>
      <c r="CU7" s="395"/>
      <c r="CV7" s="395"/>
      <c r="CW7" s="395"/>
      <c r="CX7" s="395"/>
      <c r="CY7" s="395"/>
      <c r="CZ7" s="395"/>
      <c r="DA7" s="396"/>
      <c r="DB7" s="394">
        <v>5105471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542285</v>
      </c>
      <c r="BO8" s="395"/>
      <c r="BP8" s="395"/>
      <c r="BQ8" s="395"/>
      <c r="BR8" s="395"/>
      <c r="BS8" s="395"/>
      <c r="BT8" s="395"/>
      <c r="BU8" s="396"/>
      <c r="BV8" s="394">
        <v>735087</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0.63</v>
      </c>
      <c r="CU8" s="435"/>
      <c r="CV8" s="435"/>
      <c r="CW8" s="435"/>
      <c r="CX8" s="435"/>
      <c r="CY8" s="435"/>
      <c r="CZ8" s="435"/>
      <c r="DA8" s="436"/>
      <c r="DB8" s="434">
        <v>0.65</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18192</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-192802</v>
      </c>
      <c r="BO9" s="395"/>
      <c r="BP9" s="395"/>
      <c r="BQ9" s="395"/>
      <c r="BR9" s="395"/>
      <c r="BS9" s="395"/>
      <c r="BT9" s="395"/>
      <c r="BU9" s="396"/>
      <c r="BV9" s="394">
        <v>-4848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8.6</v>
      </c>
      <c r="CU9" s="392"/>
      <c r="CV9" s="392"/>
      <c r="CW9" s="392"/>
      <c r="CX9" s="392"/>
      <c r="CY9" s="392"/>
      <c r="CZ9" s="392"/>
      <c r="DA9" s="393"/>
      <c r="DB9" s="391">
        <v>8.8000000000000007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19631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57431</v>
      </c>
      <c r="BO10" s="395"/>
      <c r="BP10" s="395"/>
      <c r="BQ10" s="395"/>
      <c r="BR10" s="395"/>
      <c r="BS10" s="395"/>
      <c r="BT10" s="395"/>
      <c r="BU10" s="396"/>
      <c r="BV10" s="394">
        <v>44050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17859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17631</v>
      </c>
      <c r="S13" s="479"/>
      <c r="T13" s="479"/>
      <c r="U13" s="479"/>
      <c r="V13" s="480"/>
      <c r="W13" s="410" t="s">
        <v>131</v>
      </c>
      <c r="X13" s="411"/>
      <c r="Y13" s="411"/>
      <c r="Z13" s="411"/>
      <c r="AA13" s="411"/>
      <c r="AB13" s="401"/>
      <c r="AC13" s="445">
        <v>557</v>
      </c>
      <c r="AD13" s="446"/>
      <c r="AE13" s="446"/>
      <c r="AF13" s="446"/>
      <c r="AG13" s="488"/>
      <c r="AH13" s="445">
        <v>666</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-135371</v>
      </c>
      <c r="BO13" s="395"/>
      <c r="BP13" s="395"/>
      <c r="BQ13" s="395"/>
      <c r="BR13" s="395"/>
      <c r="BS13" s="395"/>
      <c r="BT13" s="395"/>
      <c r="BU13" s="396"/>
      <c r="BV13" s="394">
        <v>39202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5.6</v>
      </c>
      <c r="CU13" s="392"/>
      <c r="CV13" s="392"/>
      <c r="CW13" s="392"/>
      <c r="CX13" s="392"/>
      <c r="CY13" s="392"/>
      <c r="CZ13" s="392"/>
      <c r="DA13" s="393"/>
      <c r="DB13" s="391">
        <v>5.5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18117</v>
      </c>
      <c r="S14" s="479"/>
      <c r="T14" s="479"/>
      <c r="U14" s="479"/>
      <c r="V14" s="480"/>
      <c r="W14" s="384"/>
      <c r="X14" s="385"/>
      <c r="Y14" s="385"/>
      <c r="Z14" s="385"/>
      <c r="AA14" s="385"/>
      <c r="AB14" s="374"/>
      <c r="AC14" s="481">
        <v>6</v>
      </c>
      <c r="AD14" s="482"/>
      <c r="AE14" s="482"/>
      <c r="AF14" s="482"/>
      <c r="AG14" s="483"/>
      <c r="AH14" s="481">
        <v>6.6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17923</v>
      </c>
      <c r="S15" s="479"/>
      <c r="T15" s="479"/>
      <c r="U15" s="479"/>
      <c r="V15" s="480"/>
      <c r="W15" s="410" t="s">
        <v>137</v>
      </c>
      <c r="X15" s="411"/>
      <c r="Y15" s="411"/>
      <c r="Z15" s="411"/>
      <c r="AA15" s="411"/>
      <c r="AB15" s="401"/>
      <c r="AC15" s="445">
        <v>2690</v>
      </c>
      <c r="AD15" s="446"/>
      <c r="AE15" s="446"/>
      <c r="AF15" s="446"/>
      <c r="AG15" s="488"/>
      <c r="AH15" s="445">
        <v>3122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2710785</v>
      </c>
      <c r="BO15" s="358"/>
      <c r="BP15" s="358"/>
      <c r="BQ15" s="358"/>
      <c r="BR15" s="358"/>
      <c r="BS15" s="358"/>
      <c r="BT15" s="358"/>
      <c r="BU15" s="359"/>
      <c r="BV15" s="357">
        <v>2773069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28.9</v>
      </c>
      <c r="AD16" s="482"/>
      <c r="AE16" s="482"/>
      <c r="AF16" s="482"/>
      <c r="AG16" s="483"/>
      <c r="AH16" s="481">
        <v>31.1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4350656</v>
      </c>
      <c r="BO16" s="395"/>
      <c r="BP16" s="395"/>
      <c r="BQ16" s="395"/>
      <c r="BR16" s="395"/>
      <c r="BS16" s="395"/>
      <c r="BT16" s="395"/>
      <c r="BU16" s="396"/>
      <c r="BV16" s="394">
        <v>4249738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6048</v>
      </c>
      <c r="AD17" s="446"/>
      <c r="AE17" s="446"/>
      <c r="AF17" s="446"/>
      <c r="AG17" s="488"/>
      <c r="AH17" s="445">
        <v>6257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3432192</v>
      </c>
      <c r="BO17" s="395"/>
      <c r="BP17" s="395"/>
      <c r="BQ17" s="395"/>
      <c r="BR17" s="395"/>
      <c r="BS17" s="395"/>
      <c r="BT17" s="395"/>
      <c r="BU17" s="396"/>
      <c r="BV17" s="394">
        <v>3519372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38.64</v>
      </c>
      <c r="M18" s="518"/>
      <c r="N18" s="518"/>
      <c r="O18" s="518"/>
      <c r="P18" s="518"/>
      <c r="Q18" s="518"/>
      <c r="R18" s="519"/>
      <c r="S18" s="519"/>
      <c r="T18" s="519"/>
      <c r="U18" s="519"/>
      <c r="V18" s="520"/>
      <c r="W18" s="412"/>
      <c r="X18" s="413"/>
      <c r="Y18" s="413"/>
      <c r="Z18" s="413"/>
      <c r="AA18" s="413"/>
      <c r="AB18" s="404"/>
      <c r="AC18" s="521">
        <v>65.099999999999994</v>
      </c>
      <c r="AD18" s="522"/>
      <c r="AE18" s="522"/>
      <c r="AF18" s="522"/>
      <c r="AG18" s="523"/>
      <c r="AH18" s="521">
        <v>62.3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4466541</v>
      </c>
      <c r="BO18" s="395"/>
      <c r="BP18" s="395"/>
      <c r="BQ18" s="395"/>
      <c r="BR18" s="395"/>
      <c r="BS18" s="395"/>
      <c r="BT18" s="395"/>
      <c r="BU18" s="396"/>
      <c r="BV18" s="394">
        <v>4412772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471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6632425</v>
      </c>
      <c r="BO19" s="395"/>
      <c r="BP19" s="395"/>
      <c r="BQ19" s="395"/>
      <c r="BR19" s="395"/>
      <c r="BS19" s="395"/>
      <c r="BT19" s="395"/>
      <c r="BU19" s="396"/>
      <c r="BV19" s="394">
        <v>6505888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6864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5373134</v>
      </c>
      <c r="BO22" s="358"/>
      <c r="BP22" s="358"/>
      <c r="BQ22" s="358"/>
      <c r="BR22" s="358"/>
      <c r="BS22" s="358"/>
      <c r="BT22" s="358"/>
      <c r="BU22" s="359"/>
      <c r="BV22" s="357">
        <v>5798140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5047232</v>
      </c>
      <c r="BO23" s="395"/>
      <c r="BP23" s="395"/>
      <c r="BQ23" s="395"/>
      <c r="BR23" s="395"/>
      <c r="BS23" s="395"/>
      <c r="BT23" s="395"/>
      <c r="BU23" s="396"/>
      <c r="BV23" s="394">
        <v>5340819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6920</v>
      </c>
      <c r="R24" s="446"/>
      <c r="S24" s="446"/>
      <c r="T24" s="446"/>
      <c r="U24" s="446"/>
      <c r="V24" s="488"/>
      <c r="W24" s="540"/>
      <c r="X24" s="541"/>
      <c r="Y24" s="542"/>
      <c r="Z24" s="444" t="s">
        <v>162</v>
      </c>
      <c r="AA24" s="424"/>
      <c r="AB24" s="424"/>
      <c r="AC24" s="424"/>
      <c r="AD24" s="424"/>
      <c r="AE24" s="424"/>
      <c r="AF24" s="424"/>
      <c r="AG24" s="425"/>
      <c r="AH24" s="445">
        <v>149</v>
      </c>
      <c r="AI24" s="446"/>
      <c r="AJ24" s="446"/>
      <c r="AK24" s="446"/>
      <c r="AL24" s="488"/>
      <c r="AM24" s="445">
        <v>470244</v>
      </c>
      <c r="AN24" s="446"/>
      <c r="AO24" s="446"/>
      <c r="AP24" s="446"/>
      <c r="AQ24" s="446"/>
      <c r="AR24" s="488"/>
      <c r="AS24" s="445">
        <v>3156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1805259</v>
      </c>
      <c r="BO24" s="395"/>
      <c r="BP24" s="395"/>
      <c r="BQ24" s="395"/>
      <c r="BR24" s="395"/>
      <c r="BS24" s="395"/>
      <c r="BT24" s="395"/>
      <c r="BU24" s="396"/>
      <c r="BV24" s="394">
        <v>1931664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5970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200100</v>
      </c>
      <c r="BO25" s="358"/>
      <c r="BP25" s="358"/>
      <c r="BQ25" s="358"/>
      <c r="BR25" s="358"/>
      <c r="BS25" s="358"/>
      <c r="BT25" s="358"/>
      <c r="BU25" s="359"/>
      <c r="BV25" s="357">
        <v>56313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5650</v>
      </c>
      <c r="R26" s="446"/>
      <c r="S26" s="446"/>
      <c r="T26" s="446"/>
      <c r="U26" s="446"/>
      <c r="V26" s="488"/>
      <c r="W26" s="540"/>
      <c r="X26" s="541"/>
      <c r="Y26" s="542"/>
      <c r="Z26" s="444" t="s">
        <v>168</v>
      </c>
      <c r="AA26" s="546"/>
      <c r="AB26" s="546"/>
      <c r="AC26" s="546"/>
      <c r="AD26" s="546"/>
      <c r="AE26" s="546"/>
      <c r="AF26" s="546"/>
      <c r="AG26" s="547"/>
      <c r="AH26" s="445">
        <v>7</v>
      </c>
      <c r="AI26" s="446"/>
      <c r="AJ26" s="446"/>
      <c r="AK26" s="446"/>
      <c r="AL26" s="488"/>
      <c r="AM26" s="445">
        <v>21777</v>
      </c>
      <c r="AN26" s="446"/>
      <c r="AO26" s="446"/>
      <c r="AP26" s="446"/>
      <c r="AQ26" s="446"/>
      <c r="AR26" s="488"/>
      <c r="AS26" s="445">
        <v>3111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3070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230483</v>
      </c>
      <c r="BO27" s="514"/>
      <c r="BP27" s="514"/>
      <c r="BQ27" s="514"/>
      <c r="BR27" s="514"/>
      <c r="BS27" s="514"/>
      <c r="BT27" s="514"/>
      <c r="BU27" s="515"/>
      <c r="BV27" s="513">
        <v>230479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2470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1387431</v>
      </c>
      <c r="BO28" s="358"/>
      <c r="BP28" s="358"/>
      <c r="BQ28" s="358"/>
      <c r="BR28" s="358"/>
      <c r="BS28" s="358"/>
      <c r="BT28" s="358"/>
      <c r="BU28" s="359"/>
      <c r="BV28" s="357">
        <v>1330000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12</v>
      </c>
      <c r="M29" s="446"/>
      <c r="N29" s="446"/>
      <c r="O29" s="446"/>
      <c r="P29" s="488"/>
      <c r="Q29" s="445">
        <v>2300</v>
      </c>
      <c r="R29" s="446"/>
      <c r="S29" s="446"/>
      <c r="T29" s="446"/>
      <c r="U29" s="446"/>
      <c r="V29" s="488"/>
      <c r="W29" s="543"/>
      <c r="X29" s="544"/>
      <c r="Y29" s="545"/>
      <c r="Z29" s="444" t="s">
        <v>178</v>
      </c>
      <c r="AA29" s="424"/>
      <c r="AB29" s="424"/>
      <c r="AC29" s="424"/>
      <c r="AD29" s="424"/>
      <c r="AE29" s="424"/>
      <c r="AF29" s="424"/>
      <c r="AG29" s="425"/>
      <c r="AH29" s="445">
        <v>151</v>
      </c>
      <c r="AI29" s="446"/>
      <c r="AJ29" s="446"/>
      <c r="AK29" s="446"/>
      <c r="AL29" s="488"/>
      <c r="AM29" s="445">
        <v>477660</v>
      </c>
      <c r="AN29" s="446"/>
      <c r="AO29" s="446"/>
      <c r="AP29" s="446"/>
      <c r="AQ29" s="446"/>
      <c r="AR29" s="488"/>
      <c r="AS29" s="445">
        <v>3163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431384</v>
      </c>
      <c r="BO29" s="395"/>
      <c r="BP29" s="395"/>
      <c r="BQ29" s="395"/>
      <c r="BR29" s="395"/>
      <c r="BS29" s="395"/>
      <c r="BT29" s="395"/>
      <c r="BU29" s="396"/>
      <c r="BV29" s="394">
        <v>405762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1056300</v>
      </c>
      <c r="BO30" s="514"/>
      <c r="BP30" s="514"/>
      <c r="BQ30" s="514"/>
      <c r="BR30" s="514"/>
      <c r="BS30" s="514"/>
      <c r="BT30" s="514"/>
      <c r="BU30" s="515"/>
      <c r="BV30" s="513">
        <v>794775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埼玉中部環境保全組合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有限会社いちごの里よしみ</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北本地区衛生組合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8</v>
      </c>
      <c r="BF36" s="584"/>
      <c r="BG36" s="585" t="str">
        <f>IF('各会計、関係団体の財政状況及び健全化判断比率'!B34="","",'各会計、関係団体の財政状況及び健全化判断比率'!B34)</f>
        <v>公設浄化槽事業特別会計</v>
      </c>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比企広域市町村圏組合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比企広域市町村圏組合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比企広域市町村圏組合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比企広域市町村圏組合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比企広域市町村圏組合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埼玉県後期高齢者医療広域連合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埼玉県後期高齢者医療広域連合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埼玉県市町村総合事務組合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GbpkTEqd6GD+A/6VbbHYX81+D576S9zRseABJ2EPxqJEx8EPG0dFqHjVuHUghvq2KXv4iJQGNMDXPXSWGtSBA==" saltValue="e0+C0SAv9oE/8ntEPRuk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2799738</v>
      </c>
      <c r="S5" s="600"/>
      <c r="T5" s="600"/>
      <c r="U5" s="600"/>
      <c r="V5" s="600"/>
      <c r="W5" s="600"/>
      <c r="X5" s="600"/>
      <c r="Y5" s="601"/>
      <c r="Z5" s="602">
        <v>34.9</v>
      </c>
      <c r="AA5" s="602"/>
      <c r="AB5" s="602"/>
      <c r="AC5" s="602"/>
      <c r="AD5" s="603">
        <v>2799738</v>
      </c>
      <c r="AE5" s="603"/>
      <c r="AF5" s="603"/>
      <c r="AG5" s="603"/>
      <c r="AH5" s="603"/>
      <c r="AI5" s="603"/>
      <c r="AJ5" s="603"/>
      <c r="AK5" s="603"/>
      <c r="AL5" s="604">
        <v>54.8</v>
      </c>
      <c r="AM5" s="605"/>
      <c r="AN5" s="605"/>
      <c r="AO5" s="606"/>
      <c r="AP5" s="596" t="s">
        <v>217</v>
      </c>
      <c r="AQ5" s="597"/>
      <c r="AR5" s="597"/>
      <c r="AS5" s="597"/>
      <c r="AT5" s="597"/>
      <c r="AU5" s="597"/>
      <c r="AV5" s="597"/>
      <c r="AW5" s="597"/>
      <c r="AX5" s="597"/>
      <c r="AY5" s="597"/>
      <c r="AZ5" s="597"/>
      <c r="BA5" s="597"/>
      <c r="BB5" s="597"/>
      <c r="BC5" s="597"/>
      <c r="BD5" s="597"/>
      <c r="BE5" s="597"/>
      <c r="BF5" s="598"/>
      <c r="BG5" s="610">
        <v>2799738</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105528</v>
      </c>
      <c r="S6" s="611"/>
      <c r="T6" s="611"/>
      <c r="U6" s="611"/>
      <c r="V6" s="611"/>
      <c r="W6" s="611"/>
      <c r="X6" s="611"/>
      <c r="Y6" s="612"/>
      <c r="Z6" s="613">
        <v>1.3</v>
      </c>
      <c r="AA6" s="613"/>
      <c r="AB6" s="613"/>
      <c r="AC6" s="613"/>
      <c r="AD6" s="614">
        <v>105528</v>
      </c>
      <c r="AE6" s="614"/>
      <c r="AF6" s="614"/>
      <c r="AG6" s="614"/>
      <c r="AH6" s="614"/>
      <c r="AI6" s="614"/>
      <c r="AJ6" s="614"/>
      <c r="AK6" s="614"/>
      <c r="AL6" s="615">
        <v>2.1</v>
      </c>
      <c r="AM6" s="616"/>
      <c r="AN6" s="616"/>
      <c r="AO6" s="617"/>
      <c r="AP6" s="607" t="s">
        <v>222</v>
      </c>
      <c r="AQ6" s="608"/>
      <c r="AR6" s="608"/>
      <c r="AS6" s="608"/>
      <c r="AT6" s="608"/>
      <c r="AU6" s="608"/>
      <c r="AV6" s="608"/>
      <c r="AW6" s="608"/>
      <c r="AX6" s="608"/>
      <c r="AY6" s="608"/>
      <c r="AZ6" s="608"/>
      <c r="BA6" s="608"/>
      <c r="BB6" s="608"/>
      <c r="BC6" s="608"/>
      <c r="BD6" s="608"/>
      <c r="BE6" s="608"/>
      <c r="BF6" s="609"/>
      <c r="BG6" s="610">
        <v>2799738</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93432</v>
      </c>
      <c r="CS6" s="611"/>
      <c r="CT6" s="611"/>
      <c r="CU6" s="611"/>
      <c r="CV6" s="611"/>
      <c r="CW6" s="611"/>
      <c r="CX6" s="611"/>
      <c r="CY6" s="612"/>
      <c r="CZ6" s="604">
        <v>1.3</v>
      </c>
      <c r="DA6" s="605"/>
      <c r="DB6" s="605"/>
      <c r="DC6" s="621"/>
      <c r="DD6" s="619" t="s">
        <v>122</v>
      </c>
      <c r="DE6" s="611"/>
      <c r="DF6" s="611"/>
      <c r="DG6" s="611"/>
      <c r="DH6" s="611"/>
      <c r="DI6" s="611"/>
      <c r="DJ6" s="611"/>
      <c r="DK6" s="611"/>
      <c r="DL6" s="611"/>
      <c r="DM6" s="611"/>
      <c r="DN6" s="611"/>
      <c r="DO6" s="611"/>
      <c r="DP6" s="612"/>
      <c r="DQ6" s="619">
        <v>93432</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787</v>
      </c>
      <c r="S7" s="611"/>
      <c r="T7" s="611"/>
      <c r="U7" s="611"/>
      <c r="V7" s="611"/>
      <c r="W7" s="611"/>
      <c r="X7" s="611"/>
      <c r="Y7" s="612"/>
      <c r="Z7" s="613">
        <v>0</v>
      </c>
      <c r="AA7" s="613"/>
      <c r="AB7" s="613"/>
      <c r="AC7" s="613"/>
      <c r="AD7" s="614">
        <v>787</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1045496</v>
      </c>
      <c r="BH7" s="611"/>
      <c r="BI7" s="611"/>
      <c r="BJ7" s="611"/>
      <c r="BK7" s="611"/>
      <c r="BL7" s="611"/>
      <c r="BM7" s="611"/>
      <c r="BN7" s="612"/>
      <c r="BO7" s="613">
        <v>37.299999999999997</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1375833</v>
      </c>
      <c r="CS7" s="611"/>
      <c r="CT7" s="611"/>
      <c r="CU7" s="611"/>
      <c r="CV7" s="611"/>
      <c r="CW7" s="611"/>
      <c r="CX7" s="611"/>
      <c r="CY7" s="612"/>
      <c r="CZ7" s="613">
        <v>18.600000000000001</v>
      </c>
      <c r="DA7" s="613"/>
      <c r="DB7" s="613"/>
      <c r="DC7" s="613"/>
      <c r="DD7" s="619">
        <v>3658</v>
      </c>
      <c r="DE7" s="611"/>
      <c r="DF7" s="611"/>
      <c r="DG7" s="611"/>
      <c r="DH7" s="611"/>
      <c r="DI7" s="611"/>
      <c r="DJ7" s="611"/>
      <c r="DK7" s="611"/>
      <c r="DL7" s="611"/>
      <c r="DM7" s="611"/>
      <c r="DN7" s="611"/>
      <c r="DO7" s="611"/>
      <c r="DP7" s="612"/>
      <c r="DQ7" s="619">
        <v>1294319</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14274</v>
      </c>
      <c r="S8" s="611"/>
      <c r="T8" s="611"/>
      <c r="U8" s="611"/>
      <c r="V8" s="611"/>
      <c r="W8" s="611"/>
      <c r="X8" s="611"/>
      <c r="Y8" s="612"/>
      <c r="Z8" s="613">
        <v>0.2</v>
      </c>
      <c r="AA8" s="613"/>
      <c r="AB8" s="613"/>
      <c r="AC8" s="613"/>
      <c r="AD8" s="614">
        <v>14274</v>
      </c>
      <c r="AE8" s="614"/>
      <c r="AF8" s="614"/>
      <c r="AG8" s="614"/>
      <c r="AH8" s="614"/>
      <c r="AI8" s="614"/>
      <c r="AJ8" s="614"/>
      <c r="AK8" s="614"/>
      <c r="AL8" s="615">
        <v>0.3</v>
      </c>
      <c r="AM8" s="616"/>
      <c r="AN8" s="616"/>
      <c r="AO8" s="617"/>
      <c r="AP8" s="607" t="s">
        <v>228</v>
      </c>
      <c r="AQ8" s="608"/>
      <c r="AR8" s="608"/>
      <c r="AS8" s="608"/>
      <c r="AT8" s="608"/>
      <c r="AU8" s="608"/>
      <c r="AV8" s="608"/>
      <c r="AW8" s="608"/>
      <c r="AX8" s="608"/>
      <c r="AY8" s="608"/>
      <c r="AZ8" s="608"/>
      <c r="BA8" s="608"/>
      <c r="BB8" s="608"/>
      <c r="BC8" s="608"/>
      <c r="BD8" s="608"/>
      <c r="BE8" s="608"/>
      <c r="BF8" s="609"/>
      <c r="BG8" s="610">
        <v>34484</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2433168</v>
      </c>
      <c r="CS8" s="611"/>
      <c r="CT8" s="611"/>
      <c r="CU8" s="611"/>
      <c r="CV8" s="611"/>
      <c r="CW8" s="611"/>
      <c r="CX8" s="611"/>
      <c r="CY8" s="612"/>
      <c r="CZ8" s="613">
        <v>32.9</v>
      </c>
      <c r="DA8" s="613"/>
      <c r="DB8" s="613"/>
      <c r="DC8" s="613"/>
      <c r="DD8" s="619">
        <v>78257</v>
      </c>
      <c r="DE8" s="611"/>
      <c r="DF8" s="611"/>
      <c r="DG8" s="611"/>
      <c r="DH8" s="611"/>
      <c r="DI8" s="611"/>
      <c r="DJ8" s="611"/>
      <c r="DK8" s="611"/>
      <c r="DL8" s="611"/>
      <c r="DM8" s="611"/>
      <c r="DN8" s="611"/>
      <c r="DO8" s="611"/>
      <c r="DP8" s="612"/>
      <c r="DQ8" s="619">
        <v>1537665</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16535</v>
      </c>
      <c r="S9" s="611"/>
      <c r="T9" s="611"/>
      <c r="U9" s="611"/>
      <c r="V9" s="611"/>
      <c r="W9" s="611"/>
      <c r="X9" s="611"/>
      <c r="Y9" s="612"/>
      <c r="Z9" s="613">
        <v>0.2</v>
      </c>
      <c r="AA9" s="613"/>
      <c r="AB9" s="613"/>
      <c r="AC9" s="613"/>
      <c r="AD9" s="614">
        <v>16535</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863331</v>
      </c>
      <c r="BH9" s="611"/>
      <c r="BI9" s="611"/>
      <c r="BJ9" s="611"/>
      <c r="BK9" s="611"/>
      <c r="BL9" s="611"/>
      <c r="BM9" s="611"/>
      <c r="BN9" s="612"/>
      <c r="BO9" s="613">
        <v>30.8</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538765</v>
      </c>
      <c r="CS9" s="611"/>
      <c r="CT9" s="611"/>
      <c r="CU9" s="611"/>
      <c r="CV9" s="611"/>
      <c r="CW9" s="611"/>
      <c r="CX9" s="611"/>
      <c r="CY9" s="612"/>
      <c r="CZ9" s="613">
        <v>7.3</v>
      </c>
      <c r="DA9" s="613"/>
      <c r="DB9" s="613"/>
      <c r="DC9" s="613"/>
      <c r="DD9" s="619">
        <v>981</v>
      </c>
      <c r="DE9" s="611"/>
      <c r="DF9" s="611"/>
      <c r="DG9" s="611"/>
      <c r="DH9" s="611"/>
      <c r="DI9" s="611"/>
      <c r="DJ9" s="611"/>
      <c r="DK9" s="611"/>
      <c r="DL9" s="611"/>
      <c r="DM9" s="611"/>
      <c r="DN9" s="611"/>
      <c r="DO9" s="611"/>
      <c r="DP9" s="612"/>
      <c r="DQ9" s="619">
        <v>466429</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62969</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7829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7701</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430157</v>
      </c>
      <c r="S11" s="611"/>
      <c r="T11" s="611"/>
      <c r="U11" s="611"/>
      <c r="V11" s="611"/>
      <c r="W11" s="611"/>
      <c r="X11" s="611"/>
      <c r="Y11" s="612"/>
      <c r="Z11" s="615">
        <v>5.4</v>
      </c>
      <c r="AA11" s="616"/>
      <c r="AB11" s="616"/>
      <c r="AC11" s="622"/>
      <c r="AD11" s="619">
        <v>430157</v>
      </c>
      <c r="AE11" s="611"/>
      <c r="AF11" s="611"/>
      <c r="AG11" s="611"/>
      <c r="AH11" s="611"/>
      <c r="AI11" s="611"/>
      <c r="AJ11" s="611"/>
      <c r="AK11" s="612"/>
      <c r="AL11" s="615">
        <v>8.4</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84712</v>
      </c>
      <c r="BH11" s="611"/>
      <c r="BI11" s="611"/>
      <c r="BJ11" s="611"/>
      <c r="BK11" s="611"/>
      <c r="BL11" s="611"/>
      <c r="BM11" s="611"/>
      <c r="BN11" s="612"/>
      <c r="BO11" s="613">
        <v>3</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521749</v>
      </c>
      <c r="CS11" s="611"/>
      <c r="CT11" s="611"/>
      <c r="CU11" s="611"/>
      <c r="CV11" s="611"/>
      <c r="CW11" s="611"/>
      <c r="CX11" s="611"/>
      <c r="CY11" s="612"/>
      <c r="CZ11" s="613">
        <v>7</v>
      </c>
      <c r="DA11" s="613"/>
      <c r="DB11" s="613"/>
      <c r="DC11" s="613"/>
      <c r="DD11" s="619">
        <v>115916</v>
      </c>
      <c r="DE11" s="611"/>
      <c r="DF11" s="611"/>
      <c r="DG11" s="611"/>
      <c r="DH11" s="611"/>
      <c r="DI11" s="611"/>
      <c r="DJ11" s="611"/>
      <c r="DK11" s="611"/>
      <c r="DL11" s="611"/>
      <c r="DM11" s="611"/>
      <c r="DN11" s="611"/>
      <c r="DO11" s="611"/>
      <c r="DP11" s="612"/>
      <c r="DQ11" s="619">
        <v>460002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29063</v>
      </c>
      <c r="S12" s="611"/>
      <c r="T12" s="611"/>
      <c r="U12" s="611"/>
      <c r="V12" s="611"/>
      <c r="W12" s="611"/>
      <c r="X12" s="611"/>
      <c r="Y12" s="612"/>
      <c r="Z12" s="613">
        <v>0.4</v>
      </c>
      <c r="AA12" s="613"/>
      <c r="AB12" s="613"/>
      <c r="AC12" s="613"/>
      <c r="AD12" s="614">
        <v>29063</v>
      </c>
      <c r="AE12" s="614"/>
      <c r="AF12" s="614"/>
      <c r="AG12" s="614"/>
      <c r="AH12" s="614"/>
      <c r="AI12" s="614"/>
      <c r="AJ12" s="614"/>
      <c r="AK12" s="614"/>
      <c r="AL12" s="615">
        <v>0.6</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1559439</v>
      </c>
      <c r="BH12" s="611"/>
      <c r="BI12" s="611"/>
      <c r="BJ12" s="611"/>
      <c r="BK12" s="611"/>
      <c r="BL12" s="611"/>
      <c r="BM12" s="611"/>
      <c r="BN12" s="612"/>
      <c r="BO12" s="613">
        <v>55.7</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267272</v>
      </c>
      <c r="CS12" s="611"/>
      <c r="CT12" s="611"/>
      <c r="CU12" s="611"/>
      <c r="CV12" s="611"/>
      <c r="CW12" s="611"/>
      <c r="CX12" s="611"/>
      <c r="CY12" s="612"/>
      <c r="CZ12" s="613">
        <v>3.6</v>
      </c>
      <c r="DA12" s="613"/>
      <c r="DB12" s="613"/>
      <c r="DC12" s="613"/>
      <c r="DD12" s="619">
        <v>41368</v>
      </c>
      <c r="DE12" s="611"/>
      <c r="DF12" s="611"/>
      <c r="DG12" s="611"/>
      <c r="DH12" s="611"/>
      <c r="DI12" s="611"/>
      <c r="DJ12" s="611"/>
      <c r="DK12" s="611"/>
      <c r="DL12" s="611"/>
      <c r="DM12" s="611"/>
      <c r="DN12" s="611"/>
      <c r="DO12" s="611"/>
      <c r="DP12" s="612"/>
      <c r="DQ12" s="619">
        <v>232177</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1534883</v>
      </c>
      <c r="BH13" s="611"/>
      <c r="BI13" s="611"/>
      <c r="BJ13" s="611"/>
      <c r="BK13" s="611"/>
      <c r="BL13" s="611"/>
      <c r="BM13" s="611"/>
      <c r="BN13" s="612"/>
      <c r="BO13" s="613">
        <v>54.8</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605988</v>
      </c>
      <c r="CS13" s="611"/>
      <c r="CT13" s="611"/>
      <c r="CU13" s="611"/>
      <c r="CV13" s="611"/>
      <c r="CW13" s="611"/>
      <c r="CX13" s="611"/>
      <c r="CY13" s="612"/>
      <c r="CZ13" s="613">
        <v>8.1999999999999993</v>
      </c>
      <c r="DA13" s="613"/>
      <c r="DB13" s="613"/>
      <c r="DC13" s="613"/>
      <c r="DD13" s="619">
        <v>254781</v>
      </c>
      <c r="DE13" s="611"/>
      <c r="DF13" s="611"/>
      <c r="DG13" s="611"/>
      <c r="DH13" s="611"/>
      <c r="DI13" s="611"/>
      <c r="DJ13" s="611"/>
      <c r="DK13" s="611"/>
      <c r="DL13" s="611"/>
      <c r="DM13" s="611"/>
      <c r="DN13" s="611"/>
      <c r="DO13" s="611"/>
      <c r="DP13" s="612"/>
      <c r="DQ13" s="619">
        <v>428340</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1107</v>
      </c>
      <c r="S14" s="611"/>
      <c r="T14" s="611"/>
      <c r="U14" s="611"/>
      <c r="V14" s="611"/>
      <c r="W14" s="611"/>
      <c r="X14" s="611"/>
      <c r="Y14" s="612"/>
      <c r="Z14" s="613">
        <v>0</v>
      </c>
      <c r="AA14" s="613"/>
      <c r="AB14" s="613"/>
      <c r="AC14" s="613"/>
      <c r="AD14" s="614">
        <v>1107</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81485</v>
      </c>
      <c r="BH14" s="611"/>
      <c r="BI14" s="611"/>
      <c r="BJ14" s="611"/>
      <c r="BK14" s="611"/>
      <c r="BL14" s="611"/>
      <c r="BM14" s="611"/>
      <c r="BN14" s="612"/>
      <c r="BO14" s="613">
        <v>2.9</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355345</v>
      </c>
      <c r="CS14" s="611"/>
      <c r="CT14" s="611"/>
      <c r="CU14" s="611"/>
      <c r="CV14" s="611"/>
      <c r="CW14" s="611"/>
      <c r="CX14" s="611"/>
      <c r="CY14" s="612"/>
      <c r="CZ14" s="613">
        <v>4.8</v>
      </c>
      <c r="DA14" s="613"/>
      <c r="DB14" s="613"/>
      <c r="DC14" s="613"/>
      <c r="DD14" s="619" t="s">
        <v>122</v>
      </c>
      <c r="DE14" s="611"/>
      <c r="DF14" s="611"/>
      <c r="DG14" s="611"/>
      <c r="DH14" s="611"/>
      <c r="DI14" s="611"/>
      <c r="DJ14" s="611"/>
      <c r="DK14" s="611"/>
      <c r="DL14" s="611"/>
      <c r="DM14" s="611"/>
      <c r="DN14" s="611"/>
      <c r="DO14" s="611"/>
      <c r="DP14" s="612"/>
      <c r="DQ14" s="619">
        <v>355269</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113318</v>
      </c>
      <c r="BH15" s="611"/>
      <c r="BI15" s="611"/>
      <c r="BJ15" s="611"/>
      <c r="BK15" s="611"/>
      <c r="BL15" s="611"/>
      <c r="BM15" s="611"/>
      <c r="BN15" s="612"/>
      <c r="BO15" s="613">
        <v>4</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635251</v>
      </c>
      <c r="CS15" s="611"/>
      <c r="CT15" s="611"/>
      <c r="CU15" s="611"/>
      <c r="CV15" s="611"/>
      <c r="CW15" s="611"/>
      <c r="CX15" s="611"/>
      <c r="CY15" s="612"/>
      <c r="CZ15" s="613">
        <v>8.6</v>
      </c>
      <c r="DA15" s="613"/>
      <c r="DB15" s="613"/>
      <c r="DC15" s="613"/>
      <c r="DD15" s="619" t="s">
        <v>122</v>
      </c>
      <c r="DE15" s="611"/>
      <c r="DF15" s="611"/>
      <c r="DG15" s="611"/>
      <c r="DH15" s="611"/>
      <c r="DI15" s="611"/>
      <c r="DJ15" s="611"/>
      <c r="DK15" s="611"/>
      <c r="DL15" s="611"/>
      <c r="DM15" s="611"/>
      <c r="DN15" s="611"/>
      <c r="DO15" s="611"/>
      <c r="DP15" s="612"/>
      <c r="DQ15" s="619">
        <v>569697</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19562</v>
      </c>
      <c r="S16" s="611"/>
      <c r="T16" s="611"/>
      <c r="U16" s="611"/>
      <c r="V16" s="611"/>
      <c r="W16" s="611"/>
      <c r="X16" s="611"/>
      <c r="Y16" s="612"/>
      <c r="Z16" s="613">
        <v>0.2</v>
      </c>
      <c r="AA16" s="613"/>
      <c r="AB16" s="613"/>
      <c r="AC16" s="613"/>
      <c r="AD16" s="614">
        <v>19562</v>
      </c>
      <c r="AE16" s="614"/>
      <c r="AF16" s="614"/>
      <c r="AG16" s="614"/>
      <c r="AH16" s="614"/>
      <c r="AI16" s="614"/>
      <c r="AJ16" s="614"/>
      <c r="AK16" s="614"/>
      <c r="AL16" s="615">
        <v>0.4</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37525</v>
      </c>
      <c r="S17" s="611"/>
      <c r="T17" s="611"/>
      <c r="U17" s="611"/>
      <c r="V17" s="611"/>
      <c r="W17" s="611"/>
      <c r="X17" s="611"/>
      <c r="Y17" s="612"/>
      <c r="Z17" s="613">
        <v>0.5</v>
      </c>
      <c r="AA17" s="613"/>
      <c r="AB17" s="613"/>
      <c r="AC17" s="613"/>
      <c r="AD17" s="614">
        <v>37525</v>
      </c>
      <c r="AE17" s="614"/>
      <c r="AF17" s="614"/>
      <c r="AG17" s="614"/>
      <c r="AH17" s="614"/>
      <c r="AI17" s="614"/>
      <c r="AJ17" s="614"/>
      <c r="AK17" s="614"/>
      <c r="AL17" s="615">
        <v>0.7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570942</v>
      </c>
      <c r="CS17" s="611"/>
      <c r="CT17" s="611"/>
      <c r="CU17" s="611"/>
      <c r="CV17" s="611"/>
      <c r="CW17" s="611"/>
      <c r="CX17" s="611"/>
      <c r="CY17" s="612"/>
      <c r="CZ17" s="613">
        <v>7.7</v>
      </c>
      <c r="DA17" s="613"/>
      <c r="DB17" s="613"/>
      <c r="DC17" s="613"/>
      <c r="DD17" s="619" t="s">
        <v>122</v>
      </c>
      <c r="DE17" s="611"/>
      <c r="DF17" s="611"/>
      <c r="DG17" s="611"/>
      <c r="DH17" s="611"/>
      <c r="DI17" s="611"/>
      <c r="DJ17" s="611"/>
      <c r="DK17" s="611"/>
      <c r="DL17" s="611"/>
      <c r="DM17" s="611"/>
      <c r="DN17" s="611"/>
      <c r="DO17" s="611"/>
      <c r="DP17" s="612"/>
      <c r="DQ17" s="619">
        <v>570860</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18108</v>
      </c>
      <c r="S18" s="611"/>
      <c r="T18" s="611"/>
      <c r="U18" s="611"/>
      <c r="V18" s="611"/>
      <c r="W18" s="611"/>
      <c r="X18" s="611"/>
      <c r="Y18" s="612"/>
      <c r="Z18" s="613">
        <v>0.2</v>
      </c>
      <c r="AA18" s="613"/>
      <c r="AB18" s="613"/>
      <c r="AC18" s="613"/>
      <c r="AD18" s="614">
        <v>18108</v>
      </c>
      <c r="AE18" s="614"/>
      <c r="AF18" s="614"/>
      <c r="AG18" s="614"/>
      <c r="AH18" s="614"/>
      <c r="AI18" s="614"/>
      <c r="AJ18" s="614"/>
      <c r="AK18" s="614"/>
      <c r="AL18" s="615">
        <v>0.4</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12644</v>
      </c>
      <c r="S19" s="611"/>
      <c r="T19" s="611"/>
      <c r="U19" s="611"/>
      <c r="V19" s="611"/>
      <c r="W19" s="611"/>
      <c r="X19" s="611"/>
      <c r="Y19" s="612"/>
      <c r="Z19" s="613">
        <v>0.2</v>
      </c>
      <c r="AA19" s="613"/>
      <c r="AB19" s="613"/>
      <c r="AC19" s="613"/>
      <c r="AD19" s="614">
        <v>12644</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5464</v>
      </c>
      <c r="S20" s="611"/>
      <c r="T20" s="611"/>
      <c r="U20" s="611"/>
      <c r="V20" s="611"/>
      <c r="W20" s="611"/>
      <c r="X20" s="611"/>
      <c r="Y20" s="612"/>
      <c r="Z20" s="613">
        <v>0.1</v>
      </c>
      <c r="AA20" s="613"/>
      <c r="AB20" s="613"/>
      <c r="AC20" s="613"/>
      <c r="AD20" s="614">
        <v>5464</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7405574</v>
      </c>
      <c r="CS20" s="611"/>
      <c r="CT20" s="611"/>
      <c r="CU20" s="611"/>
      <c r="CV20" s="611"/>
      <c r="CW20" s="611"/>
      <c r="CX20" s="611"/>
      <c r="CY20" s="612"/>
      <c r="CZ20" s="613">
        <v>100</v>
      </c>
      <c r="DA20" s="613"/>
      <c r="DB20" s="613"/>
      <c r="DC20" s="613"/>
      <c r="DD20" s="619">
        <v>494961</v>
      </c>
      <c r="DE20" s="611"/>
      <c r="DF20" s="611"/>
      <c r="DG20" s="611"/>
      <c r="DH20" s="611"/>
      <c r="DI20" s="611"/>
      <c r="DJ20" s="611"/>
      <c r="DK20" s="611"/>
      <c r="DL20" s="611"/>
      <c r="DM20" s="611"/>
      <c r="DN20" s="611"/>
      <c r="DO20" s="611"/>
      <c r="DP20" s="612"/>
      <c r="DQ20" s="619">
        <v>6015891</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1752564</v>
      </c>
      <c r="S21" s="611"/>
      <c r="T21" s="611"/>
      <c r="U21" s="611"/>
      <c r="V21" s="611"/>
      <c r="W21" s="611"/>
      <c r="X21" s="611"/>
      <c r="Y21" s="612"/>
      <c r="Z21" s="613">
        <v>21.8</v>
      </c>
      <c r="AA21" s="613"/>
      <c r="AB21" s="613"/>
      <c r="AC21" s="613"/>
      <c r="AD21" s="614">
        <v>1633746</v>
      </c>
      <c r="AE21" s="614"/>
      <c r="AF21" s="614"/>
      <c r="AG21" s="614"/>
      <c r="AH21" s="614"/>
      <c r="AI21" s="614"/>
      <c r="AJ21" s="614"/>
      <c r="AK21" s="614"/>
      <c r="AL21" s="615">
        <v>32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1633746</v>
      </c>
      <c r="S22" s="611"/>
      <c r="T22" s="611"/>
      <c r="U22" s="611"/>
      <c r="V22" s="611"/>
      <c r="W22" s="611"/>
      <c r="X22" s="611"/>
      <c r="Y22" s="612"/>
      <c r="Z22" s="613">
        <v>20.399999999999999</v>
      </c>
      <c r="AA22" s="613"/>
      <c r="AB22" s="613"/>
      <c r="AC22" s="613"/>
      <c r="AD22" s="614">
        <v>1633746</v>
      </c>
      <c r="AE22" s="614"/>
      <c r="AF22" s="614"/>
      <c r="AG22" s="614"/>
      <c r="AH22" s="614"/>
      <c r="AI22" s="614"/>
      <c r="AJ22" s="614"/>
      <c r="AK22" s="614"/>
      <c r="AL22" s="615">
        <v>32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118818</v>
      </c>
      <c r="S23" s="611"/>
      <c r="T23" s="611"/>
      <c r="U23" s="611"/>
      <c r="V23" s="611"/>
      <c r="W23" s="611"/>
      <c r="X23" s="611"/>
      <c r="Y23" s="612"/>
      <c r="Z23" s="613">
        <v>1.5</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3199732</v>
      </c>
      <c r="CS24" s="600"/>
      <c r="CT24" s="600"/>
      <c r="CU24" s="600"/>
      <c r="CV24" s="600"/>
      <c r="CW24" s="600"/>
      <c r="CX24" s="600"/>
      <c r="CY24" s="601"/>
      <c r="CZ24" s="604">
        <v>43.2</v>
      </c>
      <c r="DA24" s="605"/>
      <c r="DB24" s="605"/>
      <c r="DC24" s="621"/>
      <c r="DD24" s="642">
        <v>2438582</v>
      </c>
      <c r="DE24" s="600"/>
      <c r="DF24" s="600"/>
      <c r="DG24" s="600"/>
      <c r="DH24" s="600"/>
      <c r="DI24" s="600"/>
      <c r="DJ24" s="600"/>
      <c r="DK24" s="601"/>
      <c r="DL24" s="642">
        <v>2038799</v>
      </c>
      <c r="DM24" s="600"/>
      <c r="DN24" s="600"/>
      <c r="DO24" s="600"/>
      <c r="DP24" s="600"/>
      <c r="DQ24" s="600"/>
      <c r="DR24" s="600"/>
      <c r="DS24" s="600"/>
      <c r="DT24" s="600"/>
      <c r="DU24" s="600"/>
      <c r="DV24" s="601"/>
      <c r="DW24" s="604">
        <v>39.5</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5224948</v>
      </c>
      <c r="S25" s="611"/>
      <c r="T25" s="611"/>
      <c r="U25" s="611"/>
      <c r="V25" s="611"/>
      <c r="W25" s="611"/>
      <c r="X25" s="611"/>
      <c r="Y25" s="612"/>
      <c r="Z25" s="613">
        <v>65.099999999999994</v>
      </c>
      <c r="AA25" s="613"/>
      <c r="AB25" s="613"/>
      <c r="AC25" s="613"/>
      <c r="AD25" s="614">
        <v>5106130</v>
      </c>
      <c r="AE25" s="614"/>
      <c r="AF25" s="614"/>
      <c r="AG25" s="614"/>
      <c r="AH25" s="614"/>
      <c r="AI25" s="614"/>
      <c r="AJ25" s="614"/>
      <c r="AK25" s="614"/>
      <c r="AL25" s="615">
        <v>99.9</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1495983</v>
      </c>
      <c r="CS25" s="631"/>
      <c r="CT25" s="631"/>
      <c r="CU25" s="631"/>
      <c r="CV25" s="631"/>
      <c r="CW25" s="631"/>
      <c r="CX25" s="631"/>
      <c r="CY25" s="632"/>
      <c r="CZ25" s="615">
        <v>20.2</v>
      </c>
      <c r="DA25" s="643"/>
      <c r="DB25" s="643"/>
      <c r="DC25" s="645"/>
      <c r="DD25" s="619">
        <v>1379647</v>
      </c>
      <c r="DE25" s="631"/>
      <c r="DF25" s="631"/>
      <c r="DG25" s="631"/>
      <c r="DH25" s="631"/>
      <c r="DI25" s="631"/>
      <c r="DJ25" s="631"/>
      <c r="DK25" s="632"/>
      <c r="DL25" s="619">
        <v>1151326</v>
      </c>
      <c r="DM25" s="631"/>
      <c r="DN25" s="631"/>
      <c r="DO25" s="631"/>
      <c r="DP25" s="631"/>
      <c r="DQ25" s="631"/>
      <c r="DR25" s="631"/>
      <c r="DS25" s="631"/>
      <c r="DT25" s="631"/>
      <c r="DU25" s="631"/>
      <c r="DV25" s="632"/>
      <c r="DW25" s="615">
        <v>22.3</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2894</v>
      </c>
      <c r="S26" s="611"/>
      <c r="T26" s="611"/>
      <c r="U26" s="611"/>
      <c r="V26" s="611"/>
      <c r="W26" s="611"/>
      <c r="X26" s="611"/>
      <c r="Y26" s="612"/>
      <c r="Z26" s="613">
        <v>0</v>
      </c>
      <c r="AA26" s="613"/>
      <c r="AB26" s="613"/>
      <c r="AC26" s="613"/>
      <c r="AD26" s="614">
        <v>2894</v>
      </c>
      <c r="AE26" s="614"/>
      <c r="AF26" s="614"/>
      <c r="AG26" s="614"/>
      <c r="AH26" s="614"/>
      <c r="AI26" s="614"/>
      <c r="AJ26" s="614"/>
      <c r="AK26" s="614"/>
      <c r="AL26" s="615">
        <v>0.1</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918600</v>
      </c>
      <c r="CS26" s="611"/>
      <c r="CT26" s="611"/>
      <c r="CU26" s="611"/>
      <c r="CV26" s="611"/>
      <c r="CW26" s="611"/>
      <c r="CX26" s="611"/>
      <c r="CY26" s="612"/>
      <c r="CZ26" s="615">
        <v>12.4</v>
      </c>
      <c r="DA26" s="643"/>
      <c r="DB26" s="643"/>
      <c r="DC26" s="645"/>
      <c r="DD26" s="619">
        <v>828751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5275</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2799738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1132807</v>
      </c>
      <c r="CS27" s="631"/>
      <c r="CT27" s="631"/>
      <c r="CU27" s="631"/>
      <c r="CV27" s="631"/>
      <c r="CW27" s="631"/>
      <c r="CX27" s="631"/>
      <c r="CY27" s="632"/>
      <c r="CZ27" s="615">
        <v>15.3</v>
      </c>
      <c r="DA27" s="643"/>
      <c r="DB27" s="643"/>
      <c r="DC27" s="645"/>
      <c r="DD27" s="619">
        <v>488075</v>
      </c>
      <c r="DE27" s="631"/>
      <c r="DF27" s="631"/>
      <c r="DG27" s="631"/>
      <c r="DH27" s="631"/>
      <c r="DI27" s="631"/>
      <c r="DJ27" s="631"/>
      <c r="DK27" s="632"/>
      <c r="DL27" s="619">
        <v>316613</v>
      </c>
      <c r="DM27" s="631"/>
      <c r="DN27" s="631"/>
      <c r="DO27" s="631"/>
      <c r="DP27" s="631"/>
      <c r="DQ27" s="631"/>
      <c r="DR27" s="631"/>
      <c r="DS27" s="631"/>
      <c r="DT27" s="631"/>
      <c r="DU27" s="631"/>
      <c r="DV27" s="632"/>
      <c r="DW27" s="615">
        <v>6.1</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43925</v>
      </c>
      <c r="S28" s="611"/>
      <c r="T28" s="611"/>
      <c r="U28" s="611"/>
      <c r="V28" s="611"/>
      <c r="W28" s="611"/>
      <c r="X28" s="611"/>
      <c r="Y28" s="612"/>
      <c r="Z28" s="613">
        <v>0.5</v>
      </c>
      <c r="AA28" s="613"/>
      <c r="AB28" s="613"/>
      <c r="AC28" s="613"/>
      <c r="AD28" s="614">
        <v>652</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570942</v>
      </c>
      <c r="CS28" s="611"/>
      <c r="CT28" s="611"/>
      <c r="CU28" s="611"/>
      <c r="CV28" s="611"/>
      <c r="CW28" s="611"/>
      <c r="CX28" s="611"/>
      <c r="CY28" s="612"/>
      <c r="CZ28" s="615">
        <v>7.7</v>
      </c>
      <c r="DA28" s="643"/>
      <c r="DB28" s="643"/>
      <c r="DC28" s="645"/>
      <c r="DD28" s="619">
        <v>570860</v>
      </c>
      <c r="DE28" s="611"/>
      <c r="DF28" s="611"/>
      <c r="DG28" s="611"/>
      <c r="DH28" s="611"/>
      <c r="DI28" s="611"/>
      <c r="DJ28" s="611"/>
      <c r="DK28" s="612"/>
      <c r="DL28" s="619">
        <v>570860</v>
      </c>
      <c r="DM28" s="611"/>
      <c r="DN28" s="611"/>
      <c r="DO28" s="611"/>
      <c r="DP28" s="611"/>
      <c r="DQ28" s="611"/>
      <c r="DR28" s="611"/>
      <c r="DS28" s="611"/>
      <c r="DT28" s="611"/>
      <c r="DU28" s="611"/>
      <c r="DV28" s="612"/>
      <c r="DW28" s="615">
        <v>11.1</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11240</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570942</v>
      </c>
      <c r="CS29" s="631"/>
      <c r="CT29" s="631"/>
      <c r="CU29" s="631"/>
      <c r="CV29" s="631"/>
      <c r="CW29" s="631"/>
      <c r="CX29" s="631"/>
      <c r="CY29" s="632"/>
      <c r="CZ29" s="615">
        <v>7.7</v>
      </c>
      <c r="DA29" s="643"/>
      <c r="DB29" s="643"/>
      <c r="DC29" s="645"/>
      <c r="DD29" s="619">
        <v>570860</v>
      </c>
      <c r="DE29" s="631"/>
      <c r="DF29" s="631"/>
      <c r="DG29" s="631"/>
      <c r="DH29" s="631"/>
      <c r="DI29" s="631"/>
      <c r="DJ29" s="631"/>
      <c r="DK29" s="632"/>
      <c r="DL29" s="619">
        <v>570860</v>
      </c>
      <c r="DM29" s="631"/>
      <c r="DN29" s="631"/>
      <c r="DO29" s="631"/>
      <c r="DP29" s="631"/>
      <c r="DQ29" s="631"/>
      <c r="DR29" s="631"/>
      <c r="DS29" s="631"/>
      <c r="DT29" s="631"/>
      <c r="DU29" s="631"/>
      <c r="DV29" s="632"/>
      <c r="DW29" s="615">
        <v>11.1</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899205</v>
      </c>
      <c r="S30" s="611"/>
      <c r="T30" s="611"/>
      <c r="U30" s="611"/>
      <c r="V30" s="611"/>
      <c r="W30" s="611"/>
      <c r="X30" s="611"/>
      <c r="Y30" s="612"/>
      <c r="Z30" s="613">
        <v>11.2</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553577</v>
      </c>
      <c r="CS30" s="611"/>
      <c r="CT30" s="611"/>
      <c r="CU30" s="611"/>
      <c r="CV30" s="611"/>
      <c r="CW30" s="611"/>
      <c r="CX30" s="611"/>
      <c r="CY30" s="612"/>
      <c r="CZ30" s="615">
        <v>7.5</v>
      </c>
      <c r="DA30" s="643"/>
      <c r="DB30" s="643"/>
      <c r="DC30" s="645"/>
      <c r="DD30" s="619">
        <v>553495</v>
      </c>
      <c r="DE30" s="611"/>
      <c r="DF30" s="611"/>
      <c r="DG30" s="611"/>
      <c r="DH30" s="611"/>
      <c r="DI30" s="611"/>
      <c r="DJ30" s="611"/>
      <c r="DK30" s="612"/>
      <c r="DL30" s="619">
        <v>553495</v>
      </c>
      <c r="DM30" s="611"/>
      <c r="DN30" s="611"/>
      <c r="DO30" s="611"/>
      <c r="DP30" s="611"/>
      <c r="DQ30" s="611"/>
      <c r="DR30" s="611"/>
      <c r="DS30" s="611"/>
      <c r="DT30" s="611"/>
      <c r="DU30" s="611"/>
      <c r="DV30" s="612"/>
      <c r="DW30" s="615">
        <v>10.7</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99.4</v>
      </c>
      <c r="BH31" s="654"/>
      <c r="BI31" s="654"/>
      <c r="BJ31" s="654"/>
      <c r="BK31" s="654"/>
      <c r="BL31" s="654"/>
      <c r="BM31" s="605">
        <v>98.5</v>
      </c>
      <c r="BN31" s="654"/>
      <c r="BO31" s="654"/>
      <c r="BP31" s="654"/>
      <c r="BQ31" s="655"/>
      <c r="BR31" s="657">
        <v>99.3</v>
      </c>
      <c r="BS31" s="654"/>
      <c r="BT31" s="654"/>
      <c r="BU31" s="654"/>
      <c r="BV31" s="654"/>
      <c r="BW31" s="654"/>
      <c r="BX31" s="605">
        <v>98.5</v>
      </c>
      <c r="BY31" s="654"/>
      <c r="BZ31" s="654"/>
      <c r="CA31" s="654"/>
      <c r="CB31" s="655"/>
      <c r="CD31" s="650"/>
      <c r="CE31" s="651"/>
      <c r="CF31" s="607" t="s">
        <v>301</v>
      </c>
      <c r="CG31" s="608"/>
      <c r="CH31" s="608"/>
      <c r="CI31" s="608"/>
      <c r="CJ31" s="608"/>
      <c r="CK31" s="608"/>
      <c r="CL31" s="608"/>
      <c r="CM31" s="608"/>
      <c r="CN31" s="608"/>
      <c r="CO31" s="608"/>
      <c r="CP31" s="608"/>
      <c r="CQ31" s="609"/>
      <c r="CR31" s="610">
        <v>17365</v>
      </c>
      <c r="CS31" s="631"/>
      <c r="CT31" s="631"/>
      <c r="CU31" s="631"/>
      <c r="CV31" s="631"/>
      <c r="CW31" s="631"/>
      <c r="CX31" s="631"/>
      <c r="CY31" s="632"/>
      <c r="CZ31" s="615">
        <v>0.2</v>
      </c>
      <c r="DA31" s="643"/>
      <c r="DB31" s="643"/>
      <c r="DC31" s="645"/>
      <c r="DD31" s="619">
        <v>17365</v>
      </c>
      <c r="DE31" s="631"/>
      <c r="DF31" s="631"/>
      <c r="DG31" s="631"/>
      <c r="DH31" s="631"/>
      <c r="DI31" s="631"/>
      <c r="DJ31" s="631"/>
      <c r="DK31" s="632"/>
      <c r="DL31" s="619">
        <v>17365</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491939</v>
      </c>
      <c r="S32" s="611"/>
      <c r="T32" s="611"/>
      <c r="U32" s="611"/>
      <c r="V32" s="611"/>
      <c r="W32" s="611"/>
      <c r="X32" s="611"/>
      <c r="Y32" s="612"/>
      <c r="Z32" s="613">
        <v>6.1</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99.1</v>
      </c>
      <c r="BH32" s="631"/>
      <c r="BI32" s="631"/>
      <c r="BJ32" s="631"/>
      <c r="BK32" s="631"/>
      <c r="BL32" s="631"/>
      <c r="BM32" s="616">
        <v>97.9</v>
      </c>
      <c r="BN32" s="631"/>
      <c r="BO32" s="631"/>
      <c r="BP32" s="631"/>
      <c r="BQ32" s="656"/>
      <c r="BR32" s="667">
        <v>99</v>
      </c>
      <c r="BS32" s="631"/>
      <c r="BT32" s="631"/>
      <c r="BU32" s="631"/>
      <c r="BV32" s="631"/>
      <c r="BW32" s="631"/>
      <c r="BX32" s="616">
        <v>98.1</v>
      </c>
      <c r="BY32" s="631"/>
      <c r="BZ32" s="631"/>
      <c r="CA32" s="631"/>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2160</v>
      </c>
      <c r="S33" s="611"/>
      <c r="T33" s="611"/>
      <c r="U33" s="611"/>
      <c r="V33" s="611"/>
      <c r="W33" s="611"/>
      <c r="X33" s="611"/>
      <c r="Y33" s="612"/>
      <c r="Z33" s="613">
        <v>0</v>
      </c>
      <c r="AA33" s="613"/>
      <c r="AB33" s="613"/>
      <c r="AC33" s="613"/>
      <c r="AD33" s="614">
        <v>77</v>
      </c>
      <c r="AE33" s="614"/>
      <c r="AF33" s="614"/>
      <c r="AG33" s="614"/>
      <c r="AH33" s="614"/>
      <c r="AI33" s="614"/>
      <c r="AJ33" s="614"/>
      <c r="AK33" s="614"/>
      <c r="AL33" s="615">
        <v>0</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99.6</v>
      </c>
      <c r="BH33" s="669"/>
      <c r="BI33" s="669"/>
      <c r="BJ33" s="669"/>
      <c r="BK33" s="669"/>
      <c r="BL33" s="669"/>
      <c r="BM33" s="670">
        <v>98.8</v>
      </c>
      <c r="BN33" s="669"/>
      <c r="BO33" s="669"/>
      <c r="BP33" s="669"/>
      <c r="BQ33" s="671"/>
      <c r="BR33" s="668">
        <v>99.5</v>
      </c>
      <c r="BS33" s="669"/>
      <c r="BT33" s="669"/>
      <c r="BU33" s="669"/>
      <c r="BV33" s="669"/>
      <c r="BW33" s="669"/>
      <c r="BX33" s="670">
        <v>98.8</v>
      </c>
      <c r="BY33" s="669"/>
      <c r="BZ33" s="669"/>
      <c r="CA33" s="669"/>
      <c r="CB33" s="671"/>
      <c r="CD33" s="607" t="s">
        <v>308</v>
      </c>
      <c r="CE33" s="608"/>
      <c r="CF33" s="608"/>
      <c r="CG33" s="608"/>
      <c r="CH33" s="608"/>
      <c r="CI33" s="608"/>
      <c r="CJ33" s="608"/>
      <c r="CK33" s="608"/>
      <c r="CL33" s="608"/>
      <c r="CM33" s="608"/>
      <c r="CN33" s="608"/>
      <c r="CO33" s="608"/>
      <c r="CP33" s="608"/>
      <c r="CQ33" s="609"/>
      <c r="CR33" s="610">
        <v>3710881</v>
      </c>
      <c r="CS33" s="631"/>
      <c r="CT33" s="631"/>
      <c r="CU33" s="631"/>
      <c r="CV33" s="631"/>
      <c r="CW33" s="631"/>
      <c r="CX33" s="631"/>
      <c r="CY33" s="632"/>
      <c r="CZ33" s="615">
        <v>50.1</v>
      </c>
      <c r="DA33" s="643"/>
      <c r="DB33" s="643"/>
      <c r="DC33" s="645"/>
      <c r="DD33" s="619">
        <v>3352143</v>
      </c>
      <c r="DE33" s="631"/>
      <c r="DF33" s="631"/>
      <c r="DG33" s="631"/>
      <c r="DH33" s="631"/>
      <c r="DI33" s="631"/>
      <c r="DJ33" s="631"/>
      <c r="DK33" s="632"/>
      <c r="DL33" s="619">
        <v>2427742</v>
      </c>
      <c r="DM33" s="631"/>
      <c r="DN33" s="631"/>
      <c r="DO33" s="631"/>
      <c r="DP33" s="631"/>
      <c r="DQ33" s="631"/>
      <c r="DR33" s="631"/>
      <c r="DS33" s="631"/>
      <c r="DT33" s="631"/>
      <c r="DU33" s="631"/>
      <c r="DV33" s="632"/>
      <c r="DW33" s="615">
        <v>47</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176625</v>
      </c>
      <c r="S34" s="611"/>
      <c r="T34" s="611"/>
      <c r="U34" s="611"/>
      <c r="V34" s="611"/>
      <c r="W34" s="611"/>
      <c r="X34" s="611"/>
      <c r="Y34" s="612"/>
      <c r="Z34" s="613">
        <v>2.2000000000000002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1090523</v>
      </c>
      <c r="CS34" s="611"/>
      <c r="CT34" s="611"/>
      <c r="CU34" s="611"/>
      <c r="CV34" s="611"/>
      <c r="CW34" s="611"/>
      <c r="CX34" s="611"/>
      <c r="CY34" s="612"/>
      <c r="CZ34" s="615">
        <v>14.7</v>
      </c>
      <c r="DA34" s="643"/>
      <c r="DB34" s="643"/>
      <c r="DC34" s="645"/>
      <c r="DD34" s="619">
        <v>916010</v>
      </c>
      <c r="DE34" s="611"/>
      <c r="DF34" s="611"/>
      <c r="DG34" s="611"/>
      <c r="DH34" s="611"/>
      <c r="DI34" s="611"/>
      <c r="DJ34" s="611"/>
      <c r="DK34" s="612"/>
      <c r="DL34" s="619">
        <v>753643</v>
      </c>
      <c r="DM34" s="611"/>
      <c r="DN34" s="611"/>
      <c r="DO34" s="611"/>
      <c r="DP34" s="611"/>
      <c r="DQ34" s="611"/>
      <c r="DR34" s="611"/>
      <c r="DS34" s="611"/>
      <c r="DT34" s="611"/>
      <c r="DU34" s="611"/>
      <c r="DV34" s="612"/>
      <c r="DW34" s="615">
        <v>14.6</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t="s">
        <v>122</v>
      </c>
      <c r="S35" s="611"/>
      <c r="T35" s="611"/>
      <c r="U35" s="611"/>
      <c r="V35" s="611"/>
      <c r="W35" s="611"/>
      <c r="X35" s="611"/>
      <c r="Y35" s="612"/>
      <c r="Z35" s="613" t="s">
        <v>122</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111745</v>
      </c>
      <c r="CS35" s="631"/>
      <c r="CT35" s="631"/>
      <c r="CU35" s="631"/>
      <c r="CV35" s="631"/>
      <c r="CW35" s="631"/>
      <c r="CX35" s="631"/>
      <c r="CY35" s="632"/>
      <c r="CZ35" s="615">
        <v>1.5</v>
      </c>
      <c r="DA35" s="643"/>
      <c r="DB35" s="643"/>
      <c r="DC35" s="645"/>
      <c r="DD35" s="619">
        <v>101836</v>
      </c>
      <c r="DE35" s="631"/>
      <c r="DF35" s="631"/>
      <c r="DG35" s="631"/>
      <c r="DH35" s="631"/>
      <c r="DI35" s="631"/>
      <c r="DJ35" s="631"/>
      <c r="DK35" s="632"/>
      <c r="DL35" s="619">
        <v>59031</v>
      </c>
      <c r="DM35" s="631"/>
      <c r="DN35" s="631"/>
      <c r="DO35" s="631"/>
      <c r="DP35" s="631"/>
      <c r="DQ35" s="631"/>
      <c r="DR35" s="631"/>
      <c r="DS35" s="631"/>
      <c r="DT35" s="631"/>
      <c r="DU35" s="631"/>
      <c r="DV35" s="632"/>
      <c r="DW35" s="615">
        <v>1.1000000000000001</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755788</v>
      </c>
      <c r="S36" s="611"/>
      <c r="T36" s="611"/>
      <c r="U36" s="611"/>
      <c r="V36" s="611"/>
      <c r="W36" s="611"/>
      <c r="X36" s="611"/>
      <c r="Y36" s="612"/>
      <c r="Z36" s="613">
        <v>9.4</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1072723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83104</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1095415</v>
      </c>
      <c r="CS36" s="611"/>
      <c r="CT36" s="611"/>
      <c r="CU36" s="611"/>
      <c r="CV36" s="611"/>
      <c r="CW36" s="611"/>
      <c r="CX36" s="611"/>
      <c r="CY36" s="612"/>
      <c r="CZ36" s="615">
        <v>14.8</v>
      </c>
      <c r="DA36" s="643"/>
      <c r="DB36" s="643"/>
      <c r="DC36" s="645"/>
      <c r="DD36" s="619">
        <v>1036186</v>
      </c>
      <c r="DE36" s="611"/>
      <c r="DF36" s="611"/>
      <c r="DG36" s="611"/>
      <c r="DH36" s="611"/>
      <c r="DI36" s="611"/>
      <c r="DJ36" s="611"/>
      <c r="DK36" s="612"/>
      <c r="DL36" s="619">
        <v>758875</v>
      </c>
      <c r="DM36" s="611"/>
      <c r="DN36" s="611"/>
      <c r="DO36" s="611"/>
      <c r="DP36" s="611"/>
      <c r="DQ36" s="611"/>
      <c r="DR36" s="611"/>
      <c r="DS36" s="611"/>
      <c r="DT36" s="611"/>
      <c r="DU36" s="611"/>
      <c r="DV36" s="612"/>
      <c r="DW36" s="615">
        <v>14.7</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279538</v>
      </c>
      <c r="S37" s="611"/>
      <c r="T37" s="611"/>
      <c r="U37" s="611"/>
      <c r="V37" s="611"/>
      <c r="W37" s="611"/>
      <c r="X37" s="611"/>
      <c r="Y37" s="612"/>
      <c r="Z37" s="613">
        <v>3.5</v>
      </c>
      <c r="AA37" s="613"/>
      <c r="AB37" s="613"/>
      <c r="AC37" s="613"/>
      <c r="AD37" s="614">
        <v>422</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356384</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71792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461838</v>
      </c>
      <c r="CS37" s="631"/>
      <c r="CT37" s="631"/>
      <c r="CU37" s="631"/>
      <c r="CV37" s="631"/>
      <c r="CW37" s="631"/>
      <c r="CX37" s="631"/>
      <c r="CY37" s="632"/>
      <c r="CZ37" s="615">
        <v>6.2</v>
      </c>
      <c r="DA37" s="643"/>
      <c r="DB37" s="643"/>
      <c r="DC37" s="645"/>
      <c r="DD37" s="619">
        <v>461792</v>
      </c>
      <c r="DE37" s="631"/>
      <c r="DF37" s="631"/>
      <c r="DG37" s="631"/>
      <c r="DH37" s="631"/>
      <c r="DI37" s="631"/>
      <c r="DJ37" s="631"/>
      <c r="DK37" s="632"/>
      <c r="DL37" s="619">
        <v>461792</v>
      </c>
      <c r="DM37" s="631"/>
      <c r="DN37" s="631"/>
      <c r="DO37" s="631"/>
      <c r="DP37" s="631"/>
      <c r="DQ37" s="631"/>
      <c r="DR37" s="631"/>
      <c r="DS37" s="631"/>
      <c r="DT37" s="631"/>
      <c r="DU37" s="631"/>
      <c r="DV37" s="632"/>
      <c r="DW37" s="615">
        <v>8.9</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128571</v>
      </c>
      <c r="S38" s="611"/>
      <c r="T38" s="611"/>
      <c r="U38" s="611"/>
      <c r="V38" s="611"/>
      <c r="W38" s="611"/>
      <c r="X38" s="611"/>
      <c r="Y38" s="612"/>
      <c r="Z38" s="613">
        <v>1.6</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4104</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2833</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1068619</v>
      </c>
      <c r="CS38" s="611"/>
      <c r="CT38" s="611"/>
      <c r="CU38" s="611"/>
      <c r="CV38" s="611"/>
      <c r="CW38" s="611"/>
      <c r="CX38" s="611"/>
      <c r="CY38" s="612"/>
      <c r="CZ38" s="615">
        <v>14.4</v>
      </c>
      <c r="DA38" s="643"/>
      <c r="DB38" s="643"/>
      <c r="DC38" s="645"/>
      <c r="DD38" s="619">
        <v>953632</v>
      </c>
      <c r="DE38" s="611"/>
      <c r="DF38" s="611"/>
      <c r="DG38" s="611"/>
      <c r="DH38" s="611"/>
      <c r="DI38" s="611"/>
      <c r="DJ38" s="611"/>
      <c r="DK38" s="612"/>
      <c r="DL38" s="619">
        <v>856193</v>
      </c>
      <c r="DM38" s="611"/>
      <c r="DN38" s="611"/>
      <c r="DO38" s="611"/>
      <c r="DP38" s="611"/>
      <c r="DQ38" s="611"/>
      <c r="DR38" s="611"/>
      <c r="DS38" s="611"/>
      <c r="DT38" s="611"/>
      <c r="DU38" s="611"/>
      <c r="DV38" s="612"/>
      <c r="DW38" s="615">
        <v>16.600000000000001</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4322</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344579</v>
      </c>
      <c r="CS39" s="631"/>
      <c r="CT39" s="631"/>
      <c r="CU39" s="631"/>
      <c r="CV39" s="631"/>
      <c r="CW39" s="631"/>
      <c r="CX39" s="631"/>
      <c r="CY39" s="632"/>
      <c r="CZ39" s="615">
        <v>4.7</v>
      </c>
      <c r="DA39" s="643"/>
      <c r="DB39" s="643"/>
      <c r="DC39" s="645"/>
      <c r="DD39" s="619">
        <v>344479</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v>52471</v>
      </c>
      <c r="S40" s="611"/>
      <c r="T40" s="611"/>
      <c r="U40" s="611"/>
      <c r="V40" s="611"/>
      <c r="W40" s="611"/>
      <c r="X40" s="611"/>
      <c r="Y40" s="612"/>
      <c r="Z40" s="613">
        <v>0.7</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31"/>
      <c r="BE40" s="631"/>
      <c r="BF40" s="656"/>
      <c r="BG40" s="660" t="s">
        <v>333</v>
      </c>
      <c r="BH40" s="661"/>
      <c r="BI40" s="661"/>
      <c r="BJ40" s="661"/>
      <c r="BK40" s="661"/>
      <c r="BL40" s="214"/>
      <c r="BM40" s="608" t="s">
        <v>334</v>
      </c>
      <c r="BN40" s="608"/>
      <c r="BO40" s="608"/>
      <c r="BP40" s="608"/>
      <c r="BQ40" s="608"/>
      <c r="BR40" s="608"/>
      <c r="BS40" s="608"/>
      <c r="BT40" s="608"/>
      <c r="BU40" s="609"/>
      <c r="BV40" s="610">
        <v>85</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8022108</v>
      </c>
      <c r="S41" s="683"/>
      <c r="T41" s="683"/>
      <c r="U41" s="683"/>
      <c r="V41" s="683"/>
      <c r="W41" s="683"/>
      <c r="X41" s="683"/>
      <c r="Y41" s="687"/>
      <c r="Z41" s="688">
        <v>100</v>
      </c>
      <c r="AA41" s="688"/>
      <c r="AB41" s="688"/>
      <c r="AC41" s="688"/>
      <c r="AD41" s="689">
        <v>5110175</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134720</v>
      </c>
      <c r="BA41" s="611"/>
      <c r="BB41" s="611"/>
      <c r="BC41" s="611"/>
      <c r="BD41" s="631"/>
      <c r="BE41" s="631"/>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577515</v>
      </c>
      <c r="BA42" s="683"/>
      <c r="BB42" s="683"/>
      <c r="BC42" s="683"/>
      <c r="BD42" s="669"/>
      <c r="BE42" s="669"/>
      <c r="BF42" s="671"/>
      <c r="BG42" s="662"/>
      <c r="BH42" s="663"/>
      <c r="BI42" s="663"/>
      <c r="BJ42" s="663"/>
      <c r="BK42" s="663"/>
      <c r="BL42" s="215"/>
      <c r="BM42" s="634" t="s">
        <v>341</v>
      </c>
      <c r="BN42" s="634"/>
      <c r="BO42" s="634"/>
      <c r="BP42" s="634"/>
      <c r="BQ42" s="634"/>
      <c r="BR42" s="634"/>
      <c r="BS42" s="634"/>
      <c r="BT42" s="634"/>
      <c r="BU42" s="635"/>
      <c r="BV42" s="682">
        <v>375</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494961</v>
      </c>
      <c r="CS42" s="631"/>
      <c r="CT42" s="631"/>
      <c r="CU42" s="631"/>
      <c r="CV42" s="631"/>
      <c r="CW42" s="631"/>
      <c r="CX42" s="631"/>
      <c r="CY42" s="632"/>
      <c r="CZ42" s="615">
        <v>6.7</v>
      </c>
      <c r="DA42" s="643"/>
      <c r="DB42" s="643"/>
      <c r="DC42" s="645"/>
      <c r="DD42" s="619">
        <v>225166</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12965</v>
      </c>
      <c r="CS43" s="631"/>
      <c r="CT43" s="631"/>
      <c r="CU43" s="631"/>
      <c r="CV43" s="631"/>
      <c r="CW43" s="631"/>
      <c r="CX43" s="631"/>
      <c r="CY43" s="632"/>
      <c r="CZ43" s="615">
        <v>0.2</v>
      </c>
      <c r="DA43" s="643"/>
      <c r="DB43" s="643"/>
      <c r="DC43" s="645"/>
      <c r="DD43" s="619">
        <v>12965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494961</v>
      </c>
      <c r="CS44" s="611"/>
      <c r="CT44" s="611"/>
      <c r="CU44" s="611"/>
      <c r="CV44" s="611"/>
      <c r="CW44" s="611"/>
      <c r="CX44" s="611"/>
      <c r="CY44" s="612"/>
      <c r="CZ44" s="615">
        <v>6.7</v>
      </c>
      <c r="DA44" s="616"/>
      <c r="DB44" s="616"/>
      <c r="DC44" s="622"/>
      <c r="DD44" s="619">
        <v>225166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121452</v>
      </c>
      <c r="CS45" s="631"/>
      <c r="CT45" s="631"/>
      <c r="CU45" s="631"/>
      <c r="CV45" s="631"/>
      <c r="CW45" s="631"/>
      <c r="CX45" s="631"/>
      <c r="CY45" s="632"/>
      <c r="CZ45" s="615">
        <v>1.6</v>
      </c>
      <c r="DA45" s="643"/>
      <c r="DB45" s="643"/>
      <c r="DC45" s="645"/>
      <c r="DD45" s="619">
        <v>35606</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320633</v>
      </c>
      <c r="CS46" s="611"/>
      <c r="CT46" s="611"/>
      <c r="CU46" s="611"/>
      <c r="CV46" s="611"/>
      <c r="CW46" s="611"/>
      <c r="CX46" s="611"/>
      <c r="CY46" s="612"/>
      <c r="CZ46" s="615">
        <v>4.3</v>
      </c>
      <c r="DA46" s="616"/>
      <c r="DB46" s="616"/>
      <c r="DC46" s="622"/>
      <c r="DD46" s="619">
        <v>136684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7405574</v>
      </c>
      <c r="CS49" s="669"/>
      <c r="CT49" s="669"/>
      <c r="CU49" s="669"/>
      <c r="CV49" s="669"/>
      <c r="CW49" s="669"/>
      <c r="CX49" s="669"/>
      <c r="CY49" s="698"/>
      <c r="CZ49" s="690">
        <v>100</v>
      </c>
      <c r="DA49" s="699"/>
      <c r="DB49" s="699"/>
      <c r="DC49" s="700"/>
      <c r="DD49" s="701">
        <v>6015891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X1hNsRCz/muwWrWEvO+LH7qJGEdHN31En7jV93bN81YPGMDZcmswWiktkHwhr4aHhtyjy8TVnGxY9AIeRh6nQw==" saltValue="RaaVN8oXxpZY0dIADa//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8031</v>
      </c>
      <c r="R7" s="740"/>
      <c r="S7" s="740"/>
      <c r="T7" s="740"/>
      <c r="U7" s="740"/>
      <c r="V7" s="740">
        <v>7414</v>
      </c>
      <c r="W7" s="740"/>
      <c r="X7" s="740"/>
      <c r="Y7" s="740"/>
      <c r="Z7" s="740"/>
      <c r="AA7" s="740">
        <v>617</v>
      </c>
      <c r="AB7" s="740"/>
      <c r="AC7" s="740"/>
      <c r="AD7" s="740"/>
      <c r="AE7" s="741"/>
      <c r="AF7" s="742">
        <v>542</v>
      </c>
      <c r="AG7" s="743"/>
      <c r="AH7" s="743"/>
      <c r="AI7" s="743"/>
      <c r="AJ7" s="744"/>
      <c r="AK7" s="745">
        <v>0</v>
      </c>
      <c r="AL7" s="746"/>
      <c r="AM7" s="746"/>
      <c r="AN7" s="746"/>
      <c r="AO7" s="746"/>
      <c r="AP7" s="746">
        <v>5373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565</v>
      </c>
      <c r="BT7" s="734"/>
      <c r="BU7" s="734"/>
      <c r="BV7" s="734"/>
      <c r="BW7" s="734"/>
      <c r="BX7" s="734"/>
      <c r="BY7" s="734"/>
      <c r="BZ7" s="734"/>
      <c r="CA7" s="734"/>
      <c r="CB7" s="734"/>
      <c r="CC7" s="734"/>
      <c r="CD7" s="734"/>
      <c r="CE7" s="734"/>
      <c r="CF7" s="734"/>
      <c r="CG7" s="749"/>
      <c r="CH7" s="730">
        <v>65</v>
      </c>
      <c r="CI7" s="731"/>
      <c r="CJ7" s="731"/>
      <c r="CK7" s="731"/>
      <c r="CL7" s="732"/>
      <c r="CM7" s="730">
        <v>22</v>
      </c>
      <c r="CN7" s="731"/>
      <c r="CO7" s="731"/>
      <c r="CP7" s="731"/>
      <c r="CQ7" s="732"/>
      <c r="CR7" s="730">
        <v>5</v>
      </c>
      <c r="CS7" s="731"/>
      <c r="CT7" s="731"/>
      <c r="CU7" s="731"/>
      <c r="CV7" s="732"/>
      <c r="CW7" s="730" t="s">
        <v>549</v>
      </c>
      <c r="CX7" s="731"/>
      <c r="CY7" s="731"/>
      <c r="CZ7" s="731"/>
      <c r="DA7" s="732"/>
      <c r="DB7" s="730" t="s">
        <v>549</v>
      </c>
      <c r="DC7" s="731"/>
      <c r="DD7" s="731"/>
      <c r="DE7" s="731"/>
      <c r="DF7" s="732"/>
      <c r="DG7" s="730" t="s">
        <v>549</v>
      </c>
      <c r="DH7" s="731"/>
      <c r="DI7" s="731"/>
      <c r="DJ7" s="731"/>
      <c r="DK7" s="732"/>
      <c r="DL7" s="730" t="s">
        <v>549</v>
      </c>
      <c r="DM7" s="731"/>
      <c r="DN7" s="731"/>
      <c r="DO7" s="731"/>
      <c r="DP7" s="732"/>
      <c r="DQ7" s="730" t="s">
        <v>549</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8031</v>
      </c>
      <c r="R23" s="780"/>
      <c r="S23" s="780"/>
      <c r="T23" s="780"/>
      <c r="U23" s="780"/>
      <c r="V23" s="780">
        <v>7414</v>
      </c>
      <c r="W23" s="780"/>
      <c r="X23" s="780"/>
      <c r="Y23" s="780"/>
      <c r="Z23" s="780"/>
      <c r="AA23" s="780">
        <v>617</v>
      </c>
      <c r="AB23" s="780"/>
      <c r="AC23" s="780"/>
      <c r="AD23" s="780"/>
      <c r="AE23" s="781"/>
      <c r="AF23" s="782">
        <v>542</v>
      </c>
      <c r="AG23" s="780"/>
      <c r="AH23" s="780"/>
      <c r="AI23" s="780"/>
      <c r="AJ23" s="783"/>
      <c r="AK23" s="784"/>
      <c r="AL23" s="785"/>
      <c r="AM23" s="785"/>
      <c r="AN23" s="785"/>
      <c r="AO23" s="785"/>
      <c r="AP23" s="780">
        <v>5373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2301</v>
      </c>
      <c r="R28" s="810"/>
      <c r="S28" s="810"/>
      <c r="T28" s="810"/>
      <c r="U28" s="810"/>
      <c r="V28" s="810">
        <v>2218</v>
      </c>
      <c r="W28" s="810"/>
      <c r="X28" s="810"/>
      <c r="Y28" s="810"/>
      <c r="Z28" s="810"/>
      <c r="AA28" s="810">
        <v>83</v>
      </c>
      <c r="AB28" s="810"/>
      <c r="AC28" s="810"/>
      <c r="AD28" s="810"/>
      <c r="AE28" s="811"/>
      <c r="AF28" s="812">
        <v>83</v>
      </c>
      <c r="AG28" s="810"/>
      <c r="AH28" s="810"/>
      <c r="AI28" s="810"/>
      <c r="AJ28" s="813"/>
      <c r="AK28" s="814">
        <v>210</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1851</v>
      </c>
      <c r="R29" s="771"/>
      <c r="S29" s="771"/>
      <c r="T29" s="771"/>
      <c r="U29" s="771"/>
      <c r="V29" s="771">
        <v>1726</v>
      </c>
      <c r="W29" s="771"/>
      <c r="X29" s="771"/>
      <c r="Y29" s="771"/>
      <c r="Z29" s="771"/>
      <c r="AA29" s="771">
        <v>125</v>
      </c>
      <c r="AB29" s="771"/>
      <c r="AC29" s="771"/>
      <c r="AD29" s="771"/>
      <c r="AE29" s="772"/>
      <c r="AF29" s="773">
        <v>125</v>
      </c>
      <c r="AG29" s="774"/>
      <c r="AH29" s="774"/>
      <c r="AI29" s="774"/>
      <c r="AJ29" s="775"/>
      <c r="AK29" s="821">
        <v>263</v>
      </c>
      <c r="AL29" s="817"/>
      <c r="AM29" s="817"/>
      <c r="AN29" s="817"/>
      <c r="AO29" s="817"/>
      <c r="AP29" s="817" t="s">
        <v>549</v>
      </c>
      <c r="AQ29" s="817"/>
      <c r="AR29" s="817"/>
      <c r="AS29" s="817"/>
      <c r="AT29" s="817"/>
      <c r="AU29" s="817" t="s">
        <v>549</v>
      </c>
      <c r="AV29" s="817"/>
      <c r="AW29" s="817"/>
      <c r="AX29" s="817"/>
      <c r="AY29" s="817"/>
      <c r="AZ29" s="818" t="s">
        <v>549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254</v>
      </c>
      <c r="R30" s="771"/>
      <c r="S30" s="771"/>
      <c r="T30" s="771"/>
      <c r="U30" s="771"/>
      <c r="V30" s="771">
        <v>250</v>
      </c>
      <c r="W30" s="771"/>
      <c r="X30" s="771"/>
      <c r="Y30" s="771"/>
      <c r="Z30" s="771"/>
      <c r="AA30" s="771">
        <v>4</v>
      </c>
      <c r="AB30" s="771"/>
      <c r="AC30" s="771"/>
      <c r="AD30" s="771"/>
      <c r="AE30" s="772"/>
      <c r="AF30" s="773">
        <v>4</v>
      </c>
      <c r="AG30" s="774"/>
      <c r="AH30" s="774"/>
      <c r="AI30" s="774"/>
      <c r="AJ30" s="775"/>
      <c r="AK30" s="821">
        <v>54</v>
      </c>
      <c r="AL30" s="817"/>
      <c r="AM30" s="817"/>
      <c r="AN30" s="817"/>
      <c r="AO30" s="817"/>
      <c r="AP30" s="817" t="s">
        <v>549</v>
      </c>
      <c r="AQ30" s="817"/>
      <c r="AR30" s="817"/>
      <c r="AS30" s="817"/>
      <c r="AT30" s="817"/>
      <c r="AU30" s="817" t="s">
        <v>549</v>
      </c>
      <c r="AV30" s="817"/>
      <c r="AW30" s="817"/>
      <c r="AX30" s="817"/>
      <c r="AY30" s="817"/>
      <c r="AZ30" s="818" t="s">
        <v>549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629</v>
      </c>
      <c r="R31" s="771"/>
      <c r="S31" s="771"/>
      <c r="T31" s="771"/>
      <c r="U31" s="771"/>
      <c r="V31" s="771">
        <v>606</v>
      </c>
      <c r="W31" s="771"/>
      <c r="X31" s="771"/>
      <c r="Y31" s="771"/>
      <c r="Z31" s="771"/>
      <c r="AA31" s="771">
        <v>22</v>
      </c>
      <c r="AB31" s="771"/>
      <c r="AC31" s="771"/>
      <c r="AD31" s="771"/>
      <c r="AE31" s="772"/>
      <c r="AF31" s="773">
        <v>706</v>
      </c>
      <c r="AG31" s="774"/>
      <c r="AH31" s="774"/>
      <c r="AI31" s="774"/>
      <c r="AJ31" s="775"/>
      <c r="AK31" s="821">
        <v>4</v>
      </c>
      <c r="AL31" s="817"/>
      <c r="AM31" s="817"/>
      <c r="AN31" s="817"/>
      <c r="AO31" s="817"/>
      <c r="AP31" s="817">
        <v>1088</v>
      </c>
      <c r="AQ31" s="817"/>
      <c r="AR31" s="817"/>
      <c r="AS31" s="817"/>
      <c r="AT31" s="817"/>
      <c r="AU31" s="817">
        <v>4</v>
      </c>
      <c r="AV31" s="817"/>
      <c r="AW31" s="817"/>
      <c r="AX31" s="817"/>
      <c r="AY31" s="817"/>
      <c r="AZ31" s="818" t="s">
        <v>549</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434</v>
      </c>
      <c r="R32" s="771"/>
      <c r="S32" s="771"/>
      <c r="T32" s="771"/>
      <c r="U32" s="771"/>
      <c r="V32" s="771">
        <v>368</v>
      </c>
      <c r="W32" s="771"/>
      <c r="X32" s="771"/>
      <c r="Y32" s="771"/>
      <c r="Z32" s="771"/>
      <c r="AA32" s="771">
        <v>65</v>
      </c>
      <c r="AB32" s="771"/>
      <c r="AC32" s="771"/>
      <c r="AD32" s="771"/>
      <c r="AE32" s="772"/>
      <c r="AF32" s="773">
        <v>65</v>
      </c>
      <c r="AG32" s="774"/>
      <c r="AH32" s="774"/>
      <c r="AI32" s="774"/>
      <c r="AJ32" s="775"/>
      <c r="AK32" s="821">
        <v>128</v>
      </c>
      <c r="AL32" s="817"/>
      <c r="AM32" s="817"/>
      <c r="AN32" s="817"/>
      <c r="AO32" s="817"/>
      <c r="AP32" s="817">
        <v>1425</v>
      </c>
      <c r="AQ32" s="817"/>
      <c r="AR32" s="817"/>
      <c r="AS32" s="817"/>
      <c r="AT32" s="817"/>
      <c r="AU32" s="817">
        <v>735</v>
      </c>
      <c r="AV32" s="817"/>
      <c r="AW32" s="817"/>
      <c r="AX32" s="817"/>
      <c r="AY32" s="817"/>
      <c r="AZ32" s="818" t="s">
        <v>549</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394</v>
      </c>
      <c r="R33" s="771"/>
      <c r="S33" s="771"/>
      <c r="T33" s="771"/>
      <c r="U33" s="771"/>
      <c r="V33" s="771">
        <v>279</v>
      </c>
      <c r="W33" s="771"/>
      <c r="X33" s="771"/>
      <c r="Y33" s="771"/>
      <c r="Z33" s="771"/>
      <c r="AA33" s="771">
        <v>115</v>
      </c>
      <c r="AB33" s="771"/>
      <c r="AC33" s="771"/>
      <c r="AD33" s="771"/>
      <c r="AE33" s="772"/>
      <c r="AF33" s="773">
        <v>115</v>
      </c>
      <c r="AG33" s="774"/>
      <c r="AH33" s="774"/>
      <c r="AI33" s="774"/>
      <c r="AJ33" s="775"/>
      <c r="AK33" s="821">
        <v>218</v>
      </c>
      <c r="AL33" s="817"/>
      <c r="AM33" s="817"/>
      <c r="AN33" s="817"/>
      <c r="AO33" s="817"/>
      <c r="AP33" s="817">
        <v>1323</v>
      </c>
      <c r="AQ33" s="817"/>
      <c r="AR33" s="817"/>
      <c r="AS33" s="817"/>
      <c r="AT33" s="817"/>
      <c r="AU33" s="817">
        <v>1323</v>
      </c>
      <c r="AV33" s="817"/>
      <c r="AW33" s="817"/>
      <c r="AX33" s="817"/>
      <c r="AY33" s="817"/>
      <c r="AZ33" s="818" t="s">
        <v>549</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18</v>
      </c>
      <c r="R34" s="771"/>
      <c r="S34" s="771"/>
      <c r="T34" s="771"/>
      <c r="U34" s="771"/>
      <c r="V34" s="771">
        <v>12</v>
      </c>
      <c r="W34" s="771"/>
      <c r="X34" s="771"/>
      <c r="Y34" s="771"/>
      <c r="Z34" s="771"/>
      <c r="AA34" s="771">
        <v>6</v>
      </c>
      <c r="AB34" s="771"/>
      <c r="AC34" s="771"/>
      <c r="AD34" s="771"/>
      <c r="AE34" s="772"/>
      <c r="AF34" s="773">
        <v>6</v>
      </c>
      <c r="AG34" s="774"/>
      <c r="AH34" s="774"/>
      <c r="AI34" s="774"/>
      <c r="AJ34" s="775"/>
      <c r="AK34" s="821">
        <v>10</v>
      </c>
      <c r="AL34" s="817"/>
      <c r="AM34" s="817"/>
      <c r="AN34" s="817"/>
      <c r="AO34" s="817"/>
      <c r="AP34" s="817">
        <v>19</v>
      </c>
      <c r="AQ34" s="817"/>
      <c r="AR34" s="817"/>
      <c r="AS34" s="817"/>
      <c r="AT34" s="817"/>
      <c r="AU34" s="817">
        <v>19</v>
      </c>
      <c r="AV34" s="817"/>
      <c r="AW34" s="817"/>
      <c r="AX34" s="817"/>
      <c r="AY34" s="817"/>
      <c r="AZ34" s="818" t="s">
        <v>549</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t="s">
        <v>550</v>
      </c>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1104</v>
      </c>
      <c r="AG63" s="831"/>
      <c r="AH63" s="831"/>
      <c r="AI63" s="831"/>
      <c r="AJ63" s="832"/>
      <c r="AK63" s="833"/>
      <c r="AL63" s="828"/>
      <c r="AM63" s="828"/>
      <c r="AN63" s="828"/>
      <c r="AO63" s="828"/>
      <c r="AP63" s="831">
        <v>3855</v>
      </c>
      <c r="AQ63" s="831"/>
      <c r="AR63" s="831"/>
      <c r="AS63" s="831"/>
      <c r="AT63" s="831"/>
      <c r="AU63" s="831">
        <v>2081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402</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551</v>
      </c>
      <c r="C68" s="857"/>
      <c r="D68" s="857"/>
      <c r="E68" s="857"/>
      <c r="F68" s="857"/>
      <c r="G68" s="857"/>
      <c r="H68" s="857"/>
      <c r="I68" s="857"/>
      <c r="J68" s="857"/>
      <c r="K68" s="857"/>
      <c r="L68" s="857"/>
      <c r="M68" s="857"/>
      <c r="N68" s="857"/>
      <c r="O68" s="857"/>
      <c r="P68" s="858"/>
      <c r="Q68" s="859">
        <v>913</v>
      </c>
      <c r="R68" s="853"/>
      <c r="S68" s="853"/>
      <c r="T68" s="853"/>
      <c r="U68" s="853"/>
      <c r="V68" s="853">
        <v>887</v>
      </c>
      <c r="W68" s="853"/>
      <c r="X68" s="853"/>
      <c r="Y68" s="853"/>
      <c r="Z68" s="853"/>
      <c r="AA68" s="853">
        <v>26</v>
      </c>
      <c r="AB68" s="853"/>
      <c r="AC68" s="853"/>
      <c r="AD68" s="853"/>
      <c r="AE68" s="853"/>
      <c r="AF68" s="853">
        <v>26</v>
      </c>
      <c r="AG68" s="853"/>
      <c r="AH68" s="853"/>
      <c r="AI68" s="853"/>
      <c r="AJ68" s="853"/>
      <c r="AK68" s="853">
        <v>50</v>
      </c>
      <c r="AL68" s="853"/>
      <c r="AM68" s="853"/>
      <c r="AN68" s="853"/>
      <c r="AO68" s="853"/>
      <c r="AP68" s="853">
        <v>0</v>
      </c>
      <c r="AQ68" s="853"/>
      <c r="AR68" s="853"/>
      <c r="AS68" s="853"/>
      <c r="AT68" s="853"/>
      <c r="AU68" s="853">
        <v>0</v>
      </c>
      <c r="AV68" s="853"/>
      <c r="AW68" s="853"/>
      <c r="AX68" s="853"/>
      <c r="AY68" s="853"/>
      <c r="AZ68" s="854" t="s">
        <v>557</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552</v>
      </c>
      <c r="C69" s="861"/>
      <c r="D69" s="861"/>
      <c r="E69" s="861"/>
      <c r="F69" s="861"/>
      <c r="G69" s="861"/>
      <c r="H69" s="861"/>
      <c r="I69" s="861"/>
      <c r="J69" s="861"/>
      <c r="K69" s="861"/>
      <c r="L69" s="861"/>
      <c r="M69" s="861"/>
      <c r="N69" s="861"/>
      <c r="O69" s="861"/>
      <c r="P69" s="862"/>
      <c r="Q69" s="863">
        <v>437</v>
      </c>
      <c r="R69" s="817"/>
      <c r="S69" s="817"/>
      <c r="T69" s="817"/>
      <c r="U69" s="817"/>
      <c r="V69" s="817">
        <v>385</v>
      </c>
      <c r="W69" s="817"/>
      <c r="X69" s="817"/>
      <c r="Y69" s="817"/>
      <c r="Z69" s="817"/>
      <c r="AA69" s="817">
        <v>52</v>
      </c>
      <c r="AB69" s="817"/>
      <c r="AC69" s="817"/>
      <c r="AD69" s="817"/>
      <c r="AE69" s="817"/>
      <c r="AF69" s="817">
        <v>52</v>
      </c>
      <c r="AG69" s="817"/>
      <c r="AH69" s="817"/>
      <c r="AI69" s="817"/>
      <c r="AJ69" s="817"/>
      <c r="AK69" s="817">
        <v>126</v>
      </c>
      <c r="AL69" s="817"/>
      <c r="AM69" s="817"/>
      <c r="AN69" s="817"/>
      <c r="AO69" s="817"/>
      <c r="AP69" s="817">
        <v>0</v>
      </c>
      <c r="AQ69" s="817"/>
      <c r="AR69" s="817"/>
      <c r="AS69" s="817"/>
      <c r="AT69" s="817"/>
      <c r="AU69" s="817">
        <v>0</v>
      </c>
      <c r="AV69" s="817"/>
      <c r="AW69" s="817"/>
      <c r="AX69" s="817"/>
      <c r="AY69" s="817"/>
      <c r="AZ69" s="819" t="s">
        <v>557</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553</v>
      </c>
      <c r="C70" s="861"/>
      <c r="D70" s="861"/>
      <c r="E70" s="861"/>
      <c r="F70" s="861"/>
      <c r="G70" s="861"/>
      <c r="H70" s="861"/>
      <c r="I70" s="861"/>
      <c r="J70" s="861"/>
      <c r="K70" s="861"/>
      <c r="L70" s="861"/>
      <c r="M70" s="861"/>
      <c r="N70" s="861"/>
      <c r="O70" s="861"/>
      <c r="P70" s="862"/>
      <c r="Q70" s="863">
        <v>71</v>
      </c>
      <c r="R70" s="817"/>
      <c r="S70" s="817"/>
      <c r="T70" s="817"/>
      <c r="U70" s="817"/>
      <c r="V70" s="817">
        <v>64</v>
      </c>
      <c r="W70" s="817"/>
      <c r="X70" s="817"/>
      <c r="Y70" s="817"/>
      <c r="Z70" s="817"/>
      <c r="AA70" s="817">
        <v>7</v>
      </c>
      <c r="AB70" s="817"/>
      <c r="AC70" s="817"/>
      <c r="AD70" s="817"/>
      <c r="AE70" s="817"/>
      <c r="AF70" s="817">
        <v>7</v>
      </c>
      <c r="AG70" s="817"/>
      <c r="AH70" s="817"/>
      <c r="AI70" s="817"/>
      <c r="AJ70" s="817"/>
      <c r="AK70" s="817">
        <v>0</v>
      </c>
      <c r="AL70" s="817"/>
      <c r="AM70" s="817"/>
      <c r="AN70" s="817"/>
      <c r="AO70" s="817"/>
      <c r="AP70" s="817">
        <v>0</v>
      </c>
      <c r="AQ70" s="817"/>
      <c r="AR70" s="817"/>
      <c r="AS70" s="817"/>
      <c r="AT70" s="817"/>
      <c r="AU70" s="817">
        <v>0</v>
      </c>
      <c r="AV70" s="817"/>
      <c r="AW70" s="817"/>
      <c r="AX70" s="817"/>
      <c r="AY70" s="817"/>
      <c r="AZ70" s="819" t="s">
        <v>557</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553</v>
      </c>
      <c r="C71" s="861"/>
      <c r="D71" s="861"/>
      <c r="E71" s="861"/>
      <c r="F71" s="861"/>
      <c r="G71" s="861"/>
      <c r="H71" s="861"/>
      <c r="I71" s="861"/>
      <c r="J71" s="861"/>
      <c r="K71" s="861"/>
      <c r="L71" s="861"/>
      <c r="M71" s="861"/>
      <c r="N71" s="861"/>
      <c r="O71" s="861"/>
      <c r="P71" s="862"/>
      <c r="Q71" s="863">
        <v>3577</v>
      </c>
      <c r="R71" s="817"/>
      <c r="S71" s="817"/>
      <c r="T71" s="817"/>
      <c r="U71" s="817"/>
      <c r="V71" s="817">
        <v>3403</v>
      </c>
      <c r="W71" s="817"/>
      <c r="X71" s="817"/>
      <c r="Y71" s="817"/>
      <c r="Z71" s="817"/>
      <c r="AA71" s="817">
        <v>173</v>
      </c>
      <c r="AB71" s="817"/>
      <c r="AC71" s="817"/>
      <c r="AD71" s="817"/>
      <c r="AE71" s="817"/>
      <c r="AF71" s="817">
        <v>171</v>
      </c>
      <c r="AG71" s="817"/>
      <c r="AH71" s="817"/>
      <c r="AI71" s="817"/>
      <c r="AJ71" s="817"/>
      <c r="AK71" s="817">
        <v>0</v>
      </c>
      <c r="AL71" s="817"/>
      <c r="AM71" s="817"/>
      <c r="AN71" s="817"/>
      <c r="AO71" s="817"/>
      <c r="AP71" s="817">
        <v>1077</v>
      </c>
      <c r="AQ71" s="817"/>
      <c r="AR71" s="817"/>
      <c r="AS71" s="817"/>
      <c r="AT71" s="817"/>
      <c r="AU71" s="817">
        <v>0</v>
      </c>
      <c r="AV71" s="817"/>
      <c r="AW71" s="817"/>
      <c r="AX71" s="817"/>
      <c r="AY71" s="817"/>
      <c r="AZ71" s="819" t="s">
        <v>558</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553</v>
      </c>
      <c r="C72" s="861"/>
      <c r="D72" s="861"/>
      <c r="E72" s="861"/>
      <c r="F72" s="861"/>
      <c r="G72" s="861"/>
      <c r="H72" s="861"/>
      <c r="I72" s="861"/>
      <c r="J72" s="861"/>
      <c r="K72" s="861"/>
      <c r="L72" s="861"/>
      <c r="M72" s="861"/>
      <c r="N72" s="861"/>
      <c r="O72" s="861"/>
      <c r="P72" s="862"/>
      <c r="Q72" s="863">
        <v>255</v>
      </c>
      <c r="R72" s="817"/>
      <c r="S72" s="817"/>
      <c r="T72" s="817"/>
      <c r="U72" s="817"/>
      <c r="V72" s="817">
        <v>223</v>
      </c>
      <c r="W72" s="817"/>
      <c r="X72" s="817"/>
      <c r="Y72" s="817"/>
      <c r="Z72" s="817"/>
      <c r="AA72" s="817">
        <v>32</v>
      </c>
      <c r="AB72" s="817"/>
      <c r="AC72" s="817"/>
      <c r="AD72" s="817"/>
      <c r="AE72" s="817"/>
      <c r="AF72" s="817">
        <v>32</v>
      </c>
      <c r="AG72" s="817"/>
      <c r="AH72" s="817"/>
      <c r="AI72" s="817"/>
      <c r="AJ72" s="817"/>
      <c r="AK72" s="817">
        <v>0</v>
      </c>
      <c r="AL72" s="817"/>
      <c r="AM72" s="817"/>
      <c r="AN72" s="817"/>
      <c r="AO72" s="817"/>
      <c r="AP72" s="817">
        <v>1515</v>
      </c>
      <c r="AQ72" s="817"/>
      <c r="AR72" s="817"/>
      <c r="AS72" s="817"/>
      <c r="AT72" s="817"/>
      <c r="AU72" s="817">
        <v>0</v>
      </c>
      <c r="AV72" s="817"/>
      <c r="AW72" s="817"/>
      <c r="AX72" s="817"/>
      <c r="AY72" s="817"/>
      <c r="AZ72" s="819" t="s">
        <v>559</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74</v>
      </c>
      <c r="R73" s="817"/>
      <c r="S73" s="817"/>
      <c r="T73" s="817"/>
      <c r="U73" s="817"/>
      <c r="V73" s="817">
        <v>63</v>
      </c>
      <c r="W73" s="817"/>
      <c r="X73" s="817"/>
      <c r="Y73" s="817"/>
      <c r="Z73" s="817"/>
      <c r="AA73" s="817">
        <v>12</v>
      </c>
      <c r="AB73" s="817"/>
      <c r="AC73" s="817"/>
      <c r="AD73" s="817"/>
      <c r="AE73" s="817"/>
      <c r="AF73" s="817">
        <v>12</v>
      </c>
      <c r="AG73" s="817"/>
      <c r="AH73" s="817"/>
      <c r="AI73" s="817"/>
      <c r="AJ73" s="817"/>
      <c r="AK73" s="817">
        <v>0</v>
      </c>
      <c r="AL73" s="817"/>
      <c r="AM73" s="817"/>
      <c r="AN73" s="817"/>
      <c r="AO73" s="817"/>
      <c r="AP73" s="817">
        <v>0</v>
      </c>
      <c r="AQ73" s="817"/>
      <c r="AR73" s="817"/>
      <c r="AS73" s="817"/>
      <c r="AT73" s="817"/>
      <c r="AU73" s="817">
        <v>0</v>
      </c>
      <c r="AV73" s="817"/>
      <c r="AW73" s="817"/>
      <c r="AX73" s="817"/>
      <c r="AY73" s="817"/>
      <c r="AZ73" s="819" t="s">
        <v>560</v>
      </c>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553</v>
      </c>
      <c r="C74" s="861"/>
      <c r="D74" s="861"/>
      <c r="E74" s="861"/>
      <c r="F74" s="861"/>
      <c r="G74" s="861"/>
      <c r="H74" s="861"/>
      <c r="I74" s="861"/>
      <c r="J74" s="861"/>
      <c r="K74" s="861"/>
      <c r="L74" s="861"/>
      <c r="M74" s="861"/>
      <c r="N74" s="861"/>
      <c r="O74" s="861"/>
      <c r="P74" s="862"/>
      <c r="Q74" s="863">
        <v>1</v>
      </c>
      <c r="R74" s="817"/>
      <c r="S74" s="817"/>
      <c r="T74" s="817"/>
      <c r="U74" s="817"/>
      <c r="V74" s="817">
        <v>1</v>
      </c>
      <c r="W74" s="817"/>
      <c r="X74" s="817"/>
      <c r="Y74" s="817"/>
      <c r="Z74" s="817"/>
      <c r="AA74" s="817">
        <v>0</v>
      </c>
      <c r="AB74" s="817"/>
      <c r="AC74" s="817"/>
      <c r="AD74" s="817"/>
      <c r="AE74" s="817"/>
      <c r="AF74" s="817">
        <v>0</v>
      </c>
      <c r="AG74" s="817"/>
      <c r="AH74" s="817"/>
      <c r="AI74" s="817"/>
      <c r="AJ74" s="817"/>
      <c r="AK74" s="817">
        <v>0</v>
      </c>
      <c r="AL74" s="817"/>
      <c r="AM74" s="817"/>
      <c r="AN74" s="817"/>
      <c r="AO74" s="817"/>
      <c r="AP74" s="817">
        <v>0</v>
      </c>
      <c r="AQ74" s="817"/>
      <c r="AR74" s="817"/>
      <c r="AS74" s="817"/>
      <c r="AT74" s="817"/>
      <c r="AU74" s="817">
        <v>0</v>
      </c>
      <c r="AV74" s="817"/>
      <c r="AW74" s="817"/>
      <c r="AX74" s="817"/>
      <c r="AY74" s="817"/>
      <c r="AZ74" s="819" t="s">
        <v>561</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554</v>
      </c>
      <c r="C75" s="861"/>
      <c r="D75" s="861"/>
      <c r="E75" s="861"/>
      <c r="F75" s="861"/>
      <c r="G75" s="861"/>
      <c r="H75" s="861"/>
      <c r="I75" s="861"/>
      <c r="J75" s="861"/>
      <c r="K75" s="861"/>
      <c r="L75" s="861"/>
      <c r="M75" s="861"/>
      <c r="N75" s="861"/>
      <c r="O75" s="861"/>
      <c r="P75" s="862"/>
      <c r="Q75" s="864">
        <v>2562</v>
      </c>
      <c r="R75" s="865"/>
      <c r="S75" s="865"/>
      <c r="T75" s="865"/>
      <c r="U75" s="821"/>
      <c r="V75" s="866">
        <v>2538</v>
      </c>
      <c r="W75" s="865"/>
      <c r="X75" s="865"/>
      <c r="Y75" s="865"/>
      <c r="Z75" s="821"/>
      <c r="AA75" s="866">
        <v>24</v>
      </c>
      <c r="AB75" s="865"/>
      <c r="AC75" s="865"/>
      <c r="AD75" s="865"/>
      <c r="AE75" s="821"/>
      <c r="AF75" s="866">
        <v>24</v>
      </c>
      <c r="AG75" s="865"/>
      <c r="AH75" s="865"/>
      <c r="AI75" s="865"/>
      <c r="AJ75" s="821"/>
      <c r="AK75" s="866">
        <v>0</v>
      </c>
      <c r="AL75" s="865"/>
      <c r="AM75" s="865"/>
      <c r="AN75" s="865"/>
      <c r="AO75" s="821"/>
      <c r="AP75" s="866">
        <v>0</v>
      </c>
      <c r="AQ75" s="865"/>
      <c r="AR75" s="865"/>
      <c r="AS75" s="865"/>
      <c r="AT75" s="821"/>
      <c r="AU75" s="866">
        <v>0</v>
      </c>
      <c r="AV75" s="865"/>
      <c r="AW75" s="865"/>
      <c r="AX75" s="865"/>
      <c r="AY75" s="821"/>
      <c r="AZ75" s="819" t="s">
        <v>562</v>
      </c>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554</v>
      </c>
      <c r="C76" s="861"/>
      <c r="D76" s="861"/>
      <c r="E76" s="861"/>
      <c r="F76" s="861"/>
      <c r="G76" s="861"/>
      <c r="H76" s="861"/>
      <c r="I76" s="861"/>
      <c r="J76" s="861"/>
      <c r="K76" s="861"/>
      <c r="L76" s="861"/>
      <c r="M76" s="861"/>
      <c r="N76" s="861"/>
      <c r="O76" s="861"/>
      <c r="P76" s="862"/>
      <c r="Q76" s="864">
        <v>880773</v>
      </c>
      <c r="R76" s="865"/>
      <c r="S76" s="865"/>
      <c r="T76" s="865"/>
      <c r="U76" s="821"/>
      <c r="V76" s="866">
        <v>869976</v>
      </c>
      <c r="W76" s="865"/>
      <c r="X76" s="865"/>
      <c r="Y76" s="865"/>
      <c r="Z76" s="821"/>
      <c r="AA76" s="866">
        <v>10796</v>
      </c>
      <c r="AB76" s="865"/>
      <c r="AC76" s="865"/>
      <c r="AD76" s="865"/>
      <c r="AE76" s="821"/>
      <c r="AF76" s="866">
        <v>10571</v>
      </c>
      <c r="AG76" s="865"/>
      <c r="AH76" s="865"/>
      <c r="AI76" s="865"/>
      <c r="AJ76" s="821"/>
      <c r="AK76" s="866">
        <v>5498</v>
      </c>
      <c r="AL76" s="865"/>
      <c r="AM76" s="865"/>
      <c r="AN76" s="865"/>
      <c r="AO76" s="821"/>
      <c r="AP76" s="866">
        <v>0</v>
      </c>
      <c r="AQ76" s="865"/>
      <c r="AR76" s="865"/>
      <c r="AS76" s="865"/>
      <c r="AT76" s="821"/>
      <c r="AU76" s="866">
        <v>0</v>
      </c>
      <c r="AV76" s="865"/>
      <c r="AW76" s="865"/>
      <c r="AX76" s="865"/>
      <c r="AY76" s="821"/>
      <c r="AZ76" s="819" t="s">
        <v>563</v>
      </c>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555</v>
      </c>
      <c r="C77" s="861"/>
      <c r="D77" s="861"/>
      <c r="E77" s="861"/>
      <c r="F77" s="861"/>
      <c r="G77" s="861"/>
      <c r="H77" s="861"/>
      <c r="I77" s="861"/>
      <c r="J77" s="861"/>
      <c r="K77" s="861"/>
      <c r="L77" s="861"/>
      <c r="M77" s="861"/>
      <c r="N77" s="861"/>
      <c r="O77" s="861"/>
      <c r="P77" s="862"/>
      <c r="Q77" s="864">
        <v>23245</v>
      </c>
      <c r="R77" s="865"/>
      <c r="S77" s="865"/>
      <c r="T77" s="865"/>
      <c r="U77" s="821"/>
      <c r="V77" s="866">
        <v>14700</v>
      </c>
      <c r="W77" s="865"/>
      <c r="X77" s="865"/>
      <c r="Y77" s="865"/>
      <c r="Z77" s="821"/>
      <c r="AA77" s="866">
        <v>8545</v>
      </c>
      <c r="AB77" s="865"/>
      <c r="AC77" s="865"/>
      <c r="AD77" s="865"/>
      <c r="AE77" s="821"/>
      <c r="AF77" s="866">
        <v>8545</v>
      </c>
      <c r="AG77" s="865"/>
      <c r="AH77" s="865"/>
      <c r="AI77" s="865"/>
      <c r="AJ77" s="821"/>
      <c r="AK77" s="866">
        <v>21</v>
      </c>
      <c r="AL77" s="865"/>
      <c r="AM77" s="865"/>
      <c r="AN77" s="865"/>
      <c r="AO77" s="821"/>
      <c r="AP77" s="866">
        <v>0</v>
      </c>
      <c r="AQ77" s="865"/>
      <c r="AR77" s="865"/>
      <c r="AS77" s="865"/>
      <c r="AT77" s="821"/>
      <c r="AU77" s="866">
        <v>0</v>
      </c>
      <c r="AV77" s="865"/>
      <c r="AW77" s="865"/>
      <c r="AX77" s="865"/>
      <c r="AY77" s="821"/>
      <c r="AZ77" s="819" t="s">
        <v>562</v>
      </c>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555</v>
      </c>
      <c r="C78" s="861"/>
      <c r="D78" s="861"/>
      <c r="E78" s="861"/>
      <c r="F78" s="861"/>
      <c r="G78" s="861"/>
      <c r="H78" s="861"/>
      <c r="I78" s="861"/>
      <c r="J78" s="861"/>
      <c r="K78" s="861"/>
      <c r="L78" s="861"/>
      <c r="M78" s="861"/>
      <c r="N78" s="861"/>
      <c r="O78" s="861"/>
      <c r="P78" s="862"/>
      <c r="Q78" s="863">
        <v>177</v>
      </c>
      <c r="R78" s="817"/>
      <c r="S78" s="817"/>
      <c r="T78" s="817"/>
      <c r="U78" s="817"/>
      <c r="V78" s="817">
        <v>101</v>
      </c>
      <c r="W78" s="817"/>
      <c r="X78" s="817"/>
      <c r="Y78" s="817"/>
      <c r="Z78" s="817"/>
      <c r="AA78" s="817">
        <v>77</v>
      </c>
      <c r="AB78" s="817"/>
      <c r="AC78" s="817"/>
      <c r="AD78" s="817"/>
      <c r="AE78" s="817"/>
      <c r="AF78" s="817">
        <v>77</v>
      </c>
      <c r="AG78" s="817"/>
      <c r="AH78" s="817"/>
      <c r="AI78" s="817"/>
      <c r="AJ78" s="817"/>
      <c r="AK78" s="817">
        <v>0</v>
      </c>
      <c r="AL78" s="817"/>
      <c r="AM78" s="817"/>
      <c r="AN78" s="817"/>
      <c r="AO78" s="817"/>
      <c r="AP78" s="817">
        <v>0</v>
      </c>
      <c r="AQ78" s="817"/>
      <c r="AR78" s="817"/>
      <c r="AS78" s="817"/>
      <c r="AT78" s="817"/>
      <c r="AU78" s="817">
        <v>0</v>
      </c>
      <c r="AV78" s="817"/>
      <c r="AW78" s="817"/>
      <c r="AX78" s="817"/>
      <c r="AY78" s="817"/>
      <c r="AZ78" s="819" t="s">
        <v>564</v>
      </c>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556</v>
      </c>
      <c r="C79" s="861"/>
      <c r="D79" s="861"/>
      <c r="E79" s="861"/>
      <c r="F79" s="861"/>
      <c r="G79" s="861"/>
      <c r="H79" s="861"/>
      <c r="I79" s="861"/>
      <c r="J79" s="861"/>
      <c r="K79" s="861"/>
      <c r="L79" s="861"/>
      <c r="M79" s="861"/>
      <c r="N79" s="861"/>
      <c r="O79" s="861"/>
      <c r="P79" s="862"/>
      <c r="Q79" s="863">
        <v>289</v>
      </c>
      <c r="R79" s="817"/>
      <c r="S79" s="817"/>
      <c r="T79" s="817"/>
      <c r="U79" s="817"/>
      <c r="V79" s="817">
        <v>262</v>
      </c>
      <c r="W79" s="817"/>
      <c r="X79" s="817"/>
      <c r="Y79" s="817"/>
      <c r="Z79" s="817"/>
      <c r="AA79" s="817">
        <v>26</v>
      </c>
      <c r="AB79" s="817"/>
      <c r="AC79" s="817"/>
      <c r="AD79" s="817"/>
      <c r="AE79" s="817"/>
      <c r="AF79" s="817">
        <v>26</v>
      </c>
      <c r="AG79" s="817"/>
      <c r="AH79" s="817"/>
      <c r="AI79" s="817"/>
      <c r="AJ79" s="817"/>
      <c r="AK79" s="817">
        <v>4</v>
      </c>
      <c r="AL79" s="817"/>
      <c r="AM79" s="817"/>
      <c r="AN79" s="817"/>
      <c r="AO79" s="817"/>
      <c r="AP79" s="817">
        <v>0</v>
      </c>
      <c r="AQ79" s="817"/>
      <c r="AR79" s="817"/>
      <c r="AS79" s="817"/>
      <c r="AT79" s="817"/>
      <c r="AU79" s="817">
        <v>0</v>
      </c>
      <c r="AV79" s="817"/>
      <c r="AW79" s="817"/>
      <c r="AX79" s="817"/>
      <c r="AY79" s="817"/>
      <c r="AZ79" s="819" t="s">
        <v>557</v>
      </c>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19543</v>
      </c>
      <c r="AG88" s="831"/>
      <c r="AH88" s="831"/>
      <c r="AI88" s="831"/>
      <c r="AJ88" s="831"/>
      <c r="AK88" s="828"/>
      <c r="AL88" s="828"/>
      <c r="AM88" s="828"/>
      <c r="AN88" s="828"/>
      <c r="AO88" s="828"/>
      <c r="AP88" s="831">
        <v>2592</v>
      </c>
      <c r="AQ88" s="831"/>
      <c r="AR88" s="831"/>
      <c r="AS88" s="831"/>
      <c r="AT88" s="831"/>
      <c r="AU88" s="831">
        <v>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295</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295</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295</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561996</v>
      </c>
      <c r="AB110" s="887"/>
      <c r="AC110" s="887"/>
      <c r="AD110" s="887"/>
      <c r="AE110" s="888"/>
      <c r="AF110" s="889">
        <v>572317</v>
      </c>
      <c r="AG110" s="887"/>
      <c r="AH110" s="887"/>
      <c r="AI110" s="887"/>
      <c r="AJ110" s="888"/>
      <c r="AK110" s="889">
        <v>570942</v>
      </c>
      <c r="AL110" s="887"/>
      <c r="AM110" s="887"/>
      <c r="AN110" s="887"/>
      <c r="AO110" s="888"/>
      <c r="AP110" s="890">
        <v>12.5</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6161688</v>
      </c>
      <c r="BR110" s="918"/>
      <c r="BS110" s="918"/>
      <c r="BT110" s="918"/>
      <c r="BU110" s="918"/>
      <c r="BV110" s="918">
        <v>5798140</v>
      </c>
      <c r="BW110" s="918"/>
      <c r="BX110" s="918"/>
      <c r="BY110" s="918"/>
      <c r="BZ110" s="918"/>
      <c r="CA110" s="918">
        <v>5373134</v>
      </c>
      <c r="CB110" s="918"/>
      <c r="CC110" s="918"/>
      <c r="CD110" s="918"/>
      <c r="CE110" s="918"/>
      <c r="CF110" s="931">
        <v>118.1</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2362342</v>
      </c>
      <c r="BR112" s="913"/>
      <c r="BS112" s="913"/>
      <c r="BT112" s="913"/>
      <c r="BU112" s="913"/>
      <c r="BV112" s="913">
        <v>2240933</v>
      </c>
      <c r="BW112" s="913"/>
      <c r="BX112" s="913"/>
      <c r="BY112" s="913"/>
      <c r="BZ112" s="913"/>
      <c r="CA112" s="913">
        <v>2081437</v>
      </c>
      <c r="CB112" s="913"/>
      <c r="CC112" s="913"/>
      <c r="CD112" s="913"/>
      <c r="CE112" s="913"/>
      <c r="CF112" s="907">
        <v>45.8</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242377</v>
      </c>
      <c r="AB113" s="925"/>
      <c r="AC113" s="925"/>
      <c r="AD113" s="925"/>
      <c r="AE113" s="926"/>
      <c r="AF113" s="927">
        <v>248290</v>
      </c>
      <c r="AG113" s="925"/>
      <c r="AH113" s="925"/>
      <c r="AI113" s="925"/>
      <c r="AJ113" s="926"/>
      <c r="AK113" s="927">
        <v>238904</v>
      </c>
      <c r="AL113" s="925"/>
      <c r="AM113" s="925"/>
      <c r="AN113" s="925"/>
      <c r="AO113" s="926"/>
      <c r="AP113" s="928">
        <v>5.3</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266940</v>
      </c>
      <c r="BR113" s="913"/>
      <c r="BS113" s="913"/>
      <c r="BT113" s="913"/>
      <c r="BU113" s="913"/>
      <c r="BV113" s="913">
        <v>253043</v>
      </c>
      <c r="BW113" s="913"/>
      <c r="BX113" s="913"/>
      <c r="BY113" s="913"/>
      <c r="BZ113" s="913"/>
      <c r="CA113" s="913">
        <v>262968</v>
      </c>
      <c r="CB113" s="913"/>
      <c r="CC113" s="913"/>
      <c r="CD113" s="913"/>
      <c r="CE113" s="913"/>
      <c r="CF113" s="907">
        <v>5.8</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25001</v>
      </c>
      <c r="AB114" s="946"/>
      <c r="AC114" s="946"/>
      <c r="AD114" s="946"/>
      <c r="AE114" s="947"/>
      <c r="AF114" s="948">
        <v>25281</v>
      </c>
      <c r="AG114" s="946"/>
      <c r="AH114" s="946"/>
      <c r="AI114" s="946"/>
      <c r="AJ114" s="947"/>
      <c r="AK114" s="948">
        <v>26570</v>
      </c>
      <c r="AL114" s="946"/>
      <c r="AM114" s="946"/>
      <c r="AN114" s="946"/>
      <c r="AO114" s="947"/>
      <c r="AP114" s="949">
        <v>0.6</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1205336</v>
      </c>
      <c r="BR114" s="913"/>
      <c r="BS114" s="913"/>
      <c r="BT114" s="913"/>
      <c r="BU114" s="913"/>
      <c r="BV114" s="913">
        <v>1170110</v>
      </c>
      <c r="BW114" s="913"/>
      <c r="BX114" s="913"/>
      <c r="BY114" s="913"/>
      <c r="BZ114" s="913"/>
      <c r="CA114" s="913">
        <v>1168238</v>
      </c>
      <c r="CB114" s="913"/>
      <c r="CC114" s="913"/>
      <c r="CD114" s="913"/>
      <c r="CE114" s="913"/>
      <c r="CF114" s="907">
        <v>25.7</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829374</v>
      </c>
      <c r="AB117" s="966"/>
      <c r="AC117" s="966"/>
      <c r="AD117" s="966"/>
      <c r="AE117" s="967"/>
      <c r="AF117" s="968">
        <v>845888</v>
      </c>
      <c r="AG117" s="966"/>
      <c r="AH117" s="966"/>
      <c r="AI117" s="966"/>
      <c r="AJ117" s="967"/>
      <c r="AK117" s="968">
        <v>836416</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295</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444</v>
      </c>
      <c r="BP119" s="992"/>
      <c r="BQ119" s="986">
        <v>9996306</v>
      </c>
      <c r="BR119" s="987"/>
      <c r="BS119" s="987"/>
      <c r="BT119" s="987"/>
      <c r="BU119" s="987"/>
      <c r="BV119" s="987">
        <v>9462226</v>
      </c>
      <c r="BW119" s="987"/>
      <c r="BX119" s="987"/>
      <c r="BY119" s="987"/>
      <c r="BZ119" s="987"/>
      <c r="CA119" s="987">
        <v>8885777</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2939437</v>
      </c>
      <c r="BR120" s="918"/>
      <c r="BS120" s="918"/>
      <c r="BT120" s="918"/>
      <c r="BU120" s="918"/>
      <c r="BV120" s="918">
        <v>3208599</v>
      </c>
      <c r="BW120" s="918"/>
      <c r="BX120" s="918"/>
      <c r="BY120" s="918"/>
      <c r="BZ120" s="918"/>
      <c r="CA120" s="918">
        <v>3447979</v>
      </c>
      <c r="CB120" s="918"/>
      <c r="CC120" s="918"/>
      <c r="CD120" s="918"/>
      <c r="CE120" s="918"/>
      <c r="CF120" s="931">
        <v>75.8</v>
      </c>
      <c r="CG120" s="932"/>
      <c r="CH120" s="932"/>
      <c r="CI120" s="932"/>
      <c r="CJ120" s="932"/>
      <c r="CK120" s="993" t="s">
        <v>448</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1500651</v>
      </c>
      <c r="DH120" s="918"/>
      <c r="DI120" s="918"/>
      <c r="DJ120" s="918"/>
      <c r="DK120" s="918"/>
      <c r="DL120" s="918">
        <v>1394717</v>
      </c>
      <c r="DM120" s="918"/>
      <c r="DN120" s="918"/>
      <c r="DO120" s="918"/>
      <c r="DP120" s="918"/>
      <c r="DQ120" s="918">
        <v>1322885</v>
      </c>
      <c r="DR120" s="918"/>
      <c r="DS120" s="918"/>
      <c r="DT120" s="918"/>
      <c r="DU120" s="918"/>
      <c r="DV120" s="919">
        <v>29.1</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794</v>
      </c>
      <c r="BR121" s="913"/>
      <c r="BS121" s="913"/>
      <c r="BT121" s="913"/>
      <c r="BU121" s="913"/>
      <c r="BV121" s="913">
        <v>794</v>
      </c>
      <c r="BW121" s="913"/>
      <c r="BX121" s="913"/>
      <c r="BY121" s="913"/>
      <c r="BZ121" s="913"/>
      <c r="CA121" s="913">
        <v>656</v>
      </c>
      <c r="CB121" s="913"/>
      <c r="CC121" s="913"/>
      <c r="CD121" s="913"/>
      <c r="CE121" s="913"/>
      <c r="CF121" s="907">
        <v>0</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842010</v>
      </c>
      <c r="DH121" s="913"/>
      <c r="DI121" s="913"/>
      <c r="DJ121" s="913"/>
      <c r="DK121" s="913"/>
      <c r="DL121" s="913">
        <v>810247</v>
      </c>
      <c r="DM121" s="913"/>
      <c r="DN121" s="913"/>
      <c r="DO121" s="913"/>
      <c r="DP121" s="913"/>
      <c r="DQ121" s="913">
        <v>735091</v>
      </c>
      <c r="DR121" s="913"/>
      <c r="DS121" s="913"/>
      <c r="DT121" s="913"/>
      <c r="DU121" s="913"/>
      <c r="DV121" s="914">
        <v>16.2</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6758725</v>
      </c>
      <c r="BR122" s="987"/>
      <c r="BS122" s="987"/>
      <c r="BT122" s="987"/>
      <c r="BU122" s="987"/>
      <c r="BV122" s="987">
        <v>6407315</v>
      </c>
      <c r="BW122" s="987"/>
      <c r="BX122" s="987"/>
      <c r="BY122" s="987"/>
      <c r="BZ122" s="987"/>
      <c r="CA122" s="987">
        <v>6133975</v>
      </c>
      <c r="CB122" s="987"/>
      <c r="CC122" s="987"/>
      <c r="CD122" s="987"/>
      <c r="CE122" s="987"/>
      <c r="CF122" s="1004">
        <v>134.80000000000001</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16244</v>
      </c>
      <c r="DH122" s="913"/>
      <c r="DI122" s="913"/>
      <c r="DJ122" s="913"/>
      <c r="DK122" s="913"/>
      <c r="DL122" s="913">
        <v>17481</v>
      </c>
      <c r="DM122" s="913"/>
      <c r="DN122" s="913"/>
      <c r="DO122" s="913"/>
      <c r="DP122" s="913"/>
      <c r="DQ122" s="913">
        <v>19108</v>
      </c>
      <c r="DR122" s="913"/>
      <c r="DS122" s="913"/>
      <c r="DT122" s="913"/>
      <c r="DU122" s="913"/>
      <c r="DV122" s="914">
        <v>0.4</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452</v>
      </c>
      <c r="BP123" s="992"/>
      <c r="BQ123" s="1050">
        <v>9698956</v>
      </c>
      <c r="BR123" s="1051"/>
      <c r="BS123" s="1051"/>
      <c r="BT123" s="1051"/>
      <c r="BU123" s="1051"/>
      <c r="BV123" s="1051">
        <v>9616708</v>
      </c>
      <c r="BW123" s="1051"/>
      <c r="BX123" s="1051"/>
      <c r="BY123" s="1051"/>
      <c r="BZ123" s="1051"/>
      <c r="CA123" s="1051">
        <v>9582610</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v>3437</v>
      </c>
      <c r="DH123" s="946"/>
      <c r="DI123" s="946"/>
      <c r="DJ123" s="946"/>
      <c r="DK123" s="947"/>
      <c r="DL123" s="948">
        <v>4438</v>
      </c>
      <c r="DM123" s="946"/>
      <c r="DN123" s="946"/>
      <c r="DO123" s="946"/>
      <c r="DP123" s="947"/>
      <c r="DQ123" s="948">
        <v>4353</v>
      </c>
      <c r="DR123" s="946"/>
      <c r="DS123" s="946"/>
      <c r="DT123" s="946"/>
      <c r="DU123" s="947"/>
      <c r="DV123" s="949">
        <v>0.1</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6.4</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t="s">
        <v>122</v>
      </c>
      <c r="AB128" s="1033"/>
      <c r="AC128" s="1033"/>
      <c r="AD128" s="1033"/>
      <c r="AE128" s="1034"/>
      <c r="AF128" s="1035">
        <v>306</v>
      </c>
      <c r="AG128" s="1033"/>
      <c r="AH128" s="1033"/>
      <c r="AI128" s="1033"/>
      <c r="AJ128" s="1034"/>
      <c r="AK128" s="1035">
        <v>388</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14.92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5196285</v>
      </c>
      <c r="AB129" s="946"/>
      <c r="AC129" s="946"/>
      <c r="AD129" s="946"/>
      <c r="AE129" s="947"/>
      <c r="AF129" s="948">
        <v>5105471</v>
      </c>
      <c r="AG129" s="946"/>
      <c r="AH129" s="946"/>
      <c r="AI129" s="946"/>
      <c r="AJ129" s="947"/>
      <c r="AK129" s="948">
        <v>5118409</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19.920000000000002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588291</v>
      </c>
      <c r="AB130" s="946"/>
      <c r="AC130" s="946"/>
      <c r="AD130" s="946"/>
      <c r="AE130" s="947"/>
      <c r="AF130" s="948">
        <v>586526</v>
      </c>
      <c r="AG130" s="946"/>
      <c r="AH130" s="946"/>
      <c r="AI130" s="946"/>
      <c r="AJ130" s="947"/>
      <c r="AK130" s="948">
        <v>569055</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5.6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4607994</v>
      </c>
      <c r="AB131" s="973"/>
      <c r="AC131" s="973"/>
      <c r="AD131" s="973"/>
      <c r="AE131" s="974"/>
      <c r="AF131" s="972">
        <v>4518945</v>
      </c>
      <c r="AG131" s="973"/>
      <c r="AH131" s="973"/>
      <c r="AI131" s="973"/>
      <c r="AJ131" s="974"/>
      <c r="AK131" s="972">
        <v>4549354</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5.2318427500000002</v>
      </c>
      <c r="AB132" s="1084"/>
      <c r="AC132" s="1084"/>
      <c r="AD132" s="1084"/>
      <c r="AE132" s="1085"/>
      <c r="AF132" s="1086">
        <v>5.7326654780000004</v>
      </c>
      <c r="AG132" s="1084"/>
      <c r="AH132" s="1084"/>
      <c r="AI132" s="1084"/>
      <c r="AJ132" s="1085"/>
      <c r="AK132" s="1086">
        <v>5.8683716410000004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5.6</v>
      </c>
      <c r="AB133" s="1067"/>
      <c r="AC133" s="1067"/>
      <c r="AD133" s="1067"/>
      <c r="AE133" s="1068"/>
      <c r="AF133" s="1066">
        <v>5.5</v>
      </c>
      <c r="AG133" s="1067"/>
      <c r="AH133" s="1067"/>
      <c r="AI133" s="1067"/>
      <c r="AJ133" s="1068"/>
      <c r="AK133" s="1066">
        <v>5.6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WyH9IystMUsIPcY0cPJSMNtGpS0dgDzjvy9QmDgmxzFW1IyjfwIsWh46XZ2OVxEwmmW0vS9QXv0/Ag8kXwJYg==" saltValue="L97PmLggwHYnYl4c9mUt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t2NQjdilyikO0CgM9UOqcxNG21fgnBI4J5UU9ZLKru73Bj2EpHWbqXX3U6ZA82ZFe5CxSqJOvmx1qc8qkq35Q==" saltValue="ax/Fhr2zuSMkeepWPZHY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aqVA7o5K6sryYjkl8F+SizJe+fwACtEAv1t1kzw9mjM0MNeAMf6CvzJvs/T/y7zqBvHZLBbrM2wIPfM4x6zxA==" saltValue="UEqFnRvUVTrsdZ19uV/P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Q21" sqref="AQ21"/>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1495983</v>
      </c>
      <c r="AP9" s="274">
        <v>83766</v>
      </c>
      <c r="AQ9" s="275">
        <v>93942</v>
      </c>
      <c r="AR9" s="276">
        <v>-10.8</v>
      </c>
    </row>
    <row r="10" spans="1:46" ht="13.5" customHeight="1" x14ac:dyDescent="0.15">
      <c r="A10" s="259"/>
      <c r="AK10" s="1103" t="s">
        <v>487</v>
      </c>
      <c r="AL10" s="1104"/>
      <c r="AM10" s="1104"/>
      <c r="AN10" s="1105"/>
      <c r="AO10" s="277">
        <v>251758</v>
      </c>
      <c r="AP10" s="277">
        <v>14097</v>
      </c>
      <c r="AQ10" s="278">
        <v>12590</v>
      </c>
      <c r="AR10" s="279">
        <v>12</v>
      </c>
    </row>
    <row r="11" spans="1:46" ht="13.5" customHeight="1" x14ac:dyDescent="0.15">
      <c r="A11" s="259"/>
      <c r="AK11" s="1103" t="s">
        <v>488</v>
      </c>
      <c r="AL11" s="1104"/>
      <c r="AM11" s="1104"/>
      <c r="AN11" s="1105"/>
      <c r="AO11" s="277" t="s">
        <v>489</v>
      </c>
      <c r="AP11" s="277" t="s">
        <v>489</v>
      </c>
      <c r="AQ11" s="278">
        <v>461</v>
      </c>
      <c r="AR11" s="279" t="s">
        <v>489</v>
      </c>
    </row>
    <row r="12" spans="1:46" ht="13.5" customHeight="1" x14ac:dyDescent="0.15">
      <c r="A12" s="259"/>
      <c r="AK12" s="1103" t="s">
        <v>490</v>
      </c>
      <c r="AL12" s="1104"/>
      <c r="AM12" s="1104"/>
      <c r="AN12" s="1105"/>
      <c r="AO12" s="277" t="s">
        <v>489</v>
      </c>
      <c r="AP12" s="277" t="s">
        <v>489</v>
      </c>
      <c r="AQ12" s="278">
        <v>24</v>
      </c>
      <c r="AR12" s="279" t="s">
        <v>489</v>
      </c>
    </row>
    <row r="13" spans="1:46" ht="13.5" customHeight="1" x14ac:dyDescent="0.15">
      <c r="A13" s="259"/>
      <c r="AK13" s="1103" t="s">
        <v>491</v>
      </c>
      <c r="AL13" s="1104"/>
      <c r="AM13" s="1104"/>
      <c r="AN13" s="1105"/>
      <c r="AO13" s="277" t="s">
        <v>489</v>
      </c>
      <c r="AP13" s="277" t="s">
        <v>489</v>
      </c>
      <c r="AQ13" s="278">
        <v>3962</v>
      </c>
      <c r="AR13" s="279" t="s">
        <v>489</v>
      </c>
    </row>
    <row r="14" spans="1:46" ht="13.5" customHeight="1" x14ac:dyDescent="0.15">
      <c r="A14" s="259"/>
      <c r="AK14" s="1103" t="s">
        <v>492</v>
      </c>
      <c r="AL14" s="1104"/>
      <c r="AM14" s="1104"/>
      <c r="AN14" s="1105"/>
      <c r="AO14" s="277">
        <v>12965</v>
      </c>
      <c r="AP14" s="277">
        <v>726</v>
      </c>
      <c r="AQ14" s="278">
        <v>1657</v>
      </c>
      <c r="AR14" s="279">
        <v>-56.2</v>
      </c>
    </row>
    <row r="15" spans="1:46" ht="13.5" customHeight="1" x14ac:dyDescent="0.15">
      <c r="A15" s="259"/>
      <c r="AK15" s="1106" t="s">
        <v>493</v>
      </c>
      <c r="AL15" s="1107"/>
      <c r="AM15" s="1107"/>
      <c r="AN15" s="1108"/>
      <c r="AO15" s="277">
        <v>-89927</v>
      </c>
      <c r="AP15" s="277">
        <v>-5035</v>
      </c>
      <c r="AQ15" s="278">
        <v>-5526</v>
      </c>
      <c r="AR15" s="279">
        <v>-8.9</v>
      </c>
    </row>
    <row r="16" spans="1:46" x14ac:dyDescent="0.15">
      <c r="A16" s="259"/>
      <c r="AK16" s="1106" t="s">
        <v>178</v>
      </c>
      <c r="AL16" s="1107"/>
      <c r="AM16" s="1107"/>
      <c r="AN16" s="1108"/>
      <c r="AO16" s="277">
        <v>1670779</v>
      </c>
      <c r="AP16" s="277">
        <v>93554</v>
      </c>
      <c r="AQ16" s="278">
        <v>107111</v>
      </c>
      <c r="AR16" s="279">
        <v>-12.7</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8.4600000000000009</v>
      </c>
      <c r="AP21" s="290">
        <v>9.3000000000000007</v>
      </c>
      <c r="AQ21" s="291">
        <v>-0.84</v>
      </c>
      <c r="AS21" s="292"/>
      <c r="AT21" s="288"/>
    </row>
    <row r="22" spans="1:46" s="260" customFormat="1" x14ac:dyDescent="0.15">
      <c r="A22" s="288"/>
      <c r="AK22" s="1109" t="s">
        <v>499</v>
      </c>
      <c r="AL22" s="1110"/>
      <c r="AM22" s="1110"/>
      <c r="AN22" s="1111"/>
      <c r="AO22" s="293">
        <v>97.4</v>
      </c>
      <c r="AP22" s="294">
        <v>96.8</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570942</v>
      </c>
      <c r="AP32" s="303">
        <v>31969</v>
      </c>
      <c r="AQ32" s="304">
        <v>49869</v>
      </c>
      <c r="AR32" s="305">
        <v>-35.9</v>
      </c>
    </row>
    <row r="33" spans="1:46" ht="13.5" customHeight="1" x14ac:dyDescent="0.15">
      <c r="A33" s="259"/>
      <c r="AK33" s="1117" t="s">
        <v>504</v>
      </c>
      <c r="AL33" s="1118"/>
      <c r="AM33" s="1118"/>
      <c r="AN33" s="1119"/>
      <c r="AO33" s="303" t="s">
        <v>489</v>
      </c>
      <c r="AP33" s="303" t="s">
        <v>489</v>
      </c>
      <c r="AQ33" s="304" t="s">
        <v>489</v>
      </c>
      <c r="AR33" s="305" t="s">
        <v>489</v>
      </c>
    </row>
    <row r="34" spans="1:46" ht="27" customHeight="1" x14ac:dyDescent="0.15">
      <c r="A34" s="259"/>
      <c r="AK34" s="1117" t="s">
        <v>505</v>
      </c>
      <c r="AL34" s="1118"/>
      <c r="AM34" s="1118"/>
      <c r="AN34" s="1119"/>
      <c r="AO34" s="303" t="s">
        <v>489</v>
      </c>
      <c r="AP34" s="303" t="s">
        <v>489</v>
      </c>
      <c r="AQ34" s="304" t="s">
        <v>489</v>
      </c>
      <c r="AR34" s="305" t="s">
        <v>489</v>
      </c>
    </row>
    <row r="35" spans="1:46" ht="27" customHeight="1" x14ac:dyDescent="0.15">
      <c r="A35" s="259"/>
      <c r="AK35" s="1117" t="s">
        <v>506</v>
      </c>
      <c r="AL35" s="1118"/>
      <c r="AM35" s="1118"/>
      <c r="AN35" s="1119"/>
      <c r="AO35" s="303">
        <v>238904</v>
      </c>
      <c r="AP35" s="303">
        <v>13377</v>
      </c>
      <c r="AQ35" s="304">
        <v>14647</v>
      </c>
      <c r="AR35" s="305">
        <v>-8.6999999999999993</v>
      </c>
    </row>
    <row r="36" spans="1:46" ht="27" customHeight="1" x14ac:dyDescent="0.15">
      <c r="A36" s="259"/>
      <c r="AK36" s="1117" t="s">
        <v>507</v>
      </c>
      <c r="AL36" s="1118"/>
      <c r="AM36" s="1118"/>
      <c r="AN36" s="1119"/>
      <c r="AO36" s="303">
        <v>26570</v>
      </c>
      <c r="AP36" s="303">
        <v>1488</v>
      </c>
      <c r="AQ36" s="304">
        <v>2417</v>
      </c>
      <c r="AR36" s="305">
        <v>-38.4</v>
      </c>
    </row>
    <row r="37" spans="1:46" ht="13.5" customHeight="1" x14ac:dyDescent="0.15">
      <c r="A37" s="259"/>
      <c r="AK37" s="1117" t="s">
        <v>508</v>
      </c>
      <c r="AL37" s="1118"/>
      <c r="AM37" s="1118"/>
      <c r="AN37" s="1119"/>
      <c r="AO37" s="303" t="s">
        <v>489</v>
      </c>
      <c r="AP37" s="303" t="s">
        <v>489</v>
      </c>
      <c r="AQ37" s="304">
        <v>490</v>
      </c>
      <c r="AR37" s="305" t="s">
        <v>489</v>
      </c>
    </row>
    <row r="38" spans="1:46" ht="27" customHeight="1" x14ac:dyDescent="0.15">
      <c r="A38" s="259"/>
      <c r="AK38" s="1120" t="s">
        <v>509</v>
      </c>
      <c r="AL38" s="1121"/>
      <c r="AM38" s="1121"/>
      <c r="AN38" s="1122"/>
      <c r="AO38" s="306" t="s">
        <v>489</v>
      </c>
      <c r="AP38" s="306" t="s">
        <v>489</v>
      </c>
      <c r="AQ38" s="307">
        <v>2</v>
      </c>
      <c r="AR38" s="295" t="s">
        <v>489</v>
      </c>
      <c r="AS38" s="302"/>
    </row>
    <row r="39" spans="1:46" x14ac:dyDescent="0.15">
      <c r="A39" s="259"/>
      <c r="AK39" s="1120" t="s">
        <v>510</v>
      </c>
      <c r="AL39" s="1121"/>
      <c r="AM39" s="1121"/>
      <c r="AN39" s="1122"/>
      <c r="AO39" s="303">
        <v>-388</v>
      </c>
      <c r="AP39" s="303">
        <v>-22</v>
      </c>
      <c r="AQ39" s="304">
        <v>-2755</v>
      </c>
      <c r="AR39" s="305">
        <v>-99.2</v>
      </c>
      <c r="AS39" s="302"/>
    </row>
    <row r="40" spans="1:46" ht="27" customHeight="1" x14ac:dyDescent="0.15">
      <c r="A40" s="259"/>
      <c r="AK40" s="1117" t="s">
        <v>511</v>
      </c>
      <c r="AL40" s="1118"/>
      <c r="AM40" s="1118"/>
      <c r="AN40" s="1119"/>
      <c r="AO40" s="303">
        <v>-569055</v>
      </c>
      <c r="AP40" s="303">
        <v>-31864</v>
      </c>
      <c r="AQ40" s="304">
        <v>-44075</v>
      </c>
      <c r="AR40" s="305">
        <v>-27.7</v>
      </c>
      <c r="AS40" s="302"/>
    </row>
    <row r="41" spans="1:46" x14ac:dyDescent="0.15">
      <c r="A41" s="259"/>
      <c r="AK41" s="1123" t="s">
        <v>288</v>
      </c>
      <c r="AL41" s="1124"/>
      <c r="AM41" s="1124"/>
      <c r="AN41" s="1125"/>
      <c r="AO41" s="303">
        <v>266973</v>
      </c>
      <c r="AP41" s="303">
        <v>14949</v>
      </c>
      <c r="AQ41" s="304">
        <v>20595</v>
      </c>
      <c r="AR41" s="305">
        <v>-27.4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838788</v>
      </c>
      <c r="AN51" s="325">
        <v>44333</v>
      </c>
      <c r="AO51" s="326">
        <v>20.399999999999999</v>
      </c>
      <c r="AP51" s="327">
        <v>83103</v>
      </c>
      <c r="AQ51" s="328">
        <v>-13.8</v>
      </c>
      <c r="AR51" s="329">
        <v>34.200000000000003</v>
      </c>
    </row>
    <row r="52" spans="1:44" x14ac:dyDescent="0.15">
      <c r="A52" s="259"/>
      <c r="AK52" s="330"/>
      <c r="AL52" s="331" t="s">
        <v>521</v>
      </c>
      <c r="AM52" s="332">
        <v>345196</v>
      </c>
      <c r="AN52" s="333">
        <v>18245</v>
      </c>
      <c r="AO52" s="334">
        <v>-4.3</v>
      </c>
      <c r="AP52" s="335">
        <v>41378</v>
      </c>
      <c r="AQ52" s="336">
        <v>3.7</v>
      </c>
      <c r="AR52" s="337">
        <v>-8</v>
      </c>
    </row>
    <row r="53" spans="1:44" x14ac:dyDescent="0.15">
      <c r="A53" s="259"/>
      <c r="AK53" s="315" t="s">
        <v>522</v>
      </c>
      <c r="AL53" s="316"/>
      <c r="AM53" s="324">
        <v>1056386</v>
      </c>
      <c r="AN53" s="325">
        <v>56631</v>
      </c>
      <c r="AO53" s="326">
        <v>27.7</v>
      </c>
      <c r="AP53" s="327">
        <v>84459</v>
      </c>
      <c r="AQ53" s="328">
        <v>1.6</v>
      </c>
      <c r="AR53" s="329">
        <v>26.1</v>
      </c>
    </row>
    <row r="54" spans="1:44" x14ac:dyDescent="0.15">
      <c r="A54" s="259"/>
      <c r="AK54" s="330"/>
      <c r="AL54" s="331" t="s">
        <v>521</v>
      </c>
      <c r="AM54" s="332">
        <v>699276</v>
      </c>
      <c r="AN54" s="333">
        <v>37487</v>
      </c>
      <c r="AO54" s="334">
        <v>105.5</v>
      </c>
      <c r="AP54" s="335">
        <v>47314</v>
      </c>
      <c r="AQ54" s="336">
        <v>14.3</v>
      </c>
      <c r="AR54" s="337">
        <v>91.2</v>
      </c>
    </row>
    <row r="55" spans="1:44" x14ac:dyDescent="0.15">
      <c r="A55" s="259"/>
      <c r="AK55" s="315" t="s">
        <v>523</v>
      </c>
      <c r="AL55" s="316"/>
      <c r="AM55" s="324">
        <v>1708667</v>
      </c>
      <c r="AN55" s="325">
        <v>92913</v>
      </c>
      <c r="AO55" s="326">
        <v>64.099999999999994</v>
      </c>
      <c r="AP55" s="327">
        <v>76413</v>
      </c>
      <c r="AQ55" s="328">
        <v>-9.5</v>
      </c>
      <c r="AR55" s="329">
        <v>73.599999999999994</v>
      </c>
    </row>
    <row r="56" spans="1:44" x14ac:dyDescent="0.15">
      <c r="A56" s="259"/>
      <c r="AK56" s="330"/>
      <c r="AL56" s="331" t="s">
        <v>521</v>
      </c>
      <c r="AM56" s="332">
        <v>1214991</v>
      </c>
      <c r="AN56" s="333">
        <v>66068</v>
      </c>
      <c r="AO56" s="334">
        <v>76.2</v>
      </c>
      <c r="AP56" s="335">
        <v>39658</v>
      </c>
      <c r="AQ56" s="336">
        <v>-16.2</v>
      </c>
      <c r="AR56" s="337">
        <v>92.4</v>
      </c>
    </row>
    <row r="57" spans="1:44" x14ac:dyDescent="0.15">
      <c r="A57" s="259"/>
      <c r="AK57" s="315" t="s">
        <v>524</v>
      </c>
      <c r="AL57" s="316"/>
      <c r="AM57" s="324">
        <v>575998</v>
      </c>
      <c r="AN57" s="325">
        <v>31793</v>
      </c>
      <c r="AO57" s="326">
        <v>-65.8</v>
      </c>
      <c r="AP57" s="327">
        <v>66481</v>
      </c>
      <c r="AQ57" s="328">
        <v>-13</v>
      </c>
      <c r="AR57" s="329">
        <v>-52.8</v>
      </c>
    </row>
    <row r="58" spans="1:44" x14ac:dyDescent="0.15">
      <c r="A58" s="259"/>
      <c r="AK58" s="330"/>
      <c r="AL58" s="331" t="s">
        <v>521</v>
      </c>
      <c r="AM58" s="332">
        <v>237980</v>
      </c>
      <c r="AN58" s="333">
        <v>13136</v>
      </c>
      <c r="AO58" s="334">
        <v>-80.099999999999994</v>
      </c>
      <c r="AP58" s="335">
        <v>36120</v>
      </c>
      <c r="AQ58" s="336">
        <v>-8.9</v>
      </c>
      <c r="AR58" s="337">
        <v>-71.2</v>
      </c>
    </row>
    <row r="59" spans="1:44" x14ac:dyDescent="0.15">
      <c r="A59" s="259"/>
      <c r="AK59" s="315" t="s">
        <v>525</v>
      </c>
      <c r="AL59" s="316"/>
      <c r="AM59" s="324">
        <v>494961</v>
      </c>
      <c r="AN59" s="325">
        <v>27715</v>
      </c>
      <c r="AO59" s="326">
        <v>-12.8</v>
      </c>
      <c r="AP59" s="327">
        <v>67825</v>
      </c>
      <c r="AQ59" s="328">
        <v>2</v>
      </c>
      <c r="AR59" s="329">
        <v>-14.8</v>
      </c>
    </row>
    <row r="60" spans="1:44" x14ac:dyDescent="0.15">
      <c r="A60" s="259"/>
      <c r="AK60" s="330"/>
      <c r="AL60" s="331" t="s">
        <v>521</v>
      </c>
      <c r="AM60" s="332">
        <v>320633</v>
      </c>
      <c r="AN60" s="333">
        <v>17954</v>
      </c>
      <c r="AO60" s="334">
        <v>36.700000000000003</v>
      </c>
      <c r="AP60" s="335">
        <v>39417</v>
      </c>
      <c r="AQ60" s="336">
        <v>9.1</v>
      </c>
      <c r="AR60" s="337">
        <v>27.6</v>
      </c>
    </row>
    <row r="61" spans="1:44" x14ac:dyDescent="0.15">
      <c r="A61" s="259"/>
      <c r="AK61" s="315" t="s">
        <v>526</v>
      </c>
      <c r="AL61" s="338"/>
      <c r="AM61" s="324">
        <v>934960</v>
      </c>
      <c r="AN61" s="325">
        <v>50677</v>
      </c>
      <c r="AO61" s="326">
        <v>6.7</v>
      </c>
      <c r="AP61" s="327">
        <v>75656</v>
      </c>
      <c r="AQ61" s="339">
        <v>-6.5</v>
      </c>
      <c r="AR61" s="329">
        <v>13.2</v>
      </c>
    </row>
    <row r="62" spans="1:44" x14ac:dyDescent="0.15">
      <c r="A62" s="259"/>
      <c r="AK62" s="330"/>
      <c r="AL62" s="331" t="s">
        <v>521</v>
      </c>
      <c r="AM62" s="332">
        <v>563615</v>
      </c>
      <c r="AN62" s="333">
        <v>30578</v>
      </c>
      <c r="AO62" s="334">
        <v>26.8</v>
      </c>
      <c r="AP62" s="335">
        <v>40777</v>
      </c>
      <c r="AQ62" s="336">
        <v>0.4</v>
      </c>
      <c r="AR62" s="337">
        <v>26.4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x60d6mJ5LVTgXSKqeZUpkk+DedbBbw55QiUgyrz1n6Cisz1MaeMKokMjwfOuzWTEMk2FhdAzuILt3isekv0HQ==" saltValue="jPsgoOXbk32LfaOIoxL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1+kaLCl5HKlsnjfNDMXLD8JPKKciaJsIkMVkvmj1tcyTTEnnoQU0/TIv5FRfX/YThbcNVK/PEfhqSdKn98UasA==" saltValue="sqVIWwilK3LO8EWQBXg82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WC+AD+9yNJNSNMpZXw2GPNWkztM6Of9ktiuSv5uWwcGzMCE6dtQ8+AGP/YWtkOapbphpKXfNqarhIEV6hpG4/Q==" saltValue="rl/FPKVZy/D0gFVXm1ZoJ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25.94</v>
      </c>
      <c r="G47" s="12">
        <v>25.97</v>
      </c>
      <c r="H47" s="12">
        <v>24.75</v>
      </c>
      <c r="I47" s="12">
        <v>26.05</v>
      </c>
      <c r="J47" s="13">
        <v>27.11</v>
      </c>
    </row>
    <row r="48" spans="2:10" ht="57.75" customHeight="1" x14ac:dyDescent="0.15">
      <c r="B48" s="14"/>
      <c r="C48" s="1128" t="s">
        <v>4</v>
      </c>
      <c r="D48" s="1128"/>
      <c r="E48" s="1129"/>
      <c r="F48" s="15">
        <v>9.74</v>
      </c>
      <c r="G48" s="16">
        <v>8.9499999999999993</v>
      </c>
      <c r="H48" s="16">
        <v>14.24</v>
      </c>
      <c r="I48" s="16">
        <v>14.4</v>
      </c>
      <c r="J48" s="17">
        <v>10.59</v>
      </c>
    </row>
    <row r="49" spans="2:10" ht="57.75" customHeight="1" thickBot="1" x14ac:dyDescent="0.2">
      <c r="B49" s="18"/>
      <c r="C49" s="1130" t="s">
        <v>5</v>
      </c>
      <c r="D49" s="1130"/>
      <c r="E49" s="1131"/>
      <c r="F49" s="19">
        <v>0.73</v>
      </c>
      <c r="G49" s="20">
        <v>0.84</v>
      </c>
      <c r="H49" s="20">
        <v>5.95</v>
      </c>
      <c r="I49" s="20">
        <v>0.77</v>
      </c>
      <c r="J49" s="21" t="s">
        <v>533</v>
      </c>
    </row>
    <row r="50" spans="2:10" x14ac:dyDescent="0.15"/>
  </sheetData>
  <sheetProtection algorithmName="SHA-512" hashValue="gbgYpPNlE+lAKPLqTL+ZjICB8byp7sKdEJhDfv24K56gwLuxYRbnhlq1Z9jUIsj/49qMBrlKpkuTfpr0mofUyA==" saltValue="jT1YrHeQeoTm8gsCuHSX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J35" sqref="J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534</v>
      </c>
      <c r="D34" s="1136"/>
      <c r="E34" s="1137"/>
      <c r="F34" s="32">
        <v>19.91</v>
      </c>
      <c r="G34" s="33">
        <v>18.41</v>
      </c>
      <c r="H34" s="33">
        <v>16.899999999999999</v>
      </c>
      <c r="I34" s="33">
        <v>17.239999999999998</v>
      </c>
      <c r="J34" s="34">
        <v>13.8</v>
      </c>
      <c r="K34" s="22"/>
      <c r="L34" s="22"/>
      <c r="M34" s="22"/>
      <c r="N34" s="22"/>
      <c r="O34" s="22"/>
      <c r="P34" s="22"/>
    </row>
    <row r="35" spans="1:16" ht="39" customHeight="1" x14ac:dyDescent="0.15">
      <c r="A35" s="22"/>
      <c r="B35" s="35"/>
      <c r="C35" s="1132" t="s">
        <v>535</v>
      </c>
      <c r="D35" s="1132"/>
      <c r="E35" s="1133"/>
      <c r="F35" s="36">
        <v>9.73</v>
      </c>
      <c r="G35" s="37">
        <v>8.9499999999999993</v>
      </c>
      <c r="H35" s="37">
        <v>14.23</v>
      </c>
      <c r="I35" s="37">
        <v>14.39</v>
      </c>
      <c r="J35" s="38">
        <v>10.59</v>
      </c>
      <c r="K35" s="22"/>
      <c r="L35" s="22"/>
      <c r="M35" s="22"/>
      <c r="N35" s="22"/>
      <c r="O35" s="22"/>
      <c r="P35" s="22"/>
    </row>
    <row r="36" spans="1:16" ht="39" customHeight="1" x14ac:dyDescent="0.15">
      <c r="A36" s="22"/>
      <c r="B36" s="35"/>
      <c r="C36" s="1132" t="s">
        <v>536</v>
      </c>
      <c r="D36" s="1132"/>
      <c r="E36" s="1133"/>
      <c r="F36" s="36">
        <v>1.19</v>
      </c>
      <c r="G36" s="37">
        <v>1.53</v>
      </c>
      <c r="H36" s="37">
        <v>2.09</v>
      </c>
      <c r="I36" s="37">
        <v>1.93</v>
      </c>
      <c r="J36" s="38">
        <v>2.4300000000000002</v>
      </c>
      <c r="K36" s="22"/>
      <c r="L36" s="22"/>
      <c r="M36" s="22"/>
      <c r="N36" s="22"/>
      <c r="O36" s="22"/>
      <c r="P36" s="22"/>
    </row>
    <row r="37" spans="1:16" ht="39" customHeight="1" x14ac:dyDescent="0.15">
      <c r="A37" s="22"/>
      <c r="B37" s="35"/>
      <c r="C37" s="1132" t="s">
        <v>537</v>
      </c>
      <c r="D37" s="1132"/>
      <c r="E37" s="1133"/>
      <c r="F37" s="36">
        <v>0.74</v>
      </c>
      <c r="G37" s="37">
        <v>0.62</v>
      </c>
      <c r="H37" s="37">
        <v>0.5</v>
      </c>
      <c r="I37" s="37">
        <v>0.31</v>
      </c>
      <c r="J37" s="38">
        <v>2.2400000000000002</v>
      </c>
      <c r="K37" s="22"/>
      <c r="L37" s="22"/>
      <c r="M37" s="22"/>
      <c r="N37" s="22"/>
      <c r="O37" s="22"/>
      <c r="P37" s="22"/>
    </row>
    <row r="38" spans="1:16" ht="39" customHeight="1" x14ac:dyDescent="0.15">
      <c r="A38" s="22"/>
      <c r="B38" s="35"/>
      <c r="C38" s="1132" t="s">
        <v>538</v>
      </c>
      <c r="D38" s="1132"/>
      <c r="E38" s="1133"/>
      <c r="F38" s="36">
        <v>2.0099999999999998</v>
      </c>
      <c r="G38" s="37">
        <v>1.44</v>
      </c>
      <c r="H38" s="37">
        <v>2</v>
      </c>
      <c r="I38" s="37">
        <v>1.05</v>
      </c>
      <c r="J38" s="38">
        <v>1.62</v>
      </c>
      <c r="K38" s="22"/>
      <c r="L38" s="22"/>
      <c r="M38" s="22"/>
      <c r="N38" s="22"/>
      <c r="O38" s="22"/>
      <c r="P38" s="22"/>
    </row>
    <row r="39" spans="1:16" ht="39" customHeight="1" x14ac:dyDescent="0.15">
      <c r="A39" s="22"/>
      <c r="B39" s="35"/>
      <c r="C39" s="1132" t="s">
        <v>539</v>
      </c>
      <c r="D39" s="1132"/>
      <c r="E39" s="1133"/>
      <c r="F39" s="36">
        <v>0.68</v>
      </c>
      <c r="G39" s="37">
        <v>0.6</v>
      </c>
      <c r="H39" s="37">
        <v>1.06</v>
      </c>
      <c r="I39" s="37">
        <v>1.23</v>
      </c>
      <c r="J39" s="38">
        <v>1.27</v>
      </c>
      <c r="K39" s="22"/>
      <c r="L39" s="22"/>
      <c r="M39" s="22"/>
      <c r="N39" s="22"/>
      <c r="O39" s="22"/>
      <c r="P39" s="22"/>
    </row>
    <row r="40" spans="1:16" ht="39" customHeight="1" x14ac:dyDescent="0.15">
      <c r="A40" s="22"/>
      <c r="B40" s="35"/>
      <c r="C40" s="1132" t="s">
        <v>540</v>
      </c>
      <c r="D40" s="1132"/>
      <c r="E40" s="1133"/>
      <c r="F40" s="36">
        <v>0.04</v>
      </c>
      <c r="G40" s="37">
        <v>0.02</v>
      </c>
      <c r="H40" s="37">
        <v>0.02</v>
      </c>
      <c r="I40" s="37">
        <v>0.02</v>
      </c>
      <c r="J40" s="38">
        <v>0.1</v>
      </c>
      <c r="K40" s="22"/>
      <c r="L40" s="22"/>
      <c r="M40" s="22"/>
      <c r="N40" s="22"/>
      <c r="O40" s="22"/>
      <c r="P40" s="22"/>
    </row>
    <row r="41" spans="1:16" ht="39" customHeight="1" x14ac:dyDescent="0.15">
      <c r="A41" s="22"/>
      <c r="B41" s="35"/>
      <c r="C41" s="1132" t="s">
        <v>541</v>
      </c>
      <c r="D41" s="1132"/>
      <c r="E41" s="1133"/>
      <c r="F41" s="36">
        <v>0.06</v>
      </c>
      <c r="G41" s="37">
        <v>0.05</v>
      </c>
      <c r="H41" s="37">
        <v>0.04</v>
      </c>
      <c r="I41" s="37">
        <v>7.0000000000000007E-2</v>
      </c>
      <c r="J41" s="38">
        <v>7.0000000000000007E-2</v>
      </c>
      <c r="K41" s="22"/>
      <c r="L41" s="22"/>
      <c r="M41" s="22"/>
      <c r="N41" s="22"/>
      <c r="O41" s="22"/>
      <c r="P41" s="22"/>
    </row>
    <row r="42" spans="1:16" ht="39" customHeight="1" x14ac:dyDescent="0.15">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543</v>
      </c>
      <c r="D43" s="1134"/>
      <c r="E43" s="1135"/>
      <c r="F43" s="41" t="s">
        <v>489</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TrD40BWUJ2aU2FQdUDWeyp0cycYGrEOFHZ6eebnpUZes5FxoAOqZX2nzMUxF4o1kFj3tD3SUotdyj8oyIO/rw==" saltValue="jjkaafA2xALGS8Pm5cAH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85" zoomScaleNormal="85" zoomScaleSheetLayoutView="55" workbookViewId="0">
      <selection activeCell="O49" sqref="O4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601</v>
      </c>
      <c r="L45" s="58">
        <v>546</v>
      </c>
      <c r="M45" s="58">
        <v>562</v>
      </c>
      <c r="N45" s="58">
        <v>572</v>
      </c>
      <c r="O45" s="59">
        <v>571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239</v>
      </c>
      <c r="L48" s="62">
        <v>266</v>
      </c>
      <c r="M48" s="62">
        <v>242</v>
      </c>
      <c r="N48" s="62">
        <v>248</v>
      </c>
      <c r="O48" s="63">
        <v>239</v>
      </c>
      <c r="P48" s="46"/>
      <c r="Q48" s="46"/>
      <c r="R48" s="46"/>
      <c r="S48" s="46"/>
      <c r="T48" s="46"/>
      <c r="U48" s="46"/>
    </row>
    <row r="49" spans="1:21" ht="30.75" customHeight="1" x14ac:dyDescent="0.15">
      <c r="A49" s="46"/>
      <c r="B49" s="1140"/>
      <c r="C49" s="1141"/>
      <c r="D49" s="60"/>
      <c r="E49" s="1146" t="s">
        <v>14</v>
      </c>
      <c r="F49" s="1146"/>
      <c r="G49" s="1146"/>
      <c r="H49" s="1146"/>
      <c r="I49" s="1146"/>
      <c r="J49" s="1147"/>
      <c r="K49" s="61">
        <v>18</v>
      </c>
      <c r="L49" s="62">
        <v>16</v>
      </c>
      <c r="M49" s="62">
        <v>25</v>
      </c>
      <c r="N49" s="62">
        <v>25</v>
      </c>
      <c r="O49" s="63">
        <v>27</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611</v>
      </c>
      <c r="L52" s="62">
        <v>586</v>
      </c>
      <c r="M52" s="62">
        <v>588</v>
      </c>
      <c r="N52" s="62">
        <v>586</v>
      </c>
      <c r="O52" s="63">
        <v>569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247</v>
      </c>
      <c r="L53" s="67">
        <v>242</v>
      </c>
      <c r="M53" s="67">
        <v>241</v>
      </c>
      <c r="N53" s="67">
        <v>259</v>
      </c>
      <c r="O53" s="68">
        <v>268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sheetData>
  <sheetProtection algorithmName="SHA-512" hashValue="zCdTNvtdN8WENkQ428J4lFyv9RypdCsy9Y+ZbU7BN2MCZo3+nslWvrSVl0oU/4tYLSRSECd3wqO3y2Dv5IJ7PQ==" saltValue="HORaT6vi8Z4FH3AGjD4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M53" sqref="M53"/>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5335</v>
      </c>
      <c r="J41" s="343">
        <v>5501</v>
      </c>
      <c r="K41" s="343">
        <v>6162</v>
      </c>
      <c r="L41" s="343">
        <v>5798</v>
      </c>
      <c r="M41" s="344">
        <v>5373</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3097</v>
      </c>
      <c r="J43" s="346">
        <v>2848</v>
      </c>
      <c r="K43" s="346">
        <v>2362</v>
      </c>
      <c r="L43" s="346">
        <v>2241</v>
      </c>
      <c r="M43" s="347">
        <v>2081</v>
      </c>
    </row>
    <row r="44" spans="2:13" ht="27.75" customHeight="1" x14ac:dyDescent="0.15">
      <c r="B44" s="1171"/>
      <c r="C44" s="1172"/>
      <c r="D44" s="104"/>
      <c r="E44" s="1177" t="s">
        <v>34</v>
      </c>
      <c r="F44" s="1177"/>
      <c r="G44" s="1177"/>
      <c r="H44" s="1178"/>
      <c r="I44" s="345">
        <v>177</v>
      </c>
      <c r="J44" s="346">
        <v>272</v>
      </c>
      <c r="K44" s="346">
        <v>267</v>
      </c>
      <c r="L44" s="346">
        <v>253</v>
      </c>
      <c r="M44" s="347">
        <v>263</v>
      </c>
    </row>
    <row r="45" spans="2:13" ht="27.75" customHeight="1" x14ac:dyDescent="0.15">
      <c r="B45" s="1171"/>
      <c r="C45" s="1172"/>
      <c r="D45" s="104"/>
      <c r="E45" s="1177" t="s">
        <v>35</v>
      </c>
      <c r="F45" s="1177"/>
      <c r="G45" s="1177"/>
      <c r="H45" s="1178"/>
      <c r="I45" s="345">
        <v>1216</v>
      </c>
      <c r="J45" s="346">
        <v>1197</v>
      </c>
      <c r="K45" s="346">
        <v>1205</v>
      </c>
      <c r="L45" s="346">
        <v>1170</v>
      </c>
      <c r="M45" s="347">
        <v>1168</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2622</v>
      </c>
      <c r="J50" s="346">
        <v>2619</v>
      </c>
      <c r="K50" s="346">
        <v>2939</v>
      </c>
      <c r="L50" s="346">
        <v>3209</v>
      </c>
      <c r="M50" s="347">
        <v>3448</v>
      </c>
    </row>
    <row r="51" spans="2:13" ht="27.75" customHeight="1" x14ac:dyDescent="0.15">
      <c r="B51" s="1171"/>
      <c r="C51" s="1172"/>
      <c r="D51" s="104"/>
      <c r="E51" s="1177" t="s">
        <v>42</v>
      </c>
      <c r="F51" s="1177"/>
      <c r="G51" s="1177"/>
      <c r="H51" s="1178"/>
      <c r="I51" s="345" t="s">
        <v>489</v>
      </c>
      <c r="J51" s="346" t="s">
        <v>489</v>
      </c>
      <c r="K51" s="346">
        <v>1</v>
      </c>
      <c r="L51" s="346">
        <v>1</v>
      </c>
      <c r="M51" s="347">
        <v>1</v>
      </c>
    </row>
    <row r="52" spans="2:13" ht="27.75" customHeight="1" x14ac:dyDescent="0.15">
      <c r="B52" s="1173"/>
      <c r="C52" s="1174"/>
      <c r="D52" s="104"/>
      <c r="E52" s="1177" t="s">
        <v>43</v>
      </c>
      <c r="F52" s="1177"/>
      <c r="G52" s="1177"/>
      <c r="H52" s="1178"/>
      <c r="I52" s="345">
        <v>6509</v>
      </c>
      <c r="J52" s="346">
        <v>6837</v>
      </c>
      <c r="K52" s="346">
        <v>6759</v>
      </c>
      <c r="L52" s="346">
        <v>6407</v>
      </c>
      <c r="M52" s="347">
        <v>6134</v>
      </c>
    </row>
    <row r="53" spans="2:13" ht="27.75" customHeight="1" thickBot="1" x14ac:dyDescent="0.2">
      <c r="B53" s="1184" t="s">
        <v>19</v>
      </c>
      <c r="C53" s="1185"/>
      <c r="D53" s="108"/>
      <c r="E53" s="1186" t="s">
        <v>44</v>
      </c>
      <c r="F53" s="1186"/>
      <c r="G53" s="1186"/>
      <c r="H53" s="1187"/>
      <c r="I53" s="348">
        <v>694</v>
      </c>
      <c r="J53" s="349">
        <v>362</v>
      </c>
      <c r="K53" s="349">
        <v>297</v>
      </c>
      <c r="L53" s="349">
        <v>-154</v>
      </c>
      <c r="M53" s="350">
        <v>-697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bXFVnEitv8iQz5jBIRxrrNccshQ/7vK9Eg1/5WPM0hCFOCOcI9YcPnTHgiT4/LQgIkna/+5hbk5ZGyEGtxH/w==" saltValue="Uwueh+CIfByxF0/z1aOT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3"/>
  <sheetViews>
    <sheetView showGridLines="0" zoomScale="70" zoomScaleNormal="70" zoomScaleSheetLayoutView="100" workbookViewId="0">
      <selection activeCell="H55" sqref="H55: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1286</v>
      </c>
      <c r="G55" s="120">
        <v>1330</v>
      </c>
      <c r="H55" s="121">
        <v>1387</v>
      </c>
    </row>
    <row r="56" spans="2:8" ht="52.5" customHeight="1" x14ac:dyDescent="0.15">
      <c r="B56" s="122"/>
      <c r="C56" s="1198" t="s">
        <v>47</v>
      </c>
      <c r="D56" s="1198"/>
      <c r="E56" s="1199"/>
      <c r="F56" s="123">
        <v>406</v>
      </c>
      <c r="G56" s="123">
        <v>406</v>
      </c>
      <c r="H56" s="124">
        <v>431</v>
      </c>
    </row>
    <row r="57" spans="2:8" ht="53.25" customHeight="1" x14ac:dyDescent="0.15">
      <c r="B57" s="122"/>
      <c r="C57" s="1200" t="s">
        <v>48</v>
      </c>
      <c r="D57" s="1200"/>
      <c r="E57" s="1201"/>
      <c r="F57" s="125">
        <v>552</v>
      </c>
      <c r="G57" s="125">
        <v>795</v>
      </c>
      <c r="H57" s="126">
        <v>1056</v>
      </c>
    </row>
    <row r="58" spans="2:8" ht="45.75" customHeight="1" x14ac:dyDescent="0.15">
      <c r="B58" s="127"/>
      <c r="C58" s="1188" t="s">
        <v>566</v>
      </c>
      <c r="D58" s="1189"/>
      <c r="E58" s="1190"/>
      <c r="F58" s="128">
        <v>507</v>
      </c>
      <c r="G58" s="128">
        <v>751</v>
      </c>
      <c r="H58" s="129">
        <v>917</v>
      </c>
    </row>
    <row r="59" spans="2:8" ht="45.75" customHeight="1" x14ac:dyDescent="0.15">
      <c r="B59" s="127"/>
      <c r="C59" s="1188" t="s">
        <v>567</v>
      </c>
      <c r="D59" s="1189"/>
      <c r="E59" s="1190"/>
      <c r="F59" s="128" t="s">
        <v>569</v>
      </c>
      <c r="G59" s="128" t="s">
        <v>569</v>
      </c>
      <c r="H59" s="129">
        <v>50</v>
      </c>
    </row>
    <row r="60" spans="2:8" ht="45.75" customHeight="1" x14ac:dyDescent="0.15">
      <c r="B60" s="127"/>
      <c r="C60" s="1188" t="s">
        <v>568</v>
      </c>
      <c r="D60" s="1189"/>
      <c r="E60" s="1190"/>
      <c r="F60" s="128" t="s">
        <v>569</v>
      </c>
      <c r="G60" s="128" t="s">
        <v>569</v>
      </c>
      <c r="H60" s="129">
        <v>43</v>
      </c>
    </row>
    <row r="61" spans="2:8" ht="45.75" customHeight="1" x14ac:dyDescent="0.15">
      <c r="B61" s="127"/>
      <c r="C61" s="1188" t="s">
        <v>570</v>
      </c>
      <c r="D61" s="1189"/>
      <c r="E61" s="1190"/>
      <c r="F61" s="128">
        <v>44</v>
      </c>
      <c r="G61" s="128">
        <v>40</v>
      </c>
      <c r="H61" s="129">
        <v>40</v>
      </c>
    </row>
    <row r="62" spans="2:8" ht="45.75" customHeight="1" thickBot="1" x14ac:dyDescent="0.2">
      <c r="B62" s="130"/>
      <c r="C62" s="1191" t="s">
        <v>571</v>
      </c>
      <c r="D62" s="1192"/>
      <c r="E62" s="1193"/>
      <c r="F62" s="131">
        <v>2</v>
      </c>
      <c r="G62" s="131">
        <v>4</v>
      </c>
      <c r="H62" s="132">
        <v>6</v>
      </c>
    </row>
    <row r="63" spans="2:8" ht="52.5" customHeight="1" thickBot="1" x14ac:dyDescent="0.2">
      <c r="B63" s="133"/>
      <c r="C63" s="1194" t="s">
        <v>49</v>
      </c>
      <c r="D63" s="1194"/>
      <c r="E63" s="1195"/>
      <c r="F63" s="134">
        <v>2244</v>
      </c>
      <c r="G63" s="134">
        <v>2531</v>
      </c>
      <c r="H63" s="135">
        <v>2875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sheetData>
  <sheetProtection algorithmName="SHA-512" hashValue="8LDtUGVyXRQOel9CKapZa33iCxdfQXNntYWYvwUyxu51/pjtN/8XdXGIomS0m3VmSMNBZq8jKNZprDR9/pvGng==" saltValue="VwpCQnwu8SupwFUOZvFx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44333</v>
      </c>
      <c r="E3" s="154"/>
      <c r="F3" s="155">
        <v>83103</v>
      </c>
      <c r="G3" s="156"/>
      <c r="H3" s="157"/>
    </row>
    <row r="4" spans="1:8" x14ac:dyDescent="0.15">
      <c r="A4" s="158"/>
      <c r="B4" s="159"/>
      <c r="C4" s="160"/>
      <c r="D4" s="161">
        <v>18245</v>
      </c>
      <c r="E4" s="162"/>
      <c r="F4" s="163">
        <v>41378</v>
      </c>
      <c r="G4" s="164"/>
      <c r="H4" s="165"/>
    </row>
    <row r="5" spans="1:8" x14ac:dyDescent="0.15">
      <c r="A5" s="146" t="s">
        <v>522</v>
      </c>
      <c r="B5" s="151"/>
      <c r="C5" s="152"/>
      <c r="D5" s="153">
        <v>56631</v>
      </c>
      <c r="E5" s="154"/>
      <c r="F5" s="155">
        <v>84459</v>
      </c>
      <c r="G5" s="156"/>
      <c r="H5" s="157"/>
    </row>
    <row r="6" spans="1:8" x14ac:dyDescent="0.15">
      <c r="A6" s="158"/>
      <c r="B6" s="159"/>
      <c r="C6" s="160"/>
      <c r="D6" s="161">
        <v>37487</v>
      </c>
      <c r="E6" s="162"/>
      <c r="F6" s="163">
        <v>47314</v>
      </c>
      <c r="G6" s="164"/>
      <c r="H6" s="165"/>
    </row>
    <row r="7" spans="1:8" x14ac:dyDescent="0.15">
      <c r="A7" s="146" t="s">
        <v>523</v>
      </c>
      <c r="B7" s="151"/>
      <c r="C7" s="152"/>
      <c r="D7" s="153">
        <v>92913</v>
      </c>
      <c r="E7" s="154"/>
      <c r="F7" s="155">
        <v>76413</v>
      </c>
      <c r="G7" s="156"/>
      <c r="H7" s="157"/>
    </row>
    <row r="8" spans="1:8" x14ac:dyDescent="0.15">
      <c r="A8" s="158"/>
      <c r="B8" s="159"/>
      <c r="C8" s="160"/>
      <c r="D8" s="161">
        <v>66068</v>
      </c>
      <c r="E8" s="162"/>
      <c r="F8" s="163">
        <v>39658</v>
      </c>
      <c r="G8" s="164"/>
      <c r="H8" s="165"/>
    </row>
    <row r="9" spans="1:8" x14ac:dyDescent="0.15">
      <c r="A9" s="146" t="s">
        <v>524</v>
      </c>
      <c r="B9" s="151"/>
      <c r="C9" s="152"/>
      <c r="D9" s="153">
        <v>31793</v>
      </c>
      <c r="E9" s="154"/>
      <c r="F9" s="155">
        <v>66481</v>
      </c>
      <c r="G9" s="156"/>
      <c r="H9" s="157"/>
    </row>
    <row r="10" spans="1:8" x14ac:dyDescent="0.15">
      <c r="A10" s="158"/>
      <c r="B10" s="159"/>
      <c r="C10" s="160"/>
      <c r="D10" s="161">
        <v>13136</v>
      </c>
      <c r="E10" s="162"/>
      <c r="F10" s="163">
        <v>36120</v>
      </c>
      <c r="G10" s="164"/>
      <c r="H10" s="165"/>
    </row>
    <row r="11" spans="1:8" x14ac:dyDescent="0.15">
      <c r="A11" s="146" t="s">
        <v>525</v>
      </c>
      <c r="B11" s="151"/>
      <c r="C11" s="152"/>
      <c r="D11" s="153">
        <v>27715</v>
      </c>
      <c r="E11" s="154"/>
      <c r="F11" s="155">
        <v>67825</v>
      </c>
      <c r="G11" s="156"/>
      <c r="H11" s="157"/>
    </row>
    <row r="12" spans="1:8" x14ac:dyDescent="0.15">
      <c r="A12" s="158"/>
      <c r="B12" s="159"/>
      <c r="C12" s="166"/>
      <c r="D12" s="161">
        <v>17954</v>
      </c>
      <c r="E12" s="162"/>
      <c r="F12" s="163">
        <v>39417</v>
      </c>
      <c r="G12" s="164"/>
      <c r="H12" s="165"/>
    </row>
    <row r="13" spans="1:8" x14ac:dyDescent="0.15">
      <c r="A13" s="146"/>
      <c r="B13" s="151"/>
      <c r="C13" s="152"/>
      <c r="D13" s="153">
        <v>50677</v>
      </c>
      <c r="E13" s="154"/>
      <c r="F13" s="155">
        <v>75656</v>
      </c>
      <c r="G13" s="167"/>
      <c r="H13" s="157"/>
    </row>
    <row r="14" spans="1:8" x14ac:dyDescent="0.15">
      <c r="A14" s="158"/>
      <c r="B14" s="159"/>
      <c r="C14" s="160"/>
      <c r="D14" s="161">
        <v>30578</v>
      </c>
      <c r="E14" s="162"/>
      <c r="F14" s="163">
        <v>40777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9.74</v>
      </c>
      <c r="C19" s="168">
        <f>ROUND(VALUE(SUBSTITUTE(実質収支比率等に係る経年分析!G$48,"▲","-")),2)</f>
        <v>8.9499999999999993</v>
      </c>
      <c r="D19" s="168">
        <f>ROUND(VALUE(SUBSTITUTE(実質収支比率等に係る経年分析!H$48,"▲","-")),2)</f>
        <v>14.24</v>
      </c>
      <c r="E19" s="168">
        <f>ROUND(VALUE(SUBSTITUTE(実質収支比率等に係る経年分析!I$48,"▲","-")),2)</f>
        <v>14.4</v>
      </c>
      <c r="F19" s="168">
        <f>ROUND(VALUE(SUBSTITUTE(実質収支比率等に係る経年分析!J$48,"▲","-")),2)</f>
        <v>10.59</v>
      </c>
    </row>
    <row r="20" spans="1:11" x14ac:dyDescent="0.15">
      <c r="A20" s="168" t="s">
        <v>53</v>
      </c>
      <c r="B20" s="168">
        <f>ROUND(VALUE(SUBSTITUTE(実質収支比率等に係る経年分析!F$47,"▲","-")),2)</f>
        <v>25.94</v>
      </c>
      <c r="C20" s="168">
        <f>ROUND(VALUE(SUBSTITUTE(実質収支比率等に係る経年分析!G$47,"▲","-")),2)</f>
        <v>25.97</v>
      </c>
      <c r="D20" s="168">
        <f>ROUND(VALUE(SUBSTITUTE(実質収支比率等に係る経年分析!H$47,"▲","-")),2)</f>
        <v>24.75</v>
      </c>
      <c r="E20" s="168">
        <f>ROUND(VALUE(SUBSTITUTE(実質収支比率等に係る経年分析!I$47,"▲","-")),2)</f>
        <v>26.05</v>
      </c>
      <c r="F20" s="168">
        <f>ROUND(VALUE(SUBSTITUTE(実質収支比率等に係る経年分析!J$47,"▲","-")),2)</f>
        <v>27.11</v>
      </c>
    </row>
    <row r="21" spans="1:11" x14ac:dyDescent="0.15">
      <c r="A21" s="168" t="s">
        <v>54</v>
      </c>
      <c r="B21" s="168">
        <f>IF(ISNUMBER(VALUE(SUBSTITUTE(実質収支比率等に係る経年分析!F$49,"▲","-"))),ROUND(VALUE(SUBSTITUTE(実質収支比率等に係る経年分析!F$49,"▲","-")),2),NA())</f>
        <v>0.73</v>
      </c>
      <c r="C21" s="168">
        <f>IF(ISNUMBER(VALUE(SUBSTITUTE(実質収支比率等に係る経年分析!G$49,"▲","-"))),ROUND(VALUE(SUBSTITUTE(実質収支比率等に係る経年分析!G$49,"▲","-")),2),NA())</f>
        <v>0.84</v>
      </c>
      <c r="D21" s="168">
        <f>IF(ISNUMBER(VALUE(SUBSTITUTE(実質収支比率等に係る経年分析!H$49,"▲","-"))),ROUND(VALUE(SUBSTITUTE(実質収支比率等に係る経年分析!H$49,"▲","-")),2),NA())</f>
        <v>5.95</v>
      </c>
      <c r="E21" s="168">
        <f>IF(ISNUMBER(VALUE(SUBSTITUTE(実質収支比率等に係る経年分析!I$49,"▲","-"))),ROUND(VALUE(SUBSTITUTE(実質収支比率等に係る経年分析!I$49,"▲","-")),2),NA())</f>
        <v>0.77</v>
      </c>
      <c r="F21" s="168">
        <f>IF(ISNUMBER(VALUE(SUBSTITUTE(実質収支比率等に係る経年分析!J$49,"▲","-"))),ROUND(VALUE(SUBSTITUTE(実質収支比率等に係る経年分析!J$49,"▲","-")),2),NA())</f>
        <v>-2.64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15">
      <c r="A30" s="169" t="str">
        <f>IF(連結実質赤字比率に係る赤字・黒字の構成分析!C$40="",NA(),連結実質赤字比率に係る赤字・黒字の構成分析!C$40)</f>
        <v>公設浄化槽事業特別会計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1.23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1.27</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2.0099999999999998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1.62</v>
      </c>
    </row>
    <row r="33" spans="1:16" x14ac:dyDescent="0.15">
      <c r="A33" s="169" t="str">
        <f>IF(連結実質赤字比率に係る赤字・黒字の構成分析!C$37="",NA(),連結実質赤字比率に係る赤字・黒字の構成分析!C$37)</f>
        <v>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2.2400000000000002</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2.09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2.4300000000000002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8.9499999999999993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14.39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10.59</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18.41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16.899999999999999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17.239999999999998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611</v>
      </c>
      <c r="E42" s="170"/>
      <c r="F42" s="170"/>
      <c r="G42" s="170">
        <f>'実質公債費比率（分子）の構造'!L$52</f>
        <v>586</v>
      </c>
      <c r="H42" s="170"/>
      <c r="I42" s="170"/>
      <c r="J42" s="170">
        <f>'実質公債費比率（分子）の構造'!M$52</f>
        <v>588</v>
      </c>
      <c r="K42" s="170"/>
      <c r="L42" s="170"/>
      <c r="M42" s="170">
        <f>'実質公債費比率（分子）の構造'!N$52</f>
        <v>586</v>
      </c>
      <c r="N42" s="170"/>
      <c r="O42" s="170"/>
      <c r="P42" s="170">
        <f>'実質公債費比率（分子）の構造'!O$52</f>
        <v>569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18</v>
      </c>
      <c r="C45" s="170"/>
      <c r="D45" s="170"/>
      <c r="E45" s="170">
        <f>'実質公債費比率（分子）の構造'!L$49</f>
        <v>16</v>
      </c>
      <c r="F45" s="170"/>
      <c r="G45" s="170"/>
      <c r="H45" s="170">
        <f>'実質公債費比率（分子）の構造'!M$49</f>
        <v>25</v>
      </c>
      <c r="I45" s="170"/>
      <c r="J45" s="170"/>
      <c r="K45" s="170">
        <f>'実質公債費比率（分子）の構造'!N$49</f>
        <v>25</v>
      </c>
      <c r="L45" s="170"/>
      <c r="M45" s="170"/>
      <c r="N45" s="170">
        <f>'実質公債費比率（分子）の構造'!O$49</f>
        <v>27</v>
      </c>
      <c r="O45" s="170"/>
      <c r="P45" s="170"/>
    </row>
    <row r="46" spans="1:16" x14ac:dyDescent="0.15">
      <c r="A46" s="170" t="s">
        <v>64</v>
      </c>
      <c r="B46" s="170">
        <f>'実質公債費比率（分子）の構造'!K$48</f>
        <v>239</v>
      </c>
      <c r="C46" s="170"/>
      <c r="D46" s="170"/>
      <c r="E46" s="170">
        <f>'実質公債費比率（分子）の構造'!L$48</f>
        <v>266</v>
      </c>
      <c r="F46" s="170"/>
      <c r="G46" s="170"/>
      <c r="H46" s="170">
        <f>'実質公債費比率（分子）の構造'!M$48</f>
        <v>242</v>
      </c>
      <c r="I46" s="170"/>
      <c r="J46" s="170"/>
      <c r="K46" s="170">
        <f>'実質公債費比率（分子）の構造'!N$48</f>
        <v>248</v>
      </c>
      <c r="L46" s="170"/>
      <c r="M46" s="170"/>
      <c r="N46" s="170">
        <f>'実質公債費比率（分子）の構造'!O$48</f>
        <v>239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601</v>
      </c>
      <c r="C49" s="170"/>
      <c r="D49" s="170"/>
      <c r="E49" s="170">
        <f>'実質公債費比率（分子）の構造'!L$45</f>
        <v>546</v>
      </c>
      <c r="F49" s="170"/>
      <c r="G49" s="170"/>
      <c r="H49" s="170">
        <f>'実質公債費比率（分子）の構造'!M$45</f>
        <v>562</v>
      </c>
      <c r="I49" s="170"/>
      <c r="J49" s="170"/>
      <c r="K49" s="170">
        <f>'実質公債費比率（分子）の構造'!N$45</f>
        <v>572</v>
      </c>
      <c r="L49" s="170"/>
      <c r="M49" s="170"/>
      <c r="N49" s="170">
        <f>'実質公債費比率（分子）の構造'!O$45</f>
        <v>571</v>
      </c>
      <c r="O49" s="170"/>
      <c r="P49" s="170"/>
    </row>
    <row r="50" spans="1:16" x14ac:dyDescent="0.15">
      <c r="A50" s="170" t="s">
        <v>67</v>
      </c>
      <c r="B50" s="170" t="e">
        <f>NA()</f>
        <v>#N/A</v>
      </c>
      <c r="C50" s="170">
        <f>IF(ISNUMBER('実質公債費比率（分子）の構造'!K$53),'実質公債費比率（分子）の構造'!K$53,NA())</f>
        <v>247</v>
      </c>
      <c r="D50" s="170" t="e">
        <f>NA()</f>
        <v>#N/A</v>
      </c>
      <c r="E50" s="170" t="e">
        <f>NA()</f>
        <v>#N/A</v>
      </c>
      <c r="F50" s="170">
        <f>IF(ISNUMBER('実質公債費比率（分子）の構造'!L$53),'実質公債費比率（分子）の構造'!L$53,NA())</f>
        <v>242</v>
      </c>
      <c r="G50" s="170" t="e">
        <f>NA()</f>
        <v>#N/A</v>
      </c>
      <c r="H50" s="170" t="e">
        <f>NA()</f>
        <v>#N/A</v>
      </c>
      <c r="I50" s="170">
        <f>IF(ISNUMBER('実質公債費比率（分子）の構造'!M$53),'実質公債費比率（分子）の構造'!M$53,NA())</f>
        <v>241</v>
      </c>
      <c r="J50" s="170" t="e">
        <f>NA()</f>
        <v>#N/A</v>
      </c>
      <c r="K50" s="170" t="e">
        <f>NA()</f>
        <v>#N/A</v>
      </c>
      <c r="L50" s="170">
        <f>IF(ISNUMBER('実質公債費比率（分子）の構造'!N$53),'実質公債費比率（分子）の構造'!N$53,NA())</f>
        <v>259</v>
      </c>
      <c r="M50" s="170" t="e">
        <f>NA()</f>
        <v>#N/A</v>
      </c>
      <c r="N50" s="170" t="e">
        <f>NA()</f>
        <v>#N/A</v>
      </c>
      <c r="O50" s="170">
        <f>IF(ISNUMBER('実質公債費比率（分子）の構造'!O$53),'実質公債費比率（分子）の構造'!O$53,NA())</f>
        <v>268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6509</v>
      </c>
      <c r="E56" s="169"/>
      <c r="F56" s="169"/>
      <c r="G56" s="169">
        <f>'将来負担比率（分子）の構造'!J$52</f>
        <v>6837</v>
      </c>
      <c r="H56" s="169"/>
      <c r="I56" s="169"/>
      <c r="J56" s="169">
        <f>'将来負担比率（分子）の構造'!K$52</f>
        <v>6759</v>
      </c>
      <c r="K56" s="169"/>
      <c r="L56" s="169"/>
      <c r="M56" s="169">
        <f>'将来負担比率（分子）の構造'!L$52</f>
        <v>6407</v>
      </c>
      <c r="N56" s="169"/>
      <c r="O56" s="169"/>
      <c r="P56" s="169">
        <f>'将来負担比率（分子）の構造'!M$52</f>
        <v>6134</v>
      </c>
    </row>
    <row r="57" spans="1:16" x14ac:dyDescent="0.15">
      <c r="A57" s="169" t="s">
        <v>42</v>
      </c>
      <c r="B57" s="169"/>
      <c r="C57" s="169"/>
      <c r="D57" s="169" t="str">
        <f>'将来負担比率（分子）の構造'!I$51</f>
        <v>-</v>
      </c>
      <c r="E57" s="169"/>
      <c r="F57" s="169"/>
      <c r="G57" s="169" t="str">
        <f>'将来負担比率（分子）の構造'!J$51</f>
        <v>-</v>
      </c>
      <c r="H57" s="169"/>
      <c r="I57" s="169"/>
      <c r="J57" s="169">
        <f>'将来負担比率（分子）の構造'!K$51</f>
        <v>1</v>
      </c>
      <c r="K57" s="169"/>
      <c r="L57" s="169"/>
      <c r="M57" s="169">
        <f>'将来負担比率（分子）の構造'!L$51</f>
        <v>1</v>
      </c>
      <c r="N57" s="169"/>
      <c r="O57" s="169"/>
      <c r="P57" s="169">
        <f>'将来負担比率（分子）の構造'!M$51</f>
        <v>1</v>
      </c>
    </row>
    <row r="58" spans="1:16" x14ac:dyDescent="0.15">
      <c r="A58" s="169" t="s">
        <v>41</v>
      </c>
      <c r="B58" s="169"/>
      <c r="C58" s="169"/>
      <c r="D58" s="169">
        <f>'将来負担比率（分子）の構造'!I$50</f>
        <v>2622</v>
      </c>
      <c r="E58" s="169"/>
      <c r="F58" s="169"/>
      <c r="G58" s="169">
        <f>'将来負担比率（分子）の構造'!J$50</f>
        <v>2619</v>
      </c>
      <c r="H58" s="169"/>
      <c r="I58" s="169"/>
      <c r="J58" s="169">
        <f>'将来負担比率（分子）の構造'!K$50</f>
        <v>2939</v>
      </c>
      <c r="K58" s="169"/>
      <c r="L58" s="169"/>
      <c r="M58" s="169">
        <f>'将来負担比率（分子）の構造'!L$50</f>
        <v>3209</v>
      </c>
      <c r="N58" s="169"/>
      <c r="O58" s="169"/>
      <c r="P58" s="169">
        <f>'将来負担比率（分子）の構造'!M$50</f>
        <v>3448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1216</v>
      </c>
      <c r="C62" s="169"/>
      <c r="D62" s="169"/>
      <c r="E62" s="169">
        <f>'将来負担比率（分子）の構造'!J$45</f>
        <v>1197</v>
      </c>
      <c r="F62" s="169"/>
      <c r="G62" s="169"/>
      <c r="H62" s="169">
        <f>'将来負担比率（分子）の構造'!K$45</f>
        <v>1205</v>
      </c>
      <c r="I62" s="169"/>
      <c r="J62" s="169"/>
      <c r="K62" s="169">
        <f>'将来負担比率（分子）の構造'!L$45</f>
        <v>1170</v>
      </c>
      <c r="L62" s="169"/>
      <c r="M62" s="169"/>
      <c r="N62" s="169">
        <f>'将来負担比率（分子）の構造'!M$45</f>
        <v>1168</v>
      </c>
      <c r="O62" s="169"/>
      <c r="P62" s="169"/>
    </row>
    <row r="63" spans="1:16" x14ac:dyDescent="0.15">
      <c r="A63" s="169" t="s">
        <v>34</v>
      </c>
      <c r="B63" s="169">
        <f>'将来負担比率（分子）の構造'!I$44</f>
        <v>177</v>
      </c>
      <c r="C63" s="169"/>
      <c r="D63" s="169"/>
      <c r="E63" s="169">
        <f>'将来負担比率（分子）の構造'!J$44</f>
        <v>272</v>
      </c>
      <c r="F63" s="169"/>
      <c r="G63" s="169"/>
      <c r="H63" s="169">
        <f>'将来負担比率（分子）の構造'!K$44</f>
        <v>267</v>
      </c>
      <c r="I63" s="169"/>
      <c r="J63" s="169"/>
      <c r="K63" s="169">
        <f>'将来負担比率（分子）の構造'!L$44</f>
        <v>253</v>
      </c>
      <c r="L63" s="169"/>
      <c r="M63" s="169"/>
      <c r="N63" s="169">
        <f>'将来負担比率（分子）の構造'!M$44</f>
        <v>263</v>
      </c>
      <c r="O63" s="169"/>
      <c r="P63" s="169"/>
    </row>
    <row r="64" spans="1:16" x14ac:dyDescent="0.15">
      <c r="A64" s="169" t="s">
        <v>33</v>
      </c>
      <c r="B64" s="169">
        <f>'将来負担比率（分子）の構造'!I$43</f>
        <v>3097</v>
      </c>
      <c r="C64" s="169"/>
      <c r="D64" s="169"/>
      <c r="E64" s="169">
        <f>'将来負担比率（分子）の構造'!J$43</f>
        <v>2848</v>
      </c>
      <c r="F64" s="169"/>
      <c r="G64" s="169"/>
      <c r="H64" s="169">
        <f>'将来負担比率（分子）の構造'!K$43</f>
        <v>2362</v>
      </c>
      <c r="I64" s="169"/>
      <c r="J64" s="169"/>
      <c r="K64" s="169">
        <f>'将来負担比率（分子）の構造'!L$43</f>
        <v>2241</v>
      </c>
      <c r="L64" s="169"/>
      <c r="M64" s="169"/>
      <c r="N64" s="169">
        <f>'将来負担比率（分子）の構造'!M$43</f>
        <v>2081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5335</v>
      </c>
      <c r="C66" s="169"/>
      <c r="D66" s="169"/>
      <c r="E66" s="169">
        <f>'将来負担比率（分子）の構造'!J$41</f>
        <v>5501</v>
      </c>
      <c r="F66" s="169"/>
      <c r="G66" s="169"/>
      <c r="H66" s="169">
        <f>'将来負担比率（分子）の構造'!K$41</f>
        <v>6162</v>
      </c>
      <c r="I66" s="169"/>
      <c r="J66" s="169"/>
      <c r="K66" s="169">
        <f>'将来負担比率（分子）の構造'!L$41</f>
        <v>5798</v>
      </c>
      <c r="L66" s="169"/>
      <c r="M66" s="169"/>
      <c r="N66" s="169">
        <f>'将来負担比率（分子）の構造'!M$41</f>
        <v>5373</v>
      </c>
      <c r="O66" s="169"/>
      <c r="P66" s="169"/>
    </row>
    <row r="67" spans="1:16" x14ac:dyDescent="0.15">
      <c r="A67" s="169" t="s">
        <v>71</v>
      </c>
      <c r="B67" s="169" t="e">
        <f>NA()</f>
        <v>#N/A</v>
      </c>
      <c r="C67" s="169">
        <f>IF(ISNUMBER('将来負担比率（分子）の構造'!I$53), IF('将来負担比率（分子）の構造'!I$53 &lt; 0, 0, '将来負担比率（分子）の構造'!I$53), NA())</f>
        <v>694</v>
      </c>
      <c r="D67" s="169" t="e">
        <f>NA()</f>
        <v>#N/A</v>
      </c>
      <c r="E67" s="169" t="e">
        <f>NA()</f>
        <v>#N/A</v>
      </c>
      <c r="F67" s="169">
        <f>IF(ISNUMBER('将来負担比率（分子）の構造'!J$53), IF('将来負担比率（分子）の構造'!J$53 &lt; 0, 0, '将来負担比率（分子）の構造'!J$53), NA())</f>
        <v>362</v>
      </c>
      <c r="G67" s="169" t="e">
        <f>NA()</f>
        <v>#N/A</v>
      </c>
      <c r="H67" s="169" t="e">
        <f>NA()</f>
        <v>#N/A</v>
      </c>
      <c r="I67" s="169">
        <f>IF(ISNUMBER('将来負担比率（分子）の構造'!K$53), IF('将来負担比率（分子）の構造'!K$53 &lt; 0, 0, '将来負担比率（分子）の構造'!K$53), NA())</f>
        <v>297</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1286</v>
      </c>
      <c r="C72" s="173">
        <f>基金残高に係る経年分析!G55</f>
        <v>1330</v>
      </c>
      <c r="D72" s="173">
        <f>基金残高に係る経年分析!H55</f>
        <v>1387</v>
      </c>
    </row>
    <row r="73" spans="1:16" x14ac:dyDescent="0.15">
      <c r="A73" s="172" t="s">
        <v>74</v>
      </c>
      <c r="B73" s="173">
        <f>基金残高に係る経年分析!F56</f>
        <v>406</v>
      </c>
      <c r="C73" s="173">
        <f>基金残高に係る経年分析!G56</f>
        <v>406</v>
      </c>
      <c r="D73" s="173">
        <f>基金残高に係る経年分析!H56</f>
        <v>431</v>
      </c>
    </row>
    <row r="74" spans="1:16" x14ac:dyDescent="0.15">
      <c r="A74" s="172" t="s">
        <v>75</v>
      </c>
      <c r="B74" s="173">
        <f>基金残高に係る経年分析!F57</f>
        <v>552</v>
      </c>
      <c r="C74" s="173">
        <f>基金残高に係る経年分析!G57</f>
        <v>795</v>
      </c>
      <c r="D74" s="173">
        <f>基金残高に係る経年分析!H57</f>
        <v>1056</v>
      </c>
    </row>
  </sheetData>
  <sheetProtection algorithmName="SHA-512" hashValue="c2c7tlke22ZH1PaeF3QbtG+VzN5fYBhpUEpnXKXoKzpaFqtqY5/ubub1tS7JEgfuSCcUCnSlZGO6pk26hbEaVw==" saltValue="jHZExmWzb438AB/GKo4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