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11431\Desktop\作業スペース\"/>
    </mc:Choice>
  </mc:AlternateContent>
  <xr:revisionPtr revIDLastSave="0" documentId="13_ncr:1_{CBAD2DF5-372A-4756-98CD-9A14DDF68B6D}"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<sst xmlns="http://schemas.openxmlformats.org/spreadsheetml/2006/main" count="1075" uniqueCount="556">
  <si>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</si>
  <si>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</si>
  <si>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</si>
  <si>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</si>
  <si>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</si>
  <si>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</si>
  <si>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</si>
  <si>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</si>
  <si>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</si>
  <si>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</si>
  <si>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</si>
  <si>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</si>
  <si>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</si>
  <si>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</si>
  <si>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</si>
  <si>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</si>
  <si>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</si>
  <si>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</si>
  <si>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</si>
  <si>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</si>
  <si>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</si>
  <si>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</si>
  <si>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</si>
  <si>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</si>
  <si>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</si>
  <si>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</si>
  <si>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</si>
  <si>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</si>
  <si>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</si>
  <si>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</si>
  <si>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</si>
  <si>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</si>
  <si>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</si>
  <si>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</si>
  <si>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</si>
  <si>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</si>
  <si>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</si>
  <si>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</si>
  <si>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</si>
  <si>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</si>
  <si>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</si>
  <si>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</si>
  <si>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</si>
  <si>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</si>
  <si>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</si>
  <si>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</si>
  <si>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</si>
  <si>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</si>
  <si>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</si>
  <si>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</si>
  <si>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</si>
  <si>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</si>
  <si>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</si>
  <si>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</si>
  <si>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</si>
  <si>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</si>
  <si>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</si>
  <si>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</si>
  <si>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</si>
  <si>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</si>
  <si>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</si>
  <si>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</si>
  <si>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</si>
  <si>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</si>
  <si>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</si>
  <si>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</si>
  <si>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</si>
  <si>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</si>
  <si>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</si>
  <si>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</si>
  <si>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</si>
  <si>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</si>
  <si>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</si>
  <si>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</si>
  <si>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</si>
  <si>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</si>
  <si>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</si>
  <si>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</si>
  <si>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</si>
  <si>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</si>
  <si>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</si>
  <si>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</si>
  <si>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</si>
  <si>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</si>
  <si>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</si>
  <si>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</si>
  <si>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</si>
  <si>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</si>
  <si>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</si>
  <si>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</si>
  <si>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</si>
  <si>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</si>
  <si>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</si>
  <si>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</si>
  <si>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</si>
  <si>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</si>
  <si>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</si>
  <si>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</si>
  <si>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</si>
  <si>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</si>
  <si>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</si>
  <si>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</si>
  <si>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</si>
  <si>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</si>
  <si>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</si>
  <si>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</si>
  <si>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</si>
  <si>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</si>
  <si>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</si>
  <si>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</si>
  <si>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</si>
  <si>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</si>
  <si>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</si>
  <si>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</si>
  <si>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</si>
  <si>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</si>
  <si>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</si>
  <si>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</si>
  <si>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</si>
  <si>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</si>
  <si>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</si>
  <si>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</si>
  <si>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</si>
  <si>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</si>
  <si>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</si>
  <si>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</si>
  <si>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</si>
  <si>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</si>
  <si>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</si>
  <si>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</si>
  <si>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</si>
  <si>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</si>
  <si>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</si>
  <si>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</si>
  <si>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</si>
  <si>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</si>
  <si>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</si>
  <si>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</si>
  <si>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</si>
  <si>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</si>
  <si>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</si>
  <si>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</si>
  <si>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</si>
  <si>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</si>
  <si>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</si>
  <si>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</si>
  <si>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</si>
  <si>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</si>
  <si>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</si>
  <si>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</si>
  <si>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</si>
  <si>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</si>
  <si>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</si>
  <si>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</si>
  <si>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</si>
  <si>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</si>
  <si>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</si>
  <si>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</si>
  <si>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</si>
  <si>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</si>
  <si>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</si>
  <si>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</si>
  <si>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</si>
  <si>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</si>
  <si>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</si>
  <si>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</si>
  <si>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</si>
  <si>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</si>
  <si>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</si>
  <si>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</si>
  <si>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</si>
  <si>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</si>
  <si>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</si>
  <si>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</si>
  <si>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</si>
  <si>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</si>
  <si>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</si>
  <si>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</si>
  <si>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</si>
  <si>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</si>
  <si>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</si>
  <si>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</si>
  <si>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</si>
  <si>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</si>
  <si>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</si>
  <si>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</si>
  <si>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</si>
  <si>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</si>
  <si>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</si>
  <si>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</si>
  <si>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</si>
  <si>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</si>
  <si>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</si>
  <si>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</si>
  <si>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</si>
  <si>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</si>
  <si>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</si>
  <si>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</si>
  <si>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</si>
  <si>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</si>
  <si>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</si>
  <si>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</si>
  <si>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</si>
  <si>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</si>
  <si>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埼玉県滑川町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</si>
  <si>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</si>
  <si>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</si>
  <si>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</si>
  <si>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</si>
  <si>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</si>
  <si>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</si>
  <si>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</si>
  <si>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</si>
  <si>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</si>
  <si>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</si>
  <si>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</si>
  <si>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</si>
  <si>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</si>
  <si>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</si>
  <si>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</si>
  <si>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</si>
  <si>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</si>
  <si>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</si>
  <si>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</si>
  <si>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</si>
  <si>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</si>
  <si>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</si>
  <si>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</si>
  <si>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</si>
  <si>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</si>
  <si>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</si>
  <si>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</si>
  <si>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</si>
  <si>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</si>
  <si>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</si>
  <si>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</si>
  <si>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</si>
  <si>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</si>
  <si>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</si>
  <si>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</si>
  <si>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</si>
  <si>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</si>
  <si>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</si>
  <si>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</si>
  <si>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</si>
  <si>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</si>
  <si>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</si>
  <si>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</si>
  <si>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</si>
  <si>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</si>
  <si>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</si>
  <si>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</si>
  <si>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</si>
  <si>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</si>
  <si>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</si>
  <si>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</si>
  <si>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</si>
  <si>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</si>
  <si>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</si>
  <si>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</si>
  <si>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</si>
  <si>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</si>
  <si>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</si>
  <si>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</si>
  <si>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</si>
  <si>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</si>
  <si>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</si>
  <si>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</si>
  <si>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</si>
  <si>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</si>
  <si>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</si>
  <si>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</si>
  <si>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</si>
  <si>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</si>
  <si>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</si>
  <si>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</si>
  <si>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</si>
  <si>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</si>
  <si>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</si>
  <si>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</si>
  <si>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</si>
  <si>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</si>
  <si>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</si>
  <si>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</si>
  <si>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</si>
  <si>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</si>
  <si>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</si>
  <si>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</si>
  <si>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</si>
  <si>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</si>
  <si>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</si>
  <si>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</si>
  <si>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</si>
  <si>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</si>
  <si>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</si>
  <si>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</si>
  <si>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</si>
  <si>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</si>
  <si>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</si>
  <si>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</si>
  <si>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</si>
  <si>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</si>
  <si>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</si>
  <si>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</si>
  <si>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</si>
  <si>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</si>
  <si>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</si>
  <si>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</si>
  <si>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</si>
  <si>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</si>
  <si>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</si>
  <si>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</si>
  <si>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</si>
  <si>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</si>
  <si>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</si>
  <si>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</si>
  <si>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</si>
  <si>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</si>
  <si>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</si>
  <si>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</si>
  <si>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</si>
  <si>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</si>
  <si>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</si>
  <si>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</si>
  <si>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</si>
  <si>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</si>
  <si>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</si>
  <si>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</si>
  <si>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</si>
  <si>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</si>
  <si>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</si>
  <si>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</si>
  <si>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</si>
  <si>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</si>
  <si>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</si>
  <si>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</si>
  <si>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</si>
  <si>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</si>
  <si>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</si>
  <si>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</si>
  <si>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</si>
  <si>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</si>
  <si>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</si>
  <si>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</si>
  <si>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</si>
  <si>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</si>
  <si>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</si>
  <si>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</si>
  <si>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</si>
  <si>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</si>
  <si>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</si>
  <si>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</si>
  <si>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</si>
  <si>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</si>
  <si>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</si>
  <si>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埼玉県滑川町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</si>
  <si>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</si>
  <si>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</si>
  <si>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</si>
  <si>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</si>
  <si>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</si>
  <si>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</si>
  <si>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</si>
  <si>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</si>
  <si>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</si>
  <si>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</si>
  <si>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</si>
  <si>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</si>
  <si>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</si>
  <si>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</si>
  <si>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</si>
  <si>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</si>
  <si>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</si>
  <si>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</si>
  <si>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</si>
  <si>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</si>
  <si>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</si>
  <si>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</si>
  <si>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</si>
  <si>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</si>
  <si>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</si>
  <si>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</si>
  <si>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</si>
  <si>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</si>
  <si>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</si>
  <si>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</si>
  <si>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</si>
  <si>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</si>
  <si>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</si>
  <si>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</si>
  <si>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</si>
  <si>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</si>
  <si>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</si>
  <si>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</si>
  <si>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</si>
  <si>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</si>
  <si>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</si>
  <si>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</si>
  <si>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</si>
  <si>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</si>
  <si>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</si>
  <si>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</si>
  <si>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</si>
  <si>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</si>
  <si>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</si>
  <si>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</si>
  <si>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</si>
  <si>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</si>
  <si>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</si>
  <si>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</si>
  <si>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</si>
  <si>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</si>
  <si>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</si>
  <si>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</si>
  <si>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</si>
  <si>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</si>
  <si>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</si>
  <si>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</si>
  <si>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</si>
  <si>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</si>
  <si>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</si>
  <si>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</si>
  <si>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</si>
  <si>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</si>
  <si>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</si>
  <si>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</si>
  <si>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</si>
  <si>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</si>
  <si>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</si>
  <si>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</si>
  <si>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</si>
  <si>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</si>
  <si>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</si>
  <si>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</si>
  <si>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</si>
  <si>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</si>
  <si>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</si>
  <si>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</si>
  <si>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</si>
  <si>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</si>
  <si>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</si>
  <si>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</si>
  <si>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</si>
  <si>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</si>
  <si>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</si>
  <si>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</si>
  <si>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</si>
  <si>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</si>
  <si>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</si>
  <si>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</si>
  <si>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</si>
  <si>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</si>
  <si>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</si>
  <si>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</si>
  <si>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</si>
  <si>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</si>
  <si>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</si>
  <si>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</si>
  <si>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</si>
  <si>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</si>
  <si>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</si>
  <si>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</si>
  <si>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</si>
  <si>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</si>
  <si>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</si>
  <si>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</si>
  <si>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</si>
  <si>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</si>
  <si>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</si>
  <si>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</si>
  <si>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</si>
  <si>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</si>
  <si>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</si>
  <si>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</si>
  <si>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</si>
  <si>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</si>
  <si>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</si>
  <si>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</si>
  <si>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</si>
  <si>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</si>
  <si>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</si>
  <si>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</si>
  <si>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</si>
  <si>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</si>
  <si>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</si>
  <si>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</si>
  <si>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</si>
  <si>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</si>
  <si>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</si>
  <si>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</si>
  <si>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</si>
  <si>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</si>
  <si>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</si>
  <si>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</si>
  <si>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</si>
  <si>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</si>
  <si>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</si>
  <si>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</si>
  <si>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</si>
  <si>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</si>
  <si>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</si>
  <si>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</si>
  <si>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</si>
  <si>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</si>
  <si>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</si>
  <si>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</si>
  <si>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</si>
  <si>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</si>
  <si>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</si>
  <si>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</si>
  <si>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</si>
  <si>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</si>
  <si>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</si>
  <si>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</si>
  <si>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</si>
  <si>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</si>
  <si>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</si>
  <si>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</si>
  <si>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</si>
  <si>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</si>
  <si>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</si>
  <si>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</si>
  <si>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</si>
  <si>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</si>
  <si>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</si>
  <si>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</si>
  <si>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</si>
  <si>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</si>
  <si>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</si>
  <si>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</si>
  <si>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</si>
  <si>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6.81</t>
  </si>
  <si>
    <t>水道事業会計</t>
  </si>
  <si>
    <t>一般会計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</si>
  <si>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</si>
  <si>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</si>
  <si>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</si>
  <si>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</si>
  <si>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</si>
  <si>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</si>
  <si>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</si>
  <si>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</si>
  <si>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</si>
  <si>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</si>
  <si>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</si>
  <si>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</si>
  <si>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</si>
  <si>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</si>
  <si>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</si>
  <si>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</si>
  <si>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</si>
  <si>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公共施設整備基金</t>
    <phoneticPr fontId="5"/>
  </si>
  <si>
    <t>商工業振興基金</t>
    <phoneticPr fontId="2"/>
  </si>
  <si>
    <t>まちづくり応援基金</t>
    <phoneticPr fontId="2"/>
  </si>
  <si>
    <t>森林環境基金</t>
    <phoneticPr fontId="2"/>
  </si>
  <si>
    <t>学校施設整備基金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</si>
</sst>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855A-4B50-8776-1E3514703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15358</c:v>
                </c:pt>
                <c:pt idx="1">
                  <c:v>13689</c:v>
                </c:pt>
                <c:pt idx="2">
                  <c:v>14854</c:v>
                </c:pt>
                <c:pt idx="3">
                  <c:v>18832</c:v>
                </c:pt>
                <c:pt idx="4">
                  <c:v>29338</c:v>
                </c:pt>
              </c:numCache>
            </c:numRef>
          </c:val>
          <c:smooth val="0"/>
          <c:extLst>
            <c:ext xmlns:c16="http://schemas.microsoft.com/office/drawing/2014/chart" uri="{C3380CC4-5D6E-409C-BE32-E72D297353CC}">
              <c16:uniqueId val="{00000001-855A-4B50-8776-1E3514703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c:v>
                </c:pt>
                <c:pt idx="1">
                  <c:v>8.14</c:v>
                </c:pt>
                <c:pt idx="2">
                  <c:v>11.57</c:v>
                </c:pt>
                <c:pt idx="3">
                  <c:v>11.1</c:v>
                </c:pt>
                <c:pt idx="4">
                  <c:v>6.16</c:v>
                </c:pt>
              </c:numCache>
            </c:numRef>
          </c:val>
          <c:extLst>
            <c:ext xmlns:c16="http://schemas.microsoft.com/office/drawing/2014/chart" uri="{C3380CC4-5D6E-409C-BE32-E72D297353CC}">
              <c16:uniqueId val="{00000000-8BAF-42C1-917C-FCB497FFDB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6.64</c:v>
                </c:pt>
                <c:pt idx="1">
                  <c:v>9.33</c:v>
                </c:pt>
                <c:pt idx="2">
                  <c:v>17.28</c:v>
                </c:pt>
                <c:pt idx="3">
                  <c:v>25.43</c:v>
                </c:pt>
                <c:pt idx="4">
                  <c:v>22.98</c:v>
                </c:pt>
              </c:numCache>
            </c:numRef>
          </c:val>
          <c:extLst>
            <c:ext xmlns:c16="http://schemas.microsoft.com/office/drawing/2014/chart" uri="{C3380CC4-5D6E-409C-BE32-E72D297353CC}">
              <c16:uniqueId val="{00000001-8BAF-42C1-917C-FCB497FFDB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7.86</c:v>
                </c:pt>
                <c:pt idx="2">
                  <c:v>12.78</c:v>
                </c:pt>
                <c:pt idx="3">
                  <c:v>6.94</c:v>
                </c:pt>
                <c:pt idx="4">
                  <c:v>-6.81</c:v>
                </c:pt>
              </c:numCache>
            </c:numRef>
          </c:val>
          <c:smooth val="0"/>
          <c:extLst>
            <c:ext xmlns:c16="http://schemas.microsoft.com/office/drawing/2014/chart" uri="{C3380CC4-5D6E-409C-BE32-E72D297353CC}">
              <c16:uniqueId val="{00000002-8BAF-42C1-917C-FCB497FFDB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0.86</c:v>
                </c:pt>
                <c:pt idx="4">
                  <c:v>#N/A</c:v>
                </c:pt>
                <c:pt idx="5">
                  <c:v>1.1499999999999999</c:v>
                </c:pt>
                <c:pt idx="6">
                  <c:v>#N/A</c:v>
                </c:pt>
                <c:pt idx="7">
                  <c:v>1.58</c:v>
                </c:pt>
                <c:pt idx="8">
                  <c:v>0</c:v>
                </c:pt>
                <c:pt idx="9">
                  <c:v>0</c:v>
                </c:pt>
              </c:numCache>
            </c:numRef>
          </c:val>
          <c:extLst>
            <c:ext xmlns:c16="http://schemas.microsoft.com/office/drawing/2014/chart" uri="{C3380CC4-5D6E-409C-BE32-E72D297353CC}">
              <c16:uniqueId val="{00000000-F55A-44C5-884F-06A372BFB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5A-44C5-884F-06A372BFBC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5A-44C5-884F-06A372BFBC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5A-44C5-884F-06A372BFBC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0.42</c:v>
                </c:pt>
                <c:pt idx="2">
                  <c:v>#N/A</c:v>
                </c:pt>
                <c:pt idx="3">
                  <c:v>0.26</c:v>
                </c:pt>
                <c:pt idx="4">
                  <c:v>#N/A</c:v>
                </c:pt>
                <c:pt idx="5">
                  <c:v>0.26</c:v>
                </c:pt>
                <c:pt idx="6">
                  <c:v>#N/A</c:v>
                </c:pt>
                <c:pt idx="7">
                  <c:v>0.28000000000000003</c:v>
                </c:pt>
                <c:pt idx="8">
                  <c:v>#N/A</c:v>
                </c:pt>
                <c:pt idx="9">
                  <c:v>0.27</c:v>
                </c:pt>
              </c:numCache>
            </c:numRef>
          </c:val>
          <c:extLst>
            <c:ext xmlns:c16="http://schemas.microsoft.com/office/drawing/2014/chart" uri="{C3380CC4-5D6E-409C-BE32-E72D297353CC}">
              <c16:uniqueId val="{00000004-F55A-44C5-884F-06A372BFBC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2.0499999999999998</c:v>
                </c:pt>
                <c:pt idx="2">
                  <c:v>#N/A</c:v>
                </c:pt>
                <c:pt idx="3">
                  <c:v>1.65</c:v>
                </c:pt>
                <c:pt idx="4">
                  <c:v>#N/A</c:v>
                </c:pt>
                <c:pt idx="5">
                  <c:v>1.1299999999999999</c:v>
                </c:pt>
                <c:pt idx="6">
                  <c:v>#N/A</c:v>
                </c:pt>
                <c:pt idx="7">
                  <c:v>0.52</c:v>
                </c:pt>
                <c:pt idx="8">
                  <c:v>#N/A</c:v>
                </c:pt>
                <c:pt idx="9">
                  <c:v>0.72</c:v>
                </c:pt>
              </c:numCache>
            </c:numRef>
          </c:val>
          <c:extLst>
            <c:ext xmlns:c16="http://schemas.microsoft.com/office/drawing/2014/chart" uri="{C3380CC4-5D6E-409C-BE32-E72D297353CC}">
              <c16:uniqueId val="{00000005-F55A-44C5-884F-06A372BFBC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1.48</c:v>
                </c:pt>
              </c:numCache>
            </c:numRef>
          </c:val>
          <c:extLst>
            <c:ext xmlns:c16="http://schemas.microsoft.com/office/drawing/2014/chart" uri="{C3380CC4-5D6E-409C-BE32-E72D297353CC}">
              <c16:uniqueId val="{00000006-F55A-44C5-884F-06A372BFBC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3.53</c:v>
                </c:pt>
                <c:pt idx="2">
                  <c:v>#N/A</c:v>
                </c:pt>
                <c:pt idx="3">
                  <c:v>2.4300000000000002</c:v>
                </c:pt>
                <c:pt idx="4">
                  <c:v>#N/A</c:v>
                </c:pt>
                <c:pt idx="5">
                  <c:v>3.57</c:v>
                </c:pt>
                <c:pt idx="6">
                  <c:v>#N/A</c:v>
                </c:pt>
                <c:pt idx="7">
                  <c:v>2.81</c:v>
                </c:pt>
                <c:pt idx="8">
                  <c:v>#N/A</c:v>
                </c:pt>
                <c:pt idx="9">
                  <c:v>2.29</c:v>
                </c:pt>
              </c:numCache>
            </c:numRef>
          </c:val>
          <c:extLst>
            <c:ext xmlns:c16="http://schemas.microsoft.com/office/drawing/2014/chart" uri="{C3380CC4-5D6E-409C-BE32-E72D297353CC}">
              <c16:uniqueId val="{00000007-F55A-44C5-884F-06A372BFBC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3.59</c:v>
                </c:pt>
                <c:pt idx="2">
                  <c:v>#N/A</c:v>
                </c:pt>
                <c:pt idx="3">
                  <c:v>8.14</c:v>
                </c:pt>
                <c:pt idx="4">
                  <c:v>#N/A</c:v>
                </c:pt>
                <c:pt idx="5">
                  <c:v>11.57</c:v>
                </c:pt>
                <c:pt idx="6">
                  <c:v>#N/A</c:v>
                </c:pt>
                <c:pt idx="7">
                  <c:v>11.1</c:v>
                </c:pt>
                <c:pt idx="8">
                  <c:v>#N/A</c:v>
                </c:pt>
                <c:pt idx="9">
                  <c:v>6.16</c:v>
                </c:pt>
              </c:numCache>
            </c:numRef>
          </c:val>
          <c:extLst>
            <c:ext xmlns:c16="http://schemas.microsoft.com/office/drawing/2014/chart" uri="{C3380CC4-5D6E-409C-BE32-E72D297353CC}">
              <c16:uniqueId val="{00000008-F55A-44C5-884F-06A372BFBC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22.97</c:v>
                </c:pt>
                <c:pt idx="2">
                  <c:v>#N/A</c:v>
                </c:pt>
                <c:pt idx="3">
                  <c:v>20.72</c:v>
                </c:pt>
                <c:pt idx="4">
                  <c:v>#N/A</c:v>
                </c:pt>
                <c:pt idx="5">
                  <c:v>19.57</c:v>
                </c:pt>
                <c:pt idx="6">
                  <c:v>#N/A</c:v>
                </c:pt>
                <c:pt idx="7">
                  <c:v>21.41</c:v>
                </c:pt>
                <c:pt idx="8">
                  <c:v>#N/A</c:v>
                </c:pt>
                <c:pt idx="9">
                  <c:v>22.73</c:v>
                </c:pt>
              </c:numCache>
            </c:numRef>
          </c:val>
          <c:extLst>
            <c:ext xmlns:c16="http://schemas.microsoft.com/office/drawing/2014/chart" uri="{C3380CC4-5D6E-409C-BE32-E72D297353CC}">
              <c16:uniqueId val="{00000009-F55A-44C5-884F-06A372BFB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431</c:v>
                </c:pt>
                <c:pt idx="5">
                  <c:v>433</c:v>
                </c:pt>
                <c:pt idx="8">
                  <c:v>440</c:v>
                </c:pt>
                <c:pt idx="11">
                  <c:v>446</c:v>
                </c:pt>
                <c:pt idx="14">
                  <c:v>427</c:v>
                </c:pt>
              </c:numCache>
            </c:numRef>
          </c:val>
          <c:extLst>
            <c:ext xmlns:c16="http://schemas.microsoft.com/office/drawing/2014/chart" uri="{C3380CC4-5D6E-409C-BE32-E72D297353CC}">
              <c16:uniqueId val="{00000000-0400-4B94-A2B3-A54C2D8621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0-4B94-A2B3-A54C2D8621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50</c:v>
                </c:pt>
                <c:pt idx="3">
                  <c:v>9</c:v>
                </c:pt>
                <c:pt idx="6">
                  <c:v>0</c:v>
                </c:pt>
                <c:pt idx="9">
                  <c:v>0</c:v>
                </c:pt>
                <c:pt idx="12">
                  <c:v>0</c:v>
                </c:pt>
              </c:numCache>
            </c:numRef>
          </c:val>
          <c:extLst>
            <c:ext xmlns:c16="http://schemas.microsoft.com/office/drawing/2014/chart" uri="{C3380CC4-5D6E-409C-BE32-E72D297353CC}">
              <c16:uniqueId val="{00000002-0400-4B94-A2B3-A54C2D8621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16</c:v>
                </c:pt>
                <c:pt idx="6">
                  <c:v>23</c:v>
                </c:pt>
                <c:pt idx="9">
                  <c:v>26</c:v>
                </c:pt>
                <c:pt idx="12">
                  <c:v>27</c:v>
                </c:pt>
              </c:numCache>
            </c:numRef>
          </c:val>
          <c:extLst>
            <c:ext xmlns:c16="http://schemas.microsoft.com/office/drawing/2014/chart" uri="{C3380CC4-5D6E-409C-BE32-E72D297353CC}">
              <c16:uniqueId val="{00000003-0400-4B94-A2B3-A54C2D8621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156</c:v>
                </c:pt>
                <c:pt idx="6">
                  <c:v>148</c:v>
                </c:pt>
                <c:pt idx="9">
                  <c:v>151</c:v>
                </c:pt>
                <c:pt idx="12">
                  <c:v>185</c:v>
                </c:pt>
              </c:numCache>
            </c:numRef>
          </c:val>
          <c:extLst>
            <c:ext xmlns:c16="http://schemas.microsoft.com/office/drawing/2014/chart" uri="{C3380CC4-5D6E-409C-BE32-E72D297353CC}">
              <c16:uniqueId val="{00000004-0400-4B94-A2B3-A54C2D8621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0-4B94-A2B3-A54C2D8621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0-4B94-A2B3-A54C2D8621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633</c:v>
                </c:pt>
                <c:pt idx="3">
                  <c:v>587</c:v>
                </c:pt>
                <c:pt idx="6">
                  <c:v>601</c:v>
                </c:pt>
                <c:pt idx="9">
                  <c:v>604</c:v>
                </c:pt>
                <c:pt idx="12">
                  <c:v>554</c:v>
                </c:pt>
              </c:numCache>
            </c:numRef>
          </c:val>
          <c:extLst>
            <c:ext xmlns:c16="http://schemas.microsoft.com/office/drawing/2014/chart" uri="{C3380CC4-5D6E-409C-BE32-E72D297353CC}">
              <c16:uniqueId val="{00000007-0400-4B94-A2B3-A54C2D8621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423</c:v>
                </c:pt>
                <c:pt idx="2">
                  <c:v>#N/A</c:v>
                </c:pt>
                <c:pt idx="3">
                  <c:v>#N/A</c:v>
                </c:pt>
                <c:pt idx="4">
                  <c:v>335</c:v>
                </c:pt>
                <c:pt idx="5">
                  <c:v>#N/A</c:v>
                </c:pt>
                <c:pt idx="6">
                  <c:v>#N/A</c:v>
                </c:pt>
                <c:pt idx="7">
                  <c:v>332</c:v>
                </c:pt>
                <c:pt idx="8">
                  <c:v>#N/A</c:v>
                </c:pt>
                <c:pt idx="9">
                  <c:v>#N/A</c:v>
                </c:pt>
                <c:pt idx="10">
                  <c:v>335</c:v>
                </c:pt>
                <c:pt idx="11">
                  <c:v>#N/A</c:v>
                </c:pt>
                <c:pt idx="12">
                  <c:v>#N/A</c:v>
                </c:pt>
                <c:pt idx="13">
                  <c:v>339</c:v>
                </c:pt>
                <c:pt idx="14">
                  <c:v>#N/A</c:v>
                </c:pt>
              </c:numCache>
            </c:numRef>
          </c:val>
          <c:smooth val="0"/>
          <c:extLst>
            <c:ext xmlns:c16="http://schemas.microsoft.com/office/drawing/2014/chart" uri="{C3380CC4-5D6E-409C-BE32-E72D297353CC}">
              <c16:uniqueId val="{00000008-0400-4B94-A2B3-A54C2D8621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5187</c:v>
                </c:pt>
                <c:pt idx="5">
                  <c:v>5236</c:v>
                </c:pt>
                <c:pt idx="8">
                  <c:v>5259</c:v>
                </c:pt>
                <c:pt idx="11">
                  <c:v>5035</c:v>
                </c:pt>
                <c:pt idx="14">
                  <c:v>4835</c:v>
                </c:pt>
              </c:numCache>
            </c:numRef>
          </c:val>
          <c:extLst>
            <c:ext xmlns:c16="http://schemas.microsoft.com/office/drawing/2014/chart" uri="{C3380CC4-5D6E-409C-BE32-E72D297353CC}">
              <c16:uniqueId val="{00000000-FBF9-49A3-86E6-B11067245D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F9-49A3-86E6-B11067245D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c:v>
                </c:pt>
                <c:pt idx="5">
                  <c:v>1024</c:v>
                </c:pt>
                <c:pt idx="8">
                  <c:v>1587</c:v>
                </c:pt>
                <c:pt idx="11">
                  <c:v>2038</c:v>
                </c:pt>
                <c:pt idx="14">
                  <c:v>2250</c:v>
                </c:pt>
              </c:numCache>
            </c:numRef>
          </c:val>
          <c:extLst>
            <c:ext xmlns:c16="http://schemas.microsoft.com/office/drawing/2014/chart" uri="{C3380CC4-5D6E-409C-BE32-E72D297353CC}">
              <c16:uniqueId val="{00000002-FBF9-49A3-86E6-B11067245D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F9-49A3-86E6-B11067245D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9-49A3-86E6-B11067245D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9-49A3-86E6-B11067245D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826</c:v>
                </c:pt>
                <c:pt idx="3">
                  <c:v>806</c:v>
                </c:pt>
                <c:pt idx="6">
                  <c:v>782</c:v>
                </c:pt>
                <c:pt idx="9">
                  <c:v>773</c:v>
                </c:pt>
                <c:pt idx="12">
                  <c:v>783</c:v>
                </c:pt>
              </c:numCache>
            </c:numRef>
          </c:val>
          <c:extLst>
            <c:ext xmlns:c16="http://schemas.microsoft.com/office/drawing/2014/chart" uri="{C3380CC4-5D6E-409C-BE32-E72D297353CC}">
              <c16:uniqueId val="{00000006-FBF9-49A3-86E6-B11067245D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175</c:v>
                </c:pt>
                <c:pt idx="3">
                  <c:v>282</c:v>
                </c:pt>
                <c:pt idx="6">
                  <c:v>279</c:v>
                </c:pt>
                <c:pt idx="9">
                  <c:v>266</c:v>
                </c:pt>
                <c:pt idx="12">
                  <c:v>278</c:v>
                </c:pt>
              </c:numCache>
            </c:numRef>
          </c:val>
          <c:extLst>
            <c:ext xmlns:c16="http://schemas.microsoft.com/office/drawing/2014/chart" uri="{C3380CC4-5D6E-409C-BE32-E72D297353CC}">
              <c16:uniqueId val="{00000007-FBF9-49A3-86E6-B11067245D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1431</c:v>
                </c:pt>
                <c:pt idx="3">
                  <c:v>1439</c:v>
                </c:pt>
                <c:pt idx="6">
                  <c:v>1361</c:v>
                </c:pt>
                <c:pt idx="9">
                  <c:v>1277</c:v>
                </c:pt>
                <c:pt idx="12">
                  <c:v>1304</c:v>
                </c:pt>
              </c:numCache>
            </c:numRef>
          </c:val>
          <c:extLst>
            <c:ext xmlns:c16="http://schemas.microsoft.com/office/drawing/2014/chart" uri="{C3380CC4-5D6E-409C-BE32-E72D297353CC}">
              <c16:uniqueId val="{00000008-FBF9-49A3-86E6-B11067245D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FBF9-49A3-86E6-B11067245D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5290</c:v>
                </c:pt>
                <c:pt idx="3">
                  <c:v>5301</c:v>
                </c:pt>
                <c:pt idx="6">
                  <c:v>5403</c:v>
                </c:pt>
                <c:pt idx="9">
                  <c:v>5093</c:v>
                </c:pt>
                <c:pt idx="12">
                  <c:v>4982</c:v>
                </c:pt>
              </c:numCache>
            </c:numRef>
          </c:val>
          <c:extLst>
            <c:ext xmlns:c16="http://schemas.microsoft.com/office/drawing/2014/chart" uri="{C3380CC4-5D6E-409C-BE32-E72D297353CC}">
              <c16:uniqueId val="{0000000A-FBF9-49A3-86E6-B11067245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1745</c:v>
                </c:pt>
                <c:pt idx="2">
                  <c:v>#N/A</c:v>
                </c:pt>
                <c:pt idx="3">
                  <c:v>#N/A</c:v>
                </c:pt>
                <c:pt idx="4">
                  <c:v>1569</c:v>
                </c:pt>
                <c:pt idx="5">
                  <c:v>#N/A</c:v>
                </c:pt>
                <c:pt idx="6">
                  <c:v>#N/A</c:v>
                </c:pt>
                <c:pt idx="7">
                  <c:v>978</c:v>
                </c:pt>
                <c:pt idx="8">
                  <c:v>#N/A</c:v>
                </c:pt>
                <c:pt idx="9">
                  <c:v>#N/A</c:v>
                </c:pt>
                <c:pt idx="10">
                  <c:v>335</c:v>
                </c:pt>
                <c:pt idx="11">
                  <c:v>#N/A</c:v>
                </c:pt>
                <c:pt idx="12">
                  <c:v>#N/A</c:v>
                </c:pt>
                <c:pt idx="13">
                  <c:v>263</c:v>
                </c:pt>
                <c:pt idx="14">
                  <c:v>#N/A</c:v>
                </c:pt>
              </c:numCache>
            </c:numRef>
          </c:val>
          <c:smooth val="0"/>
          <c:extLst>
            <c:ext xmlns:c16="http://schemas.microsoft.com/office/drawing/2014/chart" uri="{C3380CC4-5D6E-409C-BE32-E72D297353CC}">
              <c16:uniqueId val="{0000000B-FBF9-49A3-86E6-B11067245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851</c:v>
                </c:pt>
                <c:pt idx="1">
                  <c:v>1221</c:v>
                </c:pt>
                <c:pt idx="2">
                  <c:v>1121</c:v>
                </c:pt>
              </c:numCache>
            </c:numRef>
          </c:val>
          <c:extLst>
            <c:ext xmlns:c16="http://schemas.microsoft.com/office/drawing/2014/chart" uri="{C3380CC4-5D6E-409C-BE32-E72D297353CC}">
              <c16:uniqueId val="{00000000-F71E-4D29-9060-073E51689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c:v>
                </c:pt>
                <c:pt idx="1">
                  <c:v>195</c:v>
                </c:pt>
                <c:pt idx="2">
                  <c:v>216</c:v>
                </c:pt>
              </c:numCache>
            </c:numRef>
          </c:val>
          <c:extLst>
            <c:ext xmlns:c16="http://schemas.microsoft.com/office/drawing/2014/chart" uri="{C3380CC4-5D6E-409C-BE32-E72D297353CC}">
              <c16:uniqueId val="{00000001-F71E-4D29-9060-073E51689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c:v>
                </c:pt>
                <c:pt idx="1">
                  <c:v>168</c:v>
                </c:pt>
                <c:pt idx="2">
                  <c:v>421</c:v>
                </c:pt>
              </c:numCache>
            </c:numRef>
          </c:val>
          <c:extLst>
            <c:ext xmlns:c16="http://schemas.microsoft.com/office/drawing/2014/chart" uri="{C3380CC4-5D6E-409C-BE32-E72D297353CC}">
              <c16:uniqueId val="{00000002-F71E-4D29-9060-073E51689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東武東上線つきのわ駅を中心とした土地区画整理事業完了等に伴う納税義務者数の増による個人町民税や、企業設備投資による固定資産税（償却資産）の伸びから、近年は基準財政収入額の増加が見ら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れる一方で、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社会保障関係費等を中心に基準財政需要額も増額して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おり、基準財政需要額の伸びが基準財政収入額の伸びを上回っている状況である。更に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年度は普通交付税の追加交付等があったことにより、財政力指数が前年度より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となったが、類似団体の平均より大きく上回っている。今後も町税の徴収率向上を中心に、自主財源の確保に努める。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114602</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103112</xdr:rowOff>
    </xdr:from>
    <xdr:to>
      <xdr:col>11</xdr:col>
      <xdr:colOff>31750</xdr:colOff>
      <xdr:row>39</xdr:row>
      <xdr:rowOff>114602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63802</xdr:rowOff>
    </xdr:from>
    <xdr:to>
      <xdr:col>11</xdr:col>
      <xdr:colOff>82550</xdr:colOff>
      <xdr:row>39</xdr:row>
      <xdr:rowOff>165402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4129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52312</xdr:rowOff>
    </xdr:from>
    <xdr:to>
      <xdr:col>7</xdr:col>
      <xdr:colOff>31750</xdr:colOff>
      <xdr:row>39</xdr:row>
      <xdr:rowOff>153912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164089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年度は、臨時財政対策債の発行額が令和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81,528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52,924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千円の借入を行ったことなどにより、令和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。町税については、新型コロナウイルス感染症から回復傾向を見せている一方で、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原油価格・物価高騰等の影響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や人件費の高騰に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経常経費が増大傾向にある。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町の歳入の根幹である町税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を初め、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より一層の自主財源の確保や義務的経費の抑制を図り、経常収支比率の引き下げに努めたい。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65</xdr:row>
      <xdr:rowOff>44873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858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62827"/>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64</xdr:row>
      <xdr:rowOff>71544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628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121285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4434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令和２年度から会計年度任用職員制度の開始に伴い人件費が増加傾向に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あったが、近年は横ばいの状態を保っており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68540</xdr:rowOff>
    </xdr:from>
    <xdr:to>
      <xdr:col>23</xdr:col>
      <xdr:colOff>133350</xdr:colOff>
      <xdr:row>81</xdr:row>
      <xdr:rowOff>70614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5990"/>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70614</xdr:rowOff>
    </xdr:from>
    <xdr:to>
      <xdr:col>19</xdr:col>
      <xdr:colOff>133350</xdr:colOff>
      <xdr:row>81</xdr:row>
      <xdr:rowOff>75349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5806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75349</xdr:rowOff>
    </xdr:from>
    <xdr:to>
      <xdr:col>15</xdr:col>
      <xdr:colOff>82550</xdr:colOff>
      <xdr:row>81</xdr:row>
      <xdr:rowOff>87168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6279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58260</xdr:rowOff>
    </xdr:from>
    <xdr:to>
      <xdr:col>11</xdr:col>
      <xdr:colOff>31750</xdr:colOff>
      <xdr:row>81</xdr:row>
      <xdr:rowOff>87168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5710"/>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17740</xdr:rowOff>
    </xdr:from>
    <xdr:to>
      <xdr:col>23</xdr:col>
      <xdr:colOff>184150</xdr:colOff>
      <xdr:row>81</xdr:row>
      <xdr:rowOff>119340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110467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19814</xdr:rowOff>
    </xdr:from>
    <xdr:to>
      <xdr:col>19</xdr:col>
      <xdr:colOff>184150</xdr:colOff>
      <xdr:row>81</xdr:row>
      <xdr:rowOff>121414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131591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6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24549</xdr:rowOff>
    </xdr:from>
    <xdr:to>
      <xdr:col>15</xdr:col>
      <xdr:colOff>133350</xdr:colOff>
      <xdr:row>81</xdr:row>
      <xdr:rowOff>126149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36368</xdr:rowOff>
    </xdr:from>
    <xdr:to>
      <xdr:col>11</xdr:col>
      <xdr:colOff>82550</xdr:colOff>
      <xdr:row>81</xdr:row>
      <xdr:rowOff>137968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148145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7460</xdr:rowOff>
    </xdr:from>
    <xdr:to>
      <xdr:col>7</xdr:col>
      <xdr:colOff>31750</xdr:colOff>
      <xdr:row>81</xdr:row>
      <xdr:rowOff>109060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本町のラスパイレス指数については全国町村平均を上回っている状況が続いて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おり、令和５年度については△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今後については、国の人事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勧告を基本とし、近隣自治体の状況を踏まえ、給与体系の適正化に努める。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86516"/>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93839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473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89</xdr:row>
      <xdr:rowOff>150284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0789"/>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過去においての採用人数の抑制や急激な人口増により、人口</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人当たりの職員数は類似団体内平均値より下回っている状況が続いている。定員管理適正化計画に基づき、住民サービスを低下させないよう、適正な定員管理に努めていく。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167076</xdr:rowOff>
    </xdr:from>
    <xdr:to>
      <xdr:col>81</xdr:col>
      <xdr:colOff>44450</xdr:colOff>
      <xdr:row>57</xdr:row>
      <xdr:rowOff>168416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993972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149648</xdr:rowOff>
    </xdr:from>
    <xdr:to>
      <xdr:col>77</xdr:col>
      <xdr:colOff>44450</xdr:colOff>
      <xdr:row>57</xdr:row>
      <xdr:rowOff>168416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992229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149648</xdr:rowOff>
    </xdr:from>
    <xdr:to>
      <xdr:col>72</xdr:col>
      <xdr:colOff>203200</xdr:colOff>
      <xdr:row>57</xdr:row>
      <xdr:rowOff>153670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99222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58</xdr:row>
      <xdr:rowOff>19755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992632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116276</xdr:rowOff>
    </xdr:from>
    <xdr:to>
      <xdr:col>81</xdr:col>
      <xdr:colOff>95250</xdr:colOff>
      <xdr:row>58</xdr:row>
      <xdr:rowOff>46426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8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37553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117616</xdr:rowOff>
    </xdr:from>
    <xdr:to>
      <xdr:col>77</xdr:col>
      <xdr:colOff>95250</xdr:colOff>
      <xdr:row>58</xdr:row>
      <xdr:rowOff>47766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8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57943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65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98848</xdr:rowOff>
    </xdr:from>
    <xdr:to>
      <xdr:col>73</xdr:col>
      <xdr:colOff>44450</xdr:colOff>
      <xdr:row>58</xdr:row>
      <xdr:rowOff>28998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39175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102870</xdr:rowOff>
    </xdr:from>
    <xdr:to>
      <xdr:col>68</xdr:col>
      <xdr:colOff>203200</xdr:colOff>
      <xdr:row>58</xdr:row>
      <xdr:rowOff>33020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43197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140405</xdr:rowOff>
    </xdr:from>
    <xdr:to>
      <xdr:col>64</xdr:col>
      <xdr:colOff>152400</xdr:colOff>
      <xdr:row>58</xdr:row>
      <xdr:rowOff>70555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80732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年度においては、普通交付税の追加交付があったことや標準税収入額等の増額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や元利償還金の金額が令和４年度と比較し、△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％）減額したことに伴い、実質公債費比率は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％減少した。今後もなるべく起債に依存しない財政運営を図り、現在の水準を下げていきたい。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1270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6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159596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新たに地方債を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百万円発行したが、償還金額が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百万円により地方債現在額が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4,982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度と比較し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％）減額となった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ことや、剰余金等の発生により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円、介護保険給付費準備基金に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円等の基金積立を行い、充当可能金額が増額となったことにより、将来負担比率が令和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14</xdr:row>
      <xdr:rowOff>242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8100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242</xdr:rowOff>
    </xdr:from>
    <xdr:to>
      <xdr:col>77</xdr:col>
      <xdr:colOff>44450</xdr:colOff>
      <xdr:row>14</xdr:row>
      <xdr:rowOff>163407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0054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16</xdr:row>
      <xdr:rowOff>10100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10100</xdr:rowOff>
    </xdr:from>
    <xdr:to>
      <xdr:col>68</xdr:col>
      <xdr:colOff>152400</xdr:colOff>
      <xdr:row>16</xdr:row>
      <xdr:rowOff>93980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5330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73435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0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120892</xdr:rowOff>
    </xdr:from>
    <xdr:to>
      <xdr:col>77</xdr:col>
      <xdr:colOff>95250</xdr:colOff>
      <xdr:row>14</xdr:row>
      <xdr:rowOff>51042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35819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3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130750</xdr:rowOff>
    </xdr:from>
    <xdr:to>
      <xdr:col>68</xdr:col>
      <xdr:colOff>203200</xdr:colOff>
      <xdr:row>16</xdr:row>
      <xdr:rowOff>60900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45677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年度においては、人件費充当経常一般財源の数値については、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円と令和４年度と比較し、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円増額となっている。計画的な採用による職員数の抑制等により、過去５年とも類似団体平均を下回る水準で推移している。今後も現在の水準を維持・向上させていきたい。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労務単価増に伴う委託料の増額傾向や新規事業としてスクールバス運行事業開始等により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円増額となっている。過去５年とも類似団体平均を大きく上回る比較的高い水準で推移している。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これは物価高騰に伴う経常経費の増大や、電算化の推進、公用車のリース化等が要因と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67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年度においては、扶助費充当経常一般財源の数値については、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過去５年とも類似団体を上回り、その水準も高水準にある。人口増に伴い乳幼児・児童等にかかるこども医療費、保育所保育実施委託料等の子育て支援関連の扶助費需要が高いことが要因である。特に保育所保育実施委託料は、入所児童数・単価ともに増加傾向にあり、著しい伸びを見せ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99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67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過去５年とも類似団体平均を大きく下回っており、低い水準のまま推移している。本項目は、各特別会計への繰出金が主なものであるが、令和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％であった。高齢化に伴う特別会計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の繰出金の増額、特に国民健康特別会計では制度改正に伴う社会保険移行もあり、今後数年間は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の大幅な増が想定される。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保険税・保険料や使用料の適正化を図ることなどにより、各会計において税収を主な財源とし、一般会計の負担を減らしていくよう努める。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62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年少人口増に伴う子育て支援関連事業の補助費が類似団体平均を上回る水準で推移している。令和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前年と同値であったが、下水道事業の公営企業化による事業会計への補助費等が増加した。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今後は、比企広域消防組合常備消防費負担金や小川地区衛生組合負担金等の一部事務組合に対する負担金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下水道事業の経費が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発生し、増額傾向の見込みである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類似団体平均より上回る見込みである。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109039</xdr:rowOff>
    </xdr:from>
    <xdr:to>
      <xdr:col>82</xdr:col>
      <xdr:colOff>107950</xdr:colOff>
      <xdr:row>37</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52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37</xdr:row>
      <xdr:rowOff>109039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9143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年度においては、公債費充当経常一般財源の数値については、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額となっている。数値については、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年度以降、類似団体平均を下回っており、また本町における公債費のピークは平成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年度であり、それ以降は概ね減少傾向にある。今後も起債に依存しない財政運営に努め、現在の水準を下げていきたい。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31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を上回るようになり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％上回る値となっている。引き続き、物件費、補助費等の削減に努めていく。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5215"/>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377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37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123609</xdr:rowOff>
    </xdr:from>
    <xdr:to>
      <xdr:col>29</xdr:col>
      <xdr:colOff>127000</xdr:colOff>
      <xdr:row>19</xdr:row>
      <xdr:rowOff>150304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8784"/>
          <a:ext cx="647700" cy="2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150304</xdr:rowOff>
    </xdr:from>
    <xdr:to>
      <xdr:col>26</xdr:col>
      <xdr:colOff>50800</xdr:colOff>
      <xdr:row>20</xdr:row>
      <xdr:rowOff>16129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55479"/>
          <a:ext cx="698500" cy="3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16129</xdr:rowOff>
    </xdr:from>
    <xdr:to>
      <xdr:col>22</xdr:col>
      <xdr:colOff>114300</xdr:colOff>
      <xdr:row>20</xdr:row>
      <xdr:rowOff>27635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27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167716</xdr:rowOff>
    </xdr:from>
    <xdr:to>
      <xdr:col>18</xdr:col>
      <xdr:colOff>177800</xdr:colOff>
      <xdr:row>20</xdr:row>
      <xdr:rowOff>27635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2891"/>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72809</xdr:rowOff>
    </xdr:from>
    <xdr:to>
      <xdr:col>29</xdr:col>
      <xdr:colOff>177800</xdr:colOff>
      <xdr:row>20</xdr:row>
      <xdr:rowOff>2959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152836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99504</xdr:rowOff>
    </xdr:from>
    <xdr:to>
      <xdr:col>26</xdr:col>
      <xdr:colOff>101600</xdr:colOff>
      <xdr:row>20</xdr:row>
      <xdr:rowOff>29654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14431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136779</xdr:rowOff>
    </xdr:from>
    <xdr:to>
      <xdr:col>22</xdr:col>
      <xdr:colOff>165100</xdr:colOff>
      <xdr:row>20</xdr:row>
      <xdr:rowOff>66929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51706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148285</xdr:rowOff>
    </xdr:from>
    <xdr:to>
      <xdr:col>19</xdr:col>
      <xdr:colOff>38100</xdr:colOff>
      <xdr:row>20</xdr:row>
      <xdr:rowOff>78435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63212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116916</xdr:rowOff>
    </xdr:from>
    <xdr:to>
      <xdr:col>15</xdr:col>
      <xdr:colOff>101600</xdr:colOff>
      <xdr:row>20</xdr:row>
      <xdr:rowOff>47066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134932</xdr:rowOff>
    </xdr:from>
    <xdr:to>
      <xdr:col>29</xdr:col>
      <xdr:colOff>127000</xdr:colOff>
      <xdr:row>36</xdr:row>
      <xdr:rowOff>139161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88182"/>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139161</xdr:rowOff>
    </xdr:from>
    <xdr:to>
      <xdr:col>26</xdr:col>
      <xdr:colOff>50800</xdr:colOff>
      <xdr:row>36</xdr:row>
      <xdr:rowOff>139459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2411"/>
          <a:ext cx="698500" cy="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135367</xdr:rowOff>
    </xdr:from>
    <xdr:to>
      <xdr:col>22</xdr:col>
      <xdr:colOff>114300</xdr:colOff>
      <xdr:row>36</xdr:row>
      <xdr:rowOff>139459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88617"/>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24930</xdr:rowOff>
    </xdr:from>
    <xdr:to>
      <xdr:col>18</xdr:col>
      <xdr:colOff>177800</xdr:colOff>
      <xdr:row>36</xdr:row>
      <xdr:rowOff>135367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8180"/>
          <a:ext cx="698500" cy="1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84132</xdr:rowOff>
    </xdr:from>
    <xdr:to>
      <xdr:col>29</xdr:col>
      <xdr:colOff>177800</xdr:colOff>
      <xdr:row>37</xdr:row>
      <xdr:rowOff>14282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56209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0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88361</xdr:rowOff>
    </xdr:from>
    <xdr:to>
      <xdr:col>26</xdr:col>
      <xdr:colOff>101600</xdr:colOff>
      <xdr:row>37</xdr:row>
      <xdr:rowOff>18511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88659</xdr:rowOff>
    </xdr:from>
    <xdr:to>
      <xdr:col>22</xdr:col>
      <xdr:colOff>165100</xdr:colOff>
      <xdr:row>37</xdr:row>
      <xdr:rowOff>18809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84567</xdr:rowOff>
    </xdr:from>
    <xdr:to>
      <xdr:col>19</xdr:col>
      <xdr:colOff>38100</xdr:colOff>
      <xdr:row>37</xdr:row>
      <xdr:rowOff>14717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317030</xdr:rowOff>
    </xdr:from>
    <xdr:to>
      <xdr:col>15</xdr:col>
      <xdr:colOff>101600</xdr:colOff>
      <xdr:row>36</xdr:row>
      <xdr:rowOff>75730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79591</xdr:rowOff>
    </xdr:from>
    <xdr:to>
      <xdr:col>24</xdr:col>
      <xdr:colOff>63500</xdr:colOff>
      <xdr:row>37</xdr:row>
      <xdr:rowOff>98311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241"/>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97117</xdr:rowOff>
    </xdr:from>
    <xdr:to>
      <xdr:col>19</xdr:col>
      <xdr:colOff>177800</xdr:colOff>
      <xdr:row>37</xdr:row>
      <xdr:rowOff>98311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0767"/>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87262</xdr:rowOff>
    </xdr:from>
    <xdr:to>
      <xdr:col>15</xdr:col>
      <xdr:colOff>50800</xdr:colOff>
      <xdr:row>37</xdr:row>
      <xdr:rowOff>97117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091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87262</xdr:rowOff>
    </xdr:from>
    <xdr:to>
      <xdr:col>10</xdr:col>
      <xdr:colOff>114300</xdr:colOff>
      <xdr:row>37</xdr:row>
      <xdr:rowOff>140907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91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28791</xdr:rowOff>
    </xdr:from>
    <xdr:to>
      <xdr:col>24</xdr:col>
      <xdr:colOff>114300</xdr:colOff>
      <xdr:row>37</xdr:row>
      <xdr:rowOff>130391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47511</xdr:rowOff>
    </xdr:from>
    <xdr:to>
      <xdr:col>20</xdr:col>
      <xdr:colOff>38100</xdr:colOff>
      <xdr:row>37</xdr:row>
      <xdr:rowOff>149111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46317</xdr:rowOff>
    </xdr:from>
    <xdr:to>
      <xdr:col>15</xdr:col>
      <xdr:colOff>101600</xdr:colOff>
      <xdr:row>37</xdr:row>
      <xdr:rowOff>147917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139044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36462</xdr:rowOff>
    </xdr:from>
    <xdr:to>
      <xdr:col>10</xdr:col>
      <xdr:colOff>165100</xdr:colOff>
      <xdr:row>37</xdr:row>
      <xdr:rowOff>138062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129188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90107</xdr:rowOff>
    </xdr:from>
    <xdr:to>
      <xdr:col>6</xdr:col>
      <xdr:colOff>38100</xdr:colOff>
      <xdr:row>38</xdr:row>
      <xdr:rowOff>20256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10084</xdr:rowOff>
    </xdr:from>
    <xdr:to>
      <xdr:col>24</xdr:col>
      <xdr:colOff>63500</xdr:colOff>
      <xdr:row>58</xdr:row>
      <xdr:rowOff>37443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4184"/>
          <a:ext cx="8382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160786</xdr:rowOff>
    </xdr:from>
    <xdr:to>
      <xdr:col>19</xdr:col>
      <xdr:colOff>177800</xdr:colOff>
      <xdr:row>58</xdr:row>
      <xdr:rowOff>10084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3436"/>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159021</xdr:rowOff>
    </xdr:from>
    <xdr:to>
      <xdr:col>15</xdr:col>
      <xdr:colOff>50800</xdr:colOff>
      <xdr:row>57</xdr:row>
      <xdr:rowOff>160786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167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159021</xdr:rowOff>
    </xdr:from>
    <xdr:to>
      <xdr:col>10</xdr:col>
      <xdr:colOff>114300</xdr:colOff>
      <xdr:row>58</xdr:row>
      <xdr:rowOff>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167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158093</xdr:rowOff>
    </xdr:from>
    <xdr:to>
      <xdr:col>24</xdr:col>
      <xdr:colOff>114300</xdr:colOff>
      <xdr:row>58</xdr:row>
      <xdr:rowOff>88243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130734</xdr:rowOff>
    </xdr:from>
    <xdr:to>
      <xdr:col>20</xdr:col>
      <xdr:colOff>38100</xdr:colOff>
      <xdr:row>58</xdr:row>
      <xdr:rowOff>60884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52011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109986</xdr:rowOff>
    </xdr:from>
    <xdr:to>
      <xdr:col>15</xdr:col>
      <xdr:colOff>101600</xdr:colOff>
      <xdr:row>58</xdr:row>
      <xdr:rowOff>40136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31263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108221</xdr:rowOff>
    </xdr:from>
    <xdr:to>
      <xdr:col>10</xdr:col>
      <xdr:colOff>165100</xdr:colOff>
      <xdr:row>58</xdr:row>
      <xdr:rowOff>38371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121498</xdr:rowOff>
    </xdr:from>
    <xdr:to>
      <xdr:col>6</xdr:col>
      <xdr:colOff>38100</xdr:colOff>
      <xdr:row>58</xdr:row>
      <xdr:rowOff>51648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78389</xdr:rowOff>
    </xdr:from>
    <xdr:to>
      <xdr:col>24</xdr:col>
      <xdr:colOff>63500</xdr:colOff>
      <xdr:row>78</xdr:row>
      <xdr:rowOff>83990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148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83990</xdr:rowOff>
    </xdr:from>
    <xdr:to>
      <xdr:col>19</xdr:col>
      <xdr:colOff>177800</xdr:colOff>
      <xdr:row>78</xdr:row>
      <xdr:rowOff>99695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7090"/>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85339</xdr:rowOff>
    </xdr:from>
    <xdr:to>
      <xdr:col>15</xdr:col>
      <xdr:colOff>50800</xdr:colOff>
      <xdr:row>78</xdr:row>
      <xdr:rowOff>99695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843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85339</xdr:rowOff>
    </xdr:from>
    <xdr:to>
      <xdr:col>10</xdr:col>
      <xdr:colOff>114300</xdr:colOff>
      <xdr:row>78</xdr:row>
      <xdr:rowOff>87122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843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27589</xdr:rowOff>
    </xdr:from>
    <xdr:to>
      <xdr:col>24</xdr:col>
      <xdr:colOff>114300</xdr:colOff>
      <xdr:row>78</xdr:row>
      <xdr:rowOff>129189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33190</xdr:rowOff>
    </xdr:from>
    <xdr:to>
      <xdr:col>20</xdr:col>
      <xdr:colOff>38100</xdr:colOff>
      <xdr:row>78</xdr:row>
      <xdr:rowOff>134790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125917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48895</xdr:rowOff>
    </xdr:from>
    <xdr:to>
      <xdr:col>15</xdr:col>
      <xdr:colOff>101600</xdr:colOff>
      <xdr:row>78</xdr:row>
      <xdr:rowOff>150495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141622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34539</xdr:rowOff>
    </xdr:from>
    <xdr:to>
      <xdr:col>10</xdr:col>
      <xdr:colOff>165100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36322</xdr:rowOff>
    </xdr:from>
    <xdr:to>
      <xdr:col>6</xdr:col>
      <xdr:colOff>38100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47847</xdr:rowOff>
    </xdr:from>
    <xdr:to>
      <xdr:col>24</xdr:col>
      <xdr:colOff>63500</xdr:colOff>
      <xdr:row>95</xdr:row>
      <xdr:rowOff>87209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35597"/>
          <a:ext cx="8382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136522</xdr:rowOff>
    </xdr:from>
    <xdr:to>
      <xdr:col>19</xdr:col>
      <xdr:colOff>177800</xdr:colOff>
      <xdr:row>95</xdr:row>
      <xdr:rowOff>87209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52822"/>
          <a:ext cx="889000" cy="1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136522</xdr:rowOff>
    </xdr:from>
    <xdr:to>
      <xdr:col>15</xdr:col>
      <xdr:colOff>50800</xdr:colOff>
      <xdr:row>96</xdr:row>
      <xdr:rowOff>76225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2822"/>
          <a:ext cx="889000" cy="2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74744</xdr:rowOff>
    </xdr:from>
    <xdr:to>
      <xdr:col>10</xdr:col>
      <xdr:colOff>114300</xdr:colOff>
      <xdr:row>96</xdr:row>
      <xdr:rowOff>76225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33944"/>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168497</xdr:rowOff>
    </xdr:from>
    <xdr:to>
      <xdr:col>24</xdr:col>
      <xdr:colOff>114300</xdr:colOff>
      <xdr:row>95</xdr:row>
      <xdr:rowOff>98647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19924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36409</xdr:rowOff>
    </xdr:from>
    <xdr:to>
      <xdr:col>20</xdr:col>
      <xdr:colOff>38100</xdr:colOff>
      <xdr:row>95</xdr:row>
      <xdr:rowOff>138009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154536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85722</xdr:rowOff>
    </xdr:from>
    <xdr:to>
      <xdr:col>15</xdr:col>
      <xdr:colOff>101600</xdr:colOff>
      <xdr:row>95</xdr:row>
      <xdr:rowOff>15872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32399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7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25425</xdr:rowOff>
    </xdr:from>
    <xdr:to>
      <xdr:col>10</xdr:col>
      <xdr:colOff>165100</xdr:colOff>
      <xdr:row>96</xdr:row>
      <xdr:rowOff>127025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143552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23944</xdr:rowOff>
    </xdr:from>
    <xdr:to>
      <xdr:col>6</xdr:col>
      <xdr:colOff>38100</xdr:colOff>
      <xdr:row>96</xdr:row>
      <xdr:rowOff>125544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78348</xdr:rowOff>
    </xdr:from>
    <xdr:to>
      <xdr:col>55</xdr:col>
      <xdr:colOff>0</xdr:colOff>
      <xdr:row>36</xdr:row>
      <xdr:rowOff>166533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50548"/>
          <a:ext cx="838200" cy="8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166533</xdr:rowOff>
    </xdr:from>
    <xdr:to>
      <xdr:col>50</xdr:col>
      <xdr:colOff>114300</xdr:colOff>
      <xdr:row>37</xdr:row>
      <xdr:rowOff>33904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8733"/>
          <a:ext cx="889000" cy="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112597</xdr:rowOff>
    </xdr:from>
    <xdr:to>
      <xdr:col>45</xdr:col>
      <xdr:colOff>177800</xdr:colOff>
      <xdr:row>37</xdr:row>
      <xdr:rowOff>33904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41897"/>
          <a:ext cx="889000" cy="4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112597</xdr:rowOff>
    </xdr:from>
    <xdr:to>
      <xdr:col>41</xdr:col>
      <xdr:colOff>50800</xdr:colOff>
      <xdr:row>37</xdr:row>
      <xdr:rowOff>78362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41897"/>
          <a:ext cx="8890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27548</xdr:rowOff>
    </xdr:from>
    <xdr:to>
      <xdr:col>55</xdr:col>
      <xdr:colOff>50800</xdr:colOff>
      <xdr:row>36</xdr:row>
      <xdr:rowOff>129148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5975</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115733</xdr:rowOff>
    </xdr:from>
    <xdr:to>
      <xdr:col>50</xdr:col>
      <xdr:colOff>165100</xdr:colOff>
      <xdr:row>37</xdr:row>
      <xdr:rowOff>45883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154554</xdr:rowOff>
    </xdr:from>
    <xdr:to>
      <xdr:col>46</xdr:col>
      <xdr:colOff>38100</xdr:colOff>
      <xdr:row>37</xdr:row>
      <xdr:rowOff>84704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75831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61797</xdr:rowOff>
    </xdr:from>
    <xdr:to>
      <xdr:col>41</xdr:col>
      <xdr:colOff>101600</xdr:colOff>
      <xdr:row>34</xdr:row>
      <xdr:rowOff>163397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154524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9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27562</xdr:rowOff>
    </xdr:from>
    <xdr:to>
      <xdr:col>36</xdr:col>
      <xdr:colOff>165100</xdr:colOff>
      <xdr:row>37</xdr:row>
      <xdr:rowOff>129162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120289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163795</xdr:rowOff>
    </xdr:from>
    <xdr:to>
      <xdr:col>55</xdr:col>
      <xdr:colOff>0</xdr:colOff>
      <xdr:row>58</xdr:row>
      <xdr:rowOff>72400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6445"/>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72400</xdr:rowOff>
    </xdr:from>
    <xdr:to>
      <xdr:col>50</xdr:col>
      <xdr:colOff>114300</xdr:colOff>
      <xdr:row>58</xdr:row>
      <xdr:rowOff>102712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16500"/>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102712</xdr:rowOff>
    </xdr:from>
    <xdr:to>
      <xdr:col>45</xdr:col>
      <xdr:colOff>177800</xdr:colOff>
      <xdr:row>58</xdr:row>
      <xdr:rowOff>111590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681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98872</xdr:rowOff>
    </xdr:from>
    <xdr:to>
      <xdr:col>41</xdr:col>
      <xdr:colOff>50800</xdr:colOff>
      <xdr:row>58</xdr:row>
      <xdr:rowOff>111590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42972"/>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112995</xdr:rowOff>
    </xdr:from>
    <xdr:to>
      <xdr:col>55</xdr:col>
      <xdr:colOff>50800</xdr:colOff>
      <xdr:row>58</xdr:row>
      <xdr:rowOff>43145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27922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21600</xdr:rowOff>
    </xdr:from>
    <xdr:to>
      <xdr:col>50</xdr:col>
      <xdr:colOff>165100</xdr:colOff>
      <xdr:row>58</xdr:row>
      <xdr:rowOff>123200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114327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51912</xdr:rowOff>
    </xdr:from>
    <xdr:to>
      <xdr:col>46</xdr:col>
      <xdr:colOff>38100</xdr:colOff>
      <xdr:row>58</xdr:row>
      <xdr:rowOff>153512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144639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60790</xdr:rowOff>
    </xdr:from>
    <xdr:to>
      <xdr:col>41</xdr:col>
      <xdr:colOff>101600</xdr:colOff>
      <xdr:row>58</xdr:row>
      <xdr:rowOff>162390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48072</xdr:rowOff>
    </xdr:from>
    <xdr:to>
      <xdr:col>36</xdr:col>
      <xdr:colOff>165100</xdr:colOff>
      <xdr:row>58</xdr:row>
      <xdr:rowOff>149672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140799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147529</xdr:rowOff>
    </xdr:from>
    <xdr:to>
      <xdr:col>55</xdr:col>
      <xdr:colOff>0</xdr:colOff>
      <xdr:row>79</xdr:row>
      <xdr:rowOff>38525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49179"/>
          <a:ext cx="8382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7589</xdr:rowOff>
    </xdr:from>
    <xdr:to>
      <xdr:col>50</xdr:col>
      <xdr:colOff>114300</xdr:colOff>
      <xdr:row>79</xdr:row>
      <xdr:rowOff>38525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2139"/>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7589</xdr:rowOff>
    </xdr:from>
    <xdr:to>
      <xdr:col>45</xdr:col>
      <xdr:colOff>177800</xdr:colOff>
      <xdr:row>79</xdr:row>
      <xdr:rowOff>43955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2139"/>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9931</xdr:rowOff>
    </xdr:from>
    <xdr:to>
      <xdr:col>41</xdr:col>
      <xdr:colOff>50800</xdr:colOff>
      <xdr:row>79</xdr:row>
      <xdr:rowOff>43955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54481"/>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96729</xdr:rowOff>
    </xdr:from>
    <xdr:to>
      <xdr:col>55</xdr:col>
      <xdr:colOff>50800</xdr:colOff>
      <xdr:row>78</xdr:row>
      <xdr:rowOff>26879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75156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159175</xdr:rowOff>
    </xdr:from>
    <xdr:to>
      <xdr:col>50</xdr:col>
      <xdr:colOff>165100</xdr:colOff>
      <xdr:row>79</xdr:row>
      <xdr:rowOff>89325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80452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128239</xdr:rowOff>
    </xdr:from>
    <xdr:to>
      <xdr:col>46</xdr:col>
      <xdr:colOff>38100</xdr:colOff>
      <xdr:row>79</xdr:row>
      <xdr:rowOff>58389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49516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164605</xdr:rowOff>
    </xdr:from>
    <xdr:to>
      <xdr:col>41</xdr:col>
      <xdr:colOff>101600</xdr:colOff>
      <xdr:row>79</xdr:row>
      <xdr:rowOff>94755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85882</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04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130581</xdr:rowOff>
    </xdr:from>
    <xdr:to>
      <xdr:col>36</xdr:col>
      <xdr:colOff>165100</xdr:colOff>
      <xdr:row>79</xdr:row>
      <xdr:rowOff>60731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51858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108099</xdr:rowOff>
    </xdr:from>
    <xdr:to>
      <xdr:col>55</xdr:col>
      <xdr:colOff>0</xdr:colOff>
      <xdr:row>98</xdr:row>
      <xdr:rowOff>155919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10199"/>
          <a:ext cx="838200" cy="4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154341</xdr:rowOff>
    </xdr:from>
    <xdr:to>
      <xdr:col>50</xdr:col>
      <xdr:colOff>114300</xdr:colOff>
      <xdr:row>98</xdr:row>
      <xdr:rowOff>155919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56441"/>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154341</xdr:rowOff>
    </xdr:from>
    <xdr:to>
      <xdr:col>45</xdr:col>
      <xdr:colOff>177800</xdr:colOff>
      <xdr:row>99</xdr:row>
      <xdr:rowOff>37526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5644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151935</xdr:rowOff>
    </xdr:from>
    <xdr:to>
      <xdr:col>41</xdr:col>
      <xdr:colOff>50800</xdr:colOff>
      <xdr:row>99</xdr:row>
      <xdr:rowOff>37526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54035"/>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57299</xdr:rowOff>
    </xdr:from>
    <xdr:to>
      <xdr:col>55</xdr:col>
      <xdr:colOff>50800</xdr:colOff>
      <xdr:row>98</xdr:row>
      <xdr:rowOff>158899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105119</xdr:rowOff>
    </xdr:from>
    <xdr:to>
      <xdr:col>50</xdr:col>
      <xdr:colOff>165100</xdr:colOff>
      <xdr:row>99</xdr:row>
      <xdr:rowOff>35269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26396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103541</xdr:rowOff>
    </xdr:from>
    <xdr:to>
      <xdr:col>46</xdr:col>
      <xdr:colOff>38100</xdr:colOff>
      <xdr:row>99</xdr:row>
      <xdr:rowOff>33691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158176</xdr:rowOff>
    </xdr:from>
    <xdr:to>
      <xdr:col>41</xdr:col>
      <xdr:colOff>101600</xdr:colOff>
      <xdr:row>99</xdr:row>
      <xdr:rowOff>88326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79453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5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101135</xdr:rowOff>
    </xdr:from>
    <xdr:to>
      <xdr:col>36</xdr:col>
      <xdr:colOff>165100</xdr:colOff>
      <xdr:row>99</xdr:row>
      <xdr:rowOff>31285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22412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98062</xdr:rowOff>
    </xdr:from>
    <xdr:to>
      <xdr:col>85</xdr:col>
      <xdr:colOff>127000</xdr:colOff>
      <xdr:row>39</xdr:row>
      <xdr:rowOff>98813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8461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95613</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47262</xdr:rowOff>
    </xdr:from>
    <xdr:to>
      <xdr:col>85</xdr:col>
      <xdr:colOff>177800</xdr:colOff>
      <xdr:row>39</xdr:row>
      <xdr:rowOff>148862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54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48013</xdr:rowOff>
    </xdr:from>
    <xdr:to>
      <xdr:col>81</xdr:col>
      <xdr:colOff>101600</xdr:colOff>
      <xdr:row>39</xdr:row>
      <xdr:rowOff>149613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140740</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137540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153943</xdr:rowOff>
    </xdr:from>
    <xdr:to>
      <xdr:col>85</xdr:col>
      <xdr:colOff>127000</xdr:colOff>
      <xdr:row>78</xdr:row>
      <xdr:rowOff>1969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55593"/>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153943</xdr:rowOff>
    </xdr:from>
    <xdr:to>
      <xdr:col>81</xdr:col>
      <xdr:colOff>50800</xdr:colOff>
      <xdr:row>77</xdr:row>
      <xdr:rowOff>154353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5559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154353</xdr:rowOff>
    </xdr:from>
    <xdr:to>
      <xdr:col>76</xdr:col>
      <xdr:colOff>114300</xdr:colOff>
      <xdr:row>77</xdr:row>
      <xdr:rowOff>158795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6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137246</xdr:rowOff>
    </xdr:from>
    <xdr:to>
      <xdr:col>71</xdr:col>
      <xdr:colOff>177800</xdr:colOff>
      <xdr:row>77</xdr:row>
      <xdr:rowOff>158795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38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122619</xdr:rowOff>
    </xdr:from>
    <xdr:to>
      <xdr:col>85</xdr:col>
      <xdr:colOff>177800</xdr:colOff>
      <xdr:row>78</xdr:row>
      <xdr:rowOff>52769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37546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103143</xdr:rowOff>
    </xdr:from>
    <xdr:to>
      <xdr:col>81</xdr:col>
      <xdr:colOff>101600</xdr:colOff>
      <xdr:row>78</xdr:row>
      <xdr:rowOff>33293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24420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103553</xdr:rowOff>
    </xdr:from>
    <xdr:to>
      <xdr:col>76</xdr:col>
      <xdr:colOff>165100</xdr:colOff>
      <xdr:row>78</xdr:row>
      <xdr:rowOff>33703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24830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107995</xdr:rowOff>
    </xdr:from>
    <xdr:to>
      <xdr:col>72</xdr:col>
      <xdr:colOff>38100</xdr:colOff>
      <xdr:row>78</xdr:row>
      <xdr:rowOff>38145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29272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86446</xdr:rowOff>
    </xdr:from>
    <xdr:to>
      <xdr:col>67</xdr:col>
      <xdr:colOff>101600</xdr:colOff>
      <xdr:row>78</xdr:row>
      <xdr:rowOff>16596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51045</xdr:rowOff>
    </xdr:from>
    <xdr:to>
      <xdr:col>85</xdr:col>
      <xdr:colOff>127000</xdr:colOff>
      <xdr:row>98</xdr:row>
      <xdr:rowOff>75513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3145"/>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4145</xdr:rowOff>
    </xdr:from>
    <xdr:to>
      <xdr:col>81</xdr:col>
      <xdr:colOff>50800</xdr:colOff>
      <xdr:row>98</xdr:row>
      <xdr:rowOff>51045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6245"/>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4145</xdr:rowOff>
    </xdr:from>
    <xdr:to>
      <xdr:col>76</xdr:col>
      <xdr:colOff>114300</xdr:colOff>
      <xdr:row>98</xdr:row>
      <xdr:rowOff>106398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6245"/>
          <a:ext cx="889000" cy="1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106398</xdr:rowOff>
    </xdr:from>
    <xdr:to>
      <xdr:col>71</xdr:col>
      <xdr:colOff>177800</xdr:colOff>
      <xdr:row>98</xdr:row>
      <xdr:rowOff>125724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08498"/>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24713</xdr:rowOff>
    </xdr:from>
    <xdr:to>
      <xdr:col>85</xdr:col>
      <xdr:colOff>177800</xdr:colOff>
      <xdr:row>98</xdr:row>
      <xdr:rowOff>126313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111090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xdr:rowOff>
    </xdr:from>
    <xdr:to>
      <xdr:col>81</xdr:col>
      <xdr:colOff>101600</xdr:colOff>
      <xdr:row>98</xdr:row>
      <xdr:rowOff>101845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92972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124795</xdr:rowOff>
    </xdr:from>
    <xdr:to>
      <xdr:col>76</xdr:col>
      <xdr:colOff>165100</xdr:colOff>
      <xdr:row>98</xdr:row>
      <xdr:rowOff>54945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46072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55598</xdr:rowOff>
    </xdr:from>
    <xdr:to>
      <xdr:col>72</xdr:col>
      <xdr:colOff>38100</xdr:colOff>
      <xdr:row>98</xdr:row>
      <xdr:rowOff>157198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148325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74924</xdr:rowOff>
    </xdr:from>
    <xdr:to>
      <xdr:col>67</xdr:col>
      <xdr:colOff>101600</xdr:colOff>
      <xdr:row>99</xdr:row>
      <xdr:rowOff>5074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167651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42453</xdr:rowOff>
    </xdr:from>
    <xdr:to>
      <xdr:col>116</xdr:col>
      <xdr:colOff>63500</xdr:colOff>
      <xdr:row>78</xdr:row>
      <xdr:rowOff>77749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1555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42453</xdr:rowOff>
    </xdr:from>
    <xdr:to>
      <xdr:col>111</xdr:col>
      <xdr:colOff>177800</xdr:colOff>
      <xdr:row>78</xdr:row>
      <xdr:rowOff>53916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155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53916</xdr:rowOff>
    </xdr:from>
    <xdr:to>
      <xdr:col>107</xdr:col>
      <xdr:colOff>50800</xdr:colOff>
      <xdr:row>78</xdr:row>
      <xdr:rowOff>61068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427016"/>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60677</xdr:rowOff>
    </xdr:from>
    <xdr:to>
      <xdr:col>102</xdr:col>
      <xdr:colOff>114300</xdr:colOff>
      <xdr:row>78</xdr:row>
      <xdr:rowOff>61068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43377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26949</xdr:rowOff>
    </xdr:from>
    <xdr:to>
      <xdr:col>116</xdr:col>
      <xdr:colOff>114300</xdr:colOff>
      <xdr:row>78</xdr:row>
      <xdr:rowOff>128549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113326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163103</xdr:rowOff>
    </xdr:from>
    <xdr:to>
      <xdr:col>112</xdr:col>
      <xdr:colOff>38100</xdr:colOff>
      <xdr:row>78</xdr:row>
      <xdr:rowOff>93253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84380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3116</xdr:rowOff>
    </xdr:from>
    <xdr:to>
      <xdr:col>107</xdr:col>
      <xdr:colOff>101600</xdr:colOff>
      <xdr:row>78</xdr:row>
      <xdr:rowOff>104716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10268</xdr:rowOff>
    </xdr:from>
    <xdr:to>
      <xdr:col>102</xdr:col>
      <xdr:colOff>165100</xdr:colOff>
      <xdr:row>78</xdr:row>
      <xdr:rowOff>111868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102995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9877</xdr:rowOff>
    </xdr:from>
    <xdr:to>
      <xdr:col>98</xdr:col>
      <xdr:colOff>38100</xdr:colOff>
      <xdr:row>78</xdr:row>
      <xdr:rowOff>111477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405,215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が、主な構成項目である扶助費については、年少人口の増を受けた保育所関連経費の増加や利用者数の増加を背景とした障害福祉サービス給付事業費の増加等により、類似団体平均を上回る額となっている。一方で、普通建設事業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29,388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円で、埼玉県平均の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り、類似団体内平均値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67,825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円を大きく下回っている状況であるが、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公共施設等の老朽化が進行しており、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今後、多大な更新費用が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見込まれている。引き続き、公共施設等総合管理計画等の各種計画に基づきながら、事業費の抑制を図り、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町全体での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を図っていく必要がある。また、人件費、物件費、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などについては、普通建設事業費と同様に類似団体平均を下回る額で推移している状況が続いている。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57633</xdr:rowOff>
    </xdr:from>
    <xdr:to>
      <xdr:col>24</xdr:col>
      <xdr:colOff>63500</xdr:colOff>
      <xdr:row>38</xdr:row>
      <xdr:rowOff>70663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7273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70663</xdr:rowOff>
    </xdr:from>
    <xdr:to>
      <xdr:col>19</xdr:col>
      <xdr:colOff>177800</xdr:colOff>
      <xdr:row>38</xdr:row>
      <xdr:rowOff>80493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8576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24943</xdr:rowOff>
    </xdr:from>
    <xdr:to>
      <xdr:col>15</xdr:col>
      <xdr:colOff>50800</xdr:colOff>
      <xdr:row>38</xdr:row>
      <xdr:rowOff>80493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4004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154787</xdr:rowOff>
    </xdr:from>
    <xdr:to>
      <xdr:col>10</xdr:col>
      <xdr:colOff>114300</xdr:colOff>
      <xdr:row>38</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843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6833</xdr:rowOff>
    </xdr:from>
    <xdr:to>
      <xdr:col>24</xdr:col>
      <xdr:colOff>114300</xdr:colOff>
      <xdr:row>38</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19863</xdr:rowOff>
    </xdr:from>
    <xdr:to>
      <xdr:col>20</xdr:col>
      <xdr:colOff>38100</xdr:colOff>
      <xdr:row>38</xdr:row>
      <xdr:rowOff>121463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112590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29693</xdr:rowOff>
    </xdr:from>
    <xdr:to>
      <xdr:col>15</xdr:col>
      <xdr:colOff>101600</xdr:colOff>
      <xdr:row>38</xdr:row>
      <xdr:rowOff>131293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145593</xdr:rowOff>
    </xdr:from>
    <xdr:to>
      <xdr:col>10</xdr:col>
      <xdr:colOff>165100</xdr:colOff>
      <xdr:row>38</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103987</xdr:rowOff>
    </xdr:from>
    <xdr:to>
      <xdr:col>6</xdr:col>
      <xdr:colOff>38100</xdr:colOff>
      <xdr:row>38</xdr:row>
      <xdr:rowOff>34137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94261</xdr:rowOff>
    </xdr:from>
    <xdr:to>
      <xdr:col>24</xdr:col>
      <xdr:colOff>63500</xdr:colOff>
      <xdr:row>58</xdr:row>
      <xdr:rowOff>103859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8361"/>
          <a:ext cx="8382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62584</xdr:rowOff>
    </xdr:from>
    <xdr:to>
      <xdr:col>19</xdr:col>
      <xdr:colOff>177800</xdr:colOff>
      <xdr:row>58</xdr:row>
      <xdr:rowOff>94261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668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149667</xdr:rowOff>
    </xdr:from>
    <xdr:to>
      <xdr:col>15</xdr:col>
      <xdr:colOff>50800</xdr:colOff>
      <xdr:row>58</xdr:row>
      <xdr:rowOff>62584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50867"/>
          <a:ext cx="889000" cy="2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149667</xdr:rowOff>
    </xdr:from>
    <xdr:to>
      <xdr:col>10</xdr:col>
      <xdr:colOff>114300</xdr:colOff>
      <xdr:row>58</xdr:row>
      <xdr:rowOff>141434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0867"/>
          <a:ext cx="889000" cy="3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53059</xdr:rowOff>
    </xdr:from>
    <xdr:to>
      <xdr:col>24</xdr:col>
      <xdr:colOff>114300</xdr:colOff>
      <xdr:row>58</xdr:row>
      <xdr:rowOff>154659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139436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43461</xdr:rowOff>
    </xdr:from>
    <xdr:to>
      <xdr:col>20</xdr:col>
      <xdr:colOff>38100</xdr:colOff>
      <xdr:row>58</xdr:row>
      <xdr:rowOff>145061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136188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11784</xdr:rowOff>
    </xdr:from>
    <xdr:to>
      <xdr:col>15</xdr:col>
      <xdr:colOff>101600</xdr:colOff>
      <xdr:row>58</xdr:row>
      <xdr:rowOff>113384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104511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98867</xdr:rowOff>
    </xdr:from>
    <xdr:to>
      <xdr:col>10</xdr:col>
      <xdr:colOff>165100</xdr:colOff>
      <xdr:row>57</xdr:row>
      <xdr:rowOff>29017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90634</xdr:rowOff>
    </xdr:from>
    <xdr:to>
      <xdr:col>6</xdr:col>
      <xdr:colOff>38100</xdr:colOff>
      <xdr:row>59</xdr:row>
      <xdr:rowOff>20784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168548</xdr:rowOff>
    </xdr:from>
    <xdr:to>
      <xdr:col>24</xdr:col>
      <xdr:colOff>63500</xdr:colOff>
      <xdr:row>77</xdr:row>
      <xdr:rowOff>64350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8748"/>
          <a:ext cx="838200" cy="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64350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7530"/>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55880</xdr:rowOff>
    </xdr:from>
    <xdr:to>
      <xdr:col>15</xdr:col>
      <xdr:colOff>50800</xdr:colOff>
      <xdr:row>78</xdr:row>
      <xdr:rowOff>160536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7530"/>
          <a:ext cx="889000" cy="2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160536</xdr:rowOff>
    </xdr:from>
    <xdr:to>
      <xdr:col>10</xdr:col>
      <xdr:colOff>114300</xdr:colOff>
      <xdr:row>79</xdr:row>
      <xdr:rowOff>56620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3636"/>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117748</xdr:rowOff>
    </xdr:from>
    <xdr:to>
      <xdr:col>24</xdr:col>
      <xdr:colOff>114300</xdr:colOff>
      <xdr:row>77</xdr:row>
      <xdr:rowOff>47898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96175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13550</xdr:rowOff>
    </xdr:from>
    <xdr:to>
      <xdr:col>20</xdr:col>
      <xdr:colOff>38100</xdr:colOff>
      <xdr:row>77</xdr:row>
      <xdr:rowOff>115150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5080</xdr:rowOff>
    </xdr:from>
    <xdr:to>
      <xdr:col>15</xdr:col>
      <xdr:colOff>101600</xdr:colOff>
      <xdr:row>77</xdr:row>
      <xdr:rowOff>106680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97807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109736</xdr:rowOff>
    </xdr:from>
    <xdr:to>
      <xdr:col>10</xdr:col>
      <xdr:colOff>165100</xdr:colOff>
      <xdr:row>79</xdr:row>
      <xdr:rowOff>39886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5820</xdr:rowOff>
    </xdr:from>
    <xdr:to>
      <xdr:col>6</xdr:col>
      <xdr:colOff>38100</xdr:colOff>
      <xdr:row>79</xdr:row>
      <xdr:rowOff>107420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98547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87085</xdr:rowOff>
    </xdr:from>
    <xdr:to>
      <xdr:col>24</xdr:col>
      <xdr:colOff>63500</xdr:colOff>
      <xdr:row>98</xdr:row>
      <xdr:rowOff>132271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9185"/>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87085</xdr:rowOff>
    </xdr:from>
    <xdr:to>
      <xdr:col>19</xdr:col>
      <xdr:colOff>177800</xdr:colOff>
      <xdr:row>98</xdr:row>
      <xdr:rowOff>165939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9185"/>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165939</xdr:rowOff>
    </xdr:from>
    <xdr:to>
      <xdr:col>15</xdr:col>
      <xdr:colOff>50800</xdr:colOff>
      <xdr:row>99</xdr:row>
      <xdr:rowOff>43090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803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43090</xdr:rowOff>
    </xdr:from>
    <xdr:to>
      <xdr:col>10</xdr:col>
      <xdr:colOff>114300</xdr:colOff>
      <xdr:row>99</xdr:row>
      <xdr:rowOff>74168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6640"/>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81471</xdr:rowOff>
    </xdr:from>
    <xdr:to>
      <xdr:col>24</xdr:col>
      <xdr:colOff>114300</xdr:colOff>
      <xdr:row>99</xdr:row>
      <xdr:rowOff>11621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59898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36285</xdr:rowOff>
    </xdr:from>
    <xdr:to>
      <xdr:col>20</xdr:col>
      <xdr:colOff>38100</xdr:colOff>
      <xdr:row>98</xdr:row>
      <xdr:rowOff>137885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115139</xdr:rowOff>
    </xdr:from>
    <xdr:to>
      <xdr:col>15</xdr:col>
      <xdr:colOff>101600</xdr:colOff>
      <xdr:row>99</xdr:row>
      <xdr:rowOff>45289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36416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163740</xdr:rowOff>
    </xdr:from>
    <xdr:to>
      <xdr:col>10</xdr:col>
      <xdr:colOff>165100</xdr:colOff>
      <xdr:row>99</xdr:row>
      <xdr:rowOff>93890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85017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23368</xdr:rowOff>
    </xdr:from>
    <xdr:to>
      <xdr:col>6</xdr:col>
      <xdr:colOff>38100</xdr:colOff>
      <xdr:row>99</xdr:row>
      <xdr:rowOff>124968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116095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35966</xdr:rowOff>
    </xdr:from>
    <xdr:to>
      <xdr:col>55</xdr:col>
      <xdr:colOff>0</xdr:colOff>
      <xdr:row>58</xdr:row>
      <xdr:rowOff>67755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0066"/>
          <a:ext cx="838200" cy="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33096</xdr:rowOff>
    </xdr:from>
    <xdr:to>
      <xdr:col>50</xdr:col>
      <xdr:colOff>114300</xdr:colOff>
      <xdr:row>58</xdr:row>
      <xdr:rowOff>67755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7196"/>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33096</xdr:rowOff>
    </xdr:from>
    <xdr:to>
      <xdr:col>45</xdr:col>
      <xdr:colOff>177800</xdr:colOff>
      <xdr:row>58</xdr:row>
      <xdr:rowOff>65760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77196"/>
          <a:ext cx="889000" cy="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23635</xdr:rowOff>
    </xdr:from>
    <xdr:to>
      <xdr:col>41</xdr:col>
      <xdr:colOff>50800</xdr:colOff>
      <xdr:row>58</xdr:row>
      <xdr:rowOff>65760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7735"/>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156616</xdr:rowOff>
    </xdr:from>
    <xdr:to>
      <xdr:col>55</xdr:col>
      <xdr:colOff>50800</xdr:colOff>
      <xdr:row>58</xdr:row>
      <xdr:rowOff>86766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135043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16955</xdr:rowOff>
    </xdr:from>
    <xdr:to>
      <xdr:col>50</xdr:col>
      <xdr:colOff>165100</xdr:colOff>
      <xdr:row>58</xdr:row>
      <xdr:rowOff>118555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109682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153746</xdr:rowOff>
    </xdr:from>
    <xdr:to>
      <xdr:col>46</xdr:col>
      <xdr:colOff>38100</xdr:colOff>
      <xdr:row>58</xdr:row>
      <xdr:rowOff>83896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14960</xdr:rowOff>
    </xdr:from>
    <xdr:to>
      <xdr:col>41</xdr:col>
      <xdr:colOff>101600</xdr:colOff>
      <xdr:row>58</xdr:row>
      <xdr:rowOff>116560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107687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144285</xdr:rowOff>
    </xdr:from>
    <xdr:to>
      <xdr:col>36</xdr:col>
      <xdr:colOff>165100</xdr:colOff>
      <xdr:row>58</xdr:row>
      <xdr:rowOff>74435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162294</xdr:rowOff>
    </xdr:from>
    <xdr:to>
      <xdr:col>55</xdr:col>
      <xdr:colOff>0</xdr:colOff>
      <xdr:row>78</xdr:row>
      <xdr:rowOff>169514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5394"/>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162294</xdr:rowOff>
    </xdr:from>
    <xdr:to>
      <xdr:col>50</xdr:col>
      <xdr:colOff>114300</xdr:colOff>
      <xdr:row>78</xdr:row>
      <xdr:rowOff>168351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539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168351</xdr:rowOff>
    </xdr:from>
    <xdr:to>
      <xdr:col>45</xdr:col>
      <xdr:colOff>177800</xdr:colOff>
      <xdr:row>79</xdr:row>
      <xdr:rowOff>10503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14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10503</xdr:rowOff>
    </xdr:from>
    <xdr:to>
      <xdr:col>41</xdr:col>
      <xdr:colOff>50800</xdr:colOff>
      <xdr:row>79</xdr:row>
      <xdr:rowOff>18047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50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118714</xdr:rowOff>
    </xdr:from>
    <xdr:to>
      <xdr:col>55</xdr:col>
      <xdr:colOff>50800</xdr:colOff>
      <xdr:row>79</xdr:row>
      <xdr:rowOff>48864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33641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111494</xdr:rowOff>
    </xdr:from>
    <xdr:to>
      <xdr:col>50</xdr:col>
      <xdr:colOff>165100</xdr:colOff>
      <xdr:row>79</xdr:row>
      <xdr:rowOff>41644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32771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117551</xdr:rowOff>
    </xdr:from>
    <xdr:to>
      <xdr:col>46</xdr:col>
      <xdr:colOff>38100</xdr:colOff>
      <xdr:row>79</xdr:row>
      <xdr:rowOff>47701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131153</xdr:rowOff>
    </xdr:from>
    <xdr:to>
      <xdr:col>41</xdr:col>
      <xdr:colOff>101600</xdr:colOff>
      <xdr:row>79</xdr:row>
      <xdr:rowOff>61303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138697</xdr:rowOff>
    </xdr:from>
    <xdr:to>
      <xdr:col>36</xdr:col>
      <xdr:colOff>165100</xdr:colOff>
      <xdr:row>79</xdr:row>
      <xdr:rowOff>68847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59974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92565</xdr:rowOff>
    </xdr:from>
    <xdr:to>
      <xdr:col>55</xdr:col>
      <xdr:colOff>0</xdr:colOff>
      <xdr:row>98</xdr:row>
      <xdr:rowOff>14732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23215"/>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166185</xdr:rowOff>
    </xdr:from>
    <xdr:to>
      <xdr:col>50</xdr:col>
      <xdr:colOff>114300</xdr:colOff>
      <xdr:row>98</xdr:row>
      <xdr:rowOff>14732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96835"/>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166185</xdr:rowOff>
    </xdr:from>
    <xdr:to>
      <xdr:col>45</xdr:col>
      <xdr:colOff>177800</xdr:colOff>
      <xdr:row>98</xdr:row>
      <xdr:rowOff>65949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6835"/>
          <a:ext cx="889000" cy="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30440</xdr:rowOff>
    </xdr:from>
    <xdr:to>
      <xdr:col>41</xdr:col>
      <xdr:colOff>50800</xdr:colOff>
      <xdr:row>98</xdr:row>
      <xdr:rowOff>65949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32540"/>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41765</xdr:rowOff>
    </xdr:from>
    <xdr:to>
      <xdr:col>55</xdr:col>
      <xdr:colOff>50800</xdr:colOff>
      <xdr:row>97</xdr:row>
      <xdr:rowOff>143365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128142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135382</xdr:rowOff>
    </xdr:from>
    <xdr:to>
      <xdr:col>50</xdr:col>
      <xdr:colOff>165100</xdr:colOff>
      <xdr:row>98</xdr:row>
      <xdr:rowOff>65532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115385</xdr:rowOff>
    </xdr:from>
    <xdr:to>
      <xdr:col>46</xdr:col>
      <xdr:colOff>38100</xdr:colOff>
      <xdr:row>98</xdr:row>
      <xdr:rowOff>45535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15149</xdr:rowOff>
    </xdr:from>
    <xdr:to>
      <xdr:col>41</xdr:col>
      <xdr:colOff>101600</xdr:colOff>
      <xdr:row>98</xdr:row>
      <xdr:rowOff>116749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151090</xdr:rowOff>
    </xdr:from>
    <xdr:to>
      <xdr:col>36</xdr:col>
      <xdr:colOff>165100</xdr:colOff>
      <xdr:row>98</xdr:row>
      <xdr:rowOff>81240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72367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160600</xdr:rowOff>
    </xdr:from>
    <xdr:to>
      <xdr:col>85</xdr:col>
      <xdr:colOff>127000</xdr:colOff>
      <xdr:row>37</xdr:row>
      <xdr:rowOff>165564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04250"/>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160600</xdr:rowOff>
    </xdr:from>
    <xdr:to>
      <xdr:col>81</xdr:col>
      <xdr:colOff>50800</xdr:colOff>
      <xdr:row>38</xdr:row>
      <xdr:rowOff>47019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04250"/>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24681</xdr:rowOff>
    </xdr:from>
    <xdr:to>
      <xdr:col>76</xdr:col>
      <xdr:colOff>114300</xdr:colOff>
      <xdr:row>38</xdr:row>
      <xdr:rowOff>47019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3978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24681</xdr:rowOff>
    </xdr:from>
    <xdr:to>
      <xdr:col>71</xdr:col>
      <xdr:colOff>177800</xdr:colOff>
      <xdr:row>38</xdr:row>
      <xdr:rowOff>50219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3978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114764</xdr:rowOff>
    </xdr:from>
    <xdr:to>
      <xdr:col>85</xdr:col>
      <xdr:colOff>177800</xdr:colOff>
      <xdr:row>38</xdr:row>
      <xdr:rowOff>44914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93191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109801</xdr:rowOff>
    </xdr:from>
    <xdr:to>
      <xdr:col>81</xdr:col>
      <xdr:colOff>101600</xdr:colOff>
      <xdr:row>38</xdr:row>
      <xdr:rowOff>39951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31077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167669</xdr:rowOff>
    </xdr:from>
    <xdr:to>
      <xdr:col>76</xdr:col>
      <xdr:colOff>165100</xdr:colOff>
      <xdr:row>38</xdr:row>
      <xdr:rowOff>97819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145331</xdr:rowOff>
    </xdr:from>
    <xdr:to>
      <xdr:col>72</xdr:col>
      <xdr:colOff>38100</xdr:colOff>
      <xdr:row>38</xdr:row>
      <xdr:rowOff>75481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170869</xdr:rowOff>
    </xdr:from>
    <xdr:to>
      <xdr:col>67</xdr:col>
      <xdr:colOff>101600</xdr:colOff>
      <xdr:row>38</xdr:row>
      <xdr:rowOff>101019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92146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42469</xdr:rowOff>
    </xdr:from>
    <xdr:to>
      <xdr:col>85</xdr:col>
      <xdr:colOff>127000</xdr:colOff>
      <xdr:row>58</xdr:row>
      <xdr:rowOff>11595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15119"/>
          <a:ext cx="838200" cy="1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154737</xdr:rowOff>
    </xdr:from>
    <xdr:to>
      <xdr:col>81</xdr:col>
      <xdr:colOff>50800</xdr:colOff>
      <xdr:row>58</xdr:row>
      <xdr:rowOff>11595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27387"/>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77863</xdr:rowOff>
    </xdr:from>
    <xdr:to>
      <xdr:col>76</xdr:col>
      <xdr:colOff>114300</xdr:colOff>
      <xdr:row>57</xdr:row>
      <xdr:rowOff>154737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5051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77863</xdr:rowOff>
    </xdr:from>
    <xdr:to>
      <xdr:col>71</xdr:col>
      <xdr:colOff>177800</xdr:colOff>
      <xdr:row>58</xdr:row>
      <xdr:rowOff>2654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5051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163119</xdr:rowOff>
    </xdr:from>
    <xdr:to>
      <xdr:col>85</xdr:col>
      <xdr:colOff>177800</xdr:colOff>
      <xdr:row>57</xdr:row>
      <xdr:rowOff>93269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141546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132245</xdr:rowOff>
    </xdr:from>
    <xdr:to>
      <xdr:col>81</xdr:col>
      <xdr:colOff>101600</xdr:colOff>
      <xdr:row>58</xdr:row>
      <xdr:rowOff>62395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103937</xdr:rowOff>
    </xdr:from>
    <xdr:to>
      <xdr:col>76</xdr:col>
      <xdr:colOff>165100</xdr:colOff>
      <xdr:row>58</xdr:row>
      <xdr:rowOff>34087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27063</xdr:rowOff>
    </xdr:from>
    <xdr:to>
      <xdr:col>72</xdr:col>
      <xdr:colOff>38100</xdr:colOff>
      <xdr:row>57</xdr:row>
      <xdr:rowOff>128663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119790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123304</xdr:rowOff>
    </xdr:from>
    <xdr:to>
      <xdr:col>67</xdr:col>
      <xdr:colOff>101600</xdr:colOff>
      <xdr:row>58</xdr:row>
      <xdr:rowOff>53454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98062</xdr:rowOff>
    </xdr:from>
    <xdr:to>
      <xdr:col>85</xdr:col>
      <xdr:colOff>127000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4261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95613</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47262</xdr:rowOff>
    </xdr:from>
    <xdr:to>
      <xdr:col>85</xdr:col>
      <xdr:colOff>177800</xdr:colOff>
      <xdr:row>79</xdr:row>
      <xdr:rowOff>148862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2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48013</xdr:rowOff>
    </xdr:from>
    <xdr:to>
      <xdr:col>81</xdr:col>
      <xdr:colOff>101600</xdr:colOff>
      <xdr:row>79</xdr:row>
      <xdr:rowOff>149613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140740</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137540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153943</xdr:rowOff>
    </xdr:from>
    <xdr:to>
      <xdr:col>85</xdr:col>
      <xdr:colOff>127000</xdr:colOff>
      <xdr:row>98</xdr:row>
      <xdr:rowOff>1969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84593"/>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153943</xdr:rowOff>
    </xdr:from>
    <xdr:to>
      <xdr:col>81</xdr:col>
      <xdr:colOff>50800</xdr:colOff>
      <xdr:row>97</xdr:row>
      <xdr:rowOff>154353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8459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154353</xdr:rowOff>
    </xdr:from>
    <xdr:to>
      <xdr:col>76</xdr:col>
      <xdr:colOff>114300</xdr:colOff>
      <xdr:row>97</xdr:row>
      <xdr:rowOff>158795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85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137246</xdr:rowOff>
    </xdr:from>
    <xdr:to>
      <xdr:col>71</xdr:col>
      <xdr:colOff>177800</xdr:colOff>
      <xdr:row>97</xdr:row>
      <xdr:rowOff>158795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67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122619</xdr:rowOff>
    </xdr:from>
    <xdr:to>
      <xdr:col>85</xdr:col>
      <xdr:colOff>177800</xdr:colOff>
      <xdr:row>98</xdr:row>
      <xdr:rowOff>52769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103143</xdr:rowOff>
    </xdr:from>
    <xdr:to>
      <xdr:col>81</xdr:col>
      <xdr:colOff>101600</xdr:colOff>
      <xdr:row>98</xdr:row>
      <xdr:rowOff>33293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24420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103553</xdr:rowOff>
    </xdr:from>
    <xdr:to>
      <xdr:col>76</xdr:col>
      <xdr:colOff>165100</xdr:colOff>
      <xdr:row>98</xdr:row>
      <xdr:rowOff>33703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107995</xdr:rowOff>
    </xdr:from>
    <xdr:to>
      <xdr:col>72</xdr:col>
      <xdr:colOff>38100</xdr:colOff>
      <xdr:row>98</xdr:row>
      <xdr:rowOff>38145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29272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86446</xdr:rowOff>
    </xdr:from>
    <xdr:to>
      <xdr:col>67</xdr:col>
      <xdr:colOff>101600</xdr:colOff>
      <xdr:row>98</xdr:row>
      <xdr:rowOff>16596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405,215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年度決算における本町の特徴としては、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全体的に類似団体平均値よりも低い値と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なっているが、埼玉県平均と比較すると、総務費、農林水産業費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等が上回っている一方で、土木費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等の割合は低い。主な費目については、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衛生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と比較し、新型コロナワクチン接種に係る予防接種委託料や小川地区衛生組合塵芥処理費負担金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の減少により、住民一人当たりの金額は前年度より減少となった。また、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宮前小学校校舎増築工事やスクールバス運行業務委託料の皆増、小学校の教科書改訂に伴う指導書教材の増等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により、前年度より増加している。引き続き、総合振興計画における重点事業への積極的な予算配分により、今後も住民福祉の向上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、安全・安心なまちづくり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前年度決算余剰金の発生により毎年度基金積立を行ってい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たが、令和５年度は事業実施のため財政調整基金を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し、財源に充てた。特に、宮前小学校増築工事など新規事業や経常経費の増加によるので、実質単年度収支は赤字となっているが、財政調整基金の取崩しにより、実質収支額は黒字となっている。取崩しに伴い、標準財政規模に対する財政調整基金残高の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％減少した。実施事業の見直し・統廃合など歳出の合理化等行政改革を推進し、健全な行財政運営に努めていきます。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水道事業会計は資金不足額・剰余金が多額のため、標準財政規模比に占める割合が大きく、概ね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％前後で推移している。一般会計は令和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令和２年度から令和４年度までは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新型コロナウイルス感染症等の影響により事業が延期や中止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になっていたが、令和５年度からは徐々にコロナ以前の様に事業実施を行うことができた結果、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不用額が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少なくなったことが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主な要因である。一般会計を除き、各会計ともほぼ横ばいに推移しており、すべてが黒字である。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１９年度借入の滑川中学校校舎改築事業債や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１４年度借入の臨時財政対策債、</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２４年度借入の緊急防災・減災事業債（庁舎耐震補強工事）に係る償還が令和４年度に終了したこと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年度の元利償還金は令和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年度比で</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、水道事業が前年度比で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百万円増などにより増額となっている。算入公債費等は、事業費補正により基準財政需要額に算入された公債費が、前年度比で△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百万円の減額となっている。実質公債費比率（分子）は昨年度比で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百万円の微増となっている。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年度は、地方債を新たに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円発行したが、令和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年度償還額は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であり、地方債現在高は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百万円減額となった。また、余剰金の発生により基金積立（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介護保険給付費準備基金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百万円等）を行ったため、充当可能基金が前年度より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百万円増額したことに伴い、将来負担比率の分子が前年度より△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百万円減額したことにより、将来負担比率も前年度より減少している。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・基金の全体額については、前年度比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百万円の増額となっているが、これは前年度決算余剰金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の積立等による公共施設整備基金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普通交付税の追加交付に伴う、減債基金の増（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・公共施設適正管理推進のため、公共施設整備基金の積立を推進する。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・商工業振興基金：町内商工業者の振興及び事業の充実発展を推進するため。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・学校施設整備基金：滑川町の学校施設を整備するため。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・ゴルフ場内ため池賃貸借料：町が賃借するゴルフ場内のため池に係る賃借料の支払にあてるため。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・まちづくり応援基金：滑川町の発展と活性化を願い、応援しようとする人々からの寄附金を募り、これを財源として各種事業を実施するため。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・森林環境基金：森林整備及びその促進に要する経費の財源に充てるため。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保健福祉活動の振興を図るため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・公共施設整備基金：公共施設を整備する予定があるため、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前年度決算余剰金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を公共施設整備基金へ</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年度にふるさと納税寄附金を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・森林環境基金：今後の公共施設改修時における木質化整備やため池周辺における森林整備を行うため、令和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・公共施設適正管理推進のため、公共施設整備基金の積立を推進。</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・ふるさと納税事業を推進し、まちづくり応援基金への積立を推進。併せて、基金取崩を行い、寄附の使い道に則した各種事業への財源充当を行う。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、事業実施に伴う財源補填のため、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普通交付税の追加交付があり臨時財政対策債償還基金費分で交付された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行った。</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・償還の急増や財源不足に備え、積立が可能な場合は、積立を行う。</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8306027</v>
      </c>
      <c r="BO4" s="436"/>
      <c r="BP4" s="436"/>
      <c r="BQ4" s="436"/>
      <c r="BR4" s="436"/>
      <c r="BS4" s="436"/>
      <c r="BT4" s="436"/>
      <c r="BU4" s="437"/>
      <c r="BV4" s="435">
        <v>8154742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6.2</v>
      </c>
      <c r="CU4" s="576"/>
      <c r="CV4" s="576"/>
      <c r="CW4" s="576"/>
      <c r="CX4" s="576"/>
      <c r="CY4" s="576"/>
      <c r="CZ4" s="576"/>
      <c r="DA4" s="577"/>
      <c r="DB4" s="575">
        <v>11.1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8000971</v>
      </c>
      <c r="BO5" s="407"/>
      <c r="BP5" s="407"/>
      <c r="BQ5" s="407"/>
      <c r="BR5" s="407"/>
      <c r="BS5" s="407"/>
      <c r="BT5" s="407"/>
      <c r="BU5" s="408"/>
      <c r="BV5" s="406">
        <v>7614790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89.8</v>
      </c>
      <c r="CU5" s="404"/>
      <c r="CV5" s="404"/>
      <c r="CW5" s="404"/>
      <c r="CX5" s="404"/>
      <c r="CY5" s="404"/>
      <c r="CZ5" s="404"/>
      <c r="DA5" s="405"/>
      <c r="DB5" s="403">
        <v>87.3</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305056</v>
      </c>
      <c r="BO6" s="407"/>
      <c r="BP6" s="407"/>
      <c r="BQ6" s="407"/>
      <c r="BR6" s="407"/>
      <c r="BS6" s="407"/>
      <c r="BT6" s="407"/>
      <c r="BU6" s="408"/>
      <c r="BV6" s="406">
        <v>539952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90.8</v>
      </c>
      <c r="CU6" s="550"/>
      <c r="CV6" s="550"/>
      <c r="CW6" s="550"/>
      <c r="CX6" s="550"/>
      <c r="CY6" s="550"/>
      <c r="CZ6" s="550"/>
      <c r="DA6" s="551"/>
      <c r="DB6" s="549">
        <v>89.8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4425</v>
      </c>
      <c r="BO7" s="407"/>
      <c r="BP7" s="407"/>
      <c r="BQ7" s="407"/>
      <c r="BR7" s="407"/>
      <c r="BS7" s="407"/>
      <c r="BT7" s="407"/>
      <c r="BU7" s="408"/>
      <c r="BV7" s="406">
        <v>6905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4877799</v>
      </c>
      <c r="CU7" s="407"/>
      <c r="CV7" s="407"/>
      <c r="CW7" s="407"/>
      <c r="CX7" s="407"/>
      <c r="CY7" s="407"/>
      <c r="CZ7" s="407"/>
      <c r="DA7" s="408"/>
      <c r="DB7" s="406">
        <v>4800264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300631</v>
      </c>
      <c r="BO8" s="407"/>
      <c r="BP8" s="407"/>
      <c r="BQ8" s="407"/>
      <c r="BR8" s="407"/>
      <c r="BS8" s="407"/>
      <c r="BT8" s="407"/>
      <c r="BU8" s="408"/>
      <c r="BV8" s="406">
        <v>533047</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0.81</v>
      </c>
      <c r="CU8" s="510"/>
      <c r="CV8" s="510"/>
      <c r="CW8" s="510"/>
      <c r="CX8" s="510"/>
      <c r="CY8" s="510"/>
      <c r="CZ8" s="510"/>
      <c r="DA8" s="511"/>
      <c r="DB8" s="509">
        <v>0.84</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19732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-232416</v>
      </c>
      <c r="BO9" s="407"/>
      <c r="BP9" s="407"/>
      <c r="BQ9" s="407"/>
      <c r="BR9" s="407"/>
      <c r="BS9" s="407"/>
      <c r="BT9" s="407"/>
      <c r="BU9" s="408"/>
      <c r="BV9" s="406">
        <v>-36945</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9.1999999999999993</v>
      </c>
      <c r="CU9" s="404"/>
      <c r="CV9" s="404"/>
      <c r="CW9" s="404"/>
      <c r="CX9" s="404"/>
      <c r="CY9" s="404"/>
      <c r="CZ9" s="404"/>
      <c r="DA9" s="405"/>
      <c r="DB9" s="403">
        <v>10.199999999999999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18212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v>
      </c>
      <c r="BO10" s="407"/>
      <c r="BP10" s="407"/>
      <c r="BQ10" s="407"/>
      <c r="BR10" s="407"/>
      <c r="BS10" s="407"/>
      <c r="BT10" s="407"/>
      <c r="BU10" s="408"/>
      <c r="BV10" s="406">
        <v>370005</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19745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19086</v>
      </c>
      <c r="S13" s="494"/>
      <c r="T13" s="494"/>
      <c r="U13" s="494"/>
      <c r="V13" s="495"/>
      <c r="W13" s="496" t="s">
        <v>131</v>
      </c>
      <c r="X13" s="392"/>
      <c r="Y13" s="392"/>
      <c r="Z13" s="392"/>
      <c r="AA13" s="392"/>
      <c r="AB13" s="393"/>
      <c r="AC13" s="359">
        <v>309</v>
      </c>
      <c r="AD13" s="360"/>
      <c r="AE13" s="360"/>
      <c r="AF13" s="360"/>
      <c r="AG13" s="361"/>
      <c r="AH13" s="359">
        <v>295</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-332411</v>
      </c>
      <c r="BO13" s="407"/>
      <c r="BP13" s="407"/>
      <c r="BQ13" s="407"/>
      <c r="BR13" s="407"/>
      <c r="BS13" s="407"/>
      <c r="BT13" s="407"/>
      <c r="BU13" s="408"/>
      <c r="BV13" s="406">
        <v>333060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7.5</v>
      </c>
      <c r="CU13" s="404"/>
      <c r="CV13" s="404"/>
      <c r="CW13" s="404"/>
      <c r="CX13" s="404"/>
      <c r="CY13" s="404"/>
      <c r="CZ13" s="404"/>
      <c r="DA13" s="405"/>
      <c r="DB13" s="403">
        <v>7.7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19711</v>
      </c>
      <c r="S14" s="494"/>
      <c r="T14" s="494"/>
      <c r="U14" s="494"/>
      <c r="V14" s="495"/>
      <c r="W14" s="497"/>
      <c r="X14" s="395"/>
      <c r="Y14" s="395"/>
      <c r="Z14" s="395"/>
      <c r="AA14" s="395"/>
      <c r="AB14" s="396"/>
      <c r="AC14" s="486">
        <v>3.4</v>
      </c>
      <c r="AD14" s="487"/>
      <c r="AE14" s="487"/>
      <c r="AF14" s="487"/>
      <c r="AG14" s="488"/>
      <c r="AH14" s="486">
        <v>3.5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5.9</v>
      </c>
      <c r="CU14" s="504"/>
      <c r="CV14" s="504"/>
      <c r="CW14" s="504"/>
      <c r="CX14" s="504"/>
      <c r="CY14" s="504"/>
      <c r="CZ14" s="504"/>
      <c r="DA14" s="505"/>
      <c r="DB14" s="503">
        <v>7.6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19098</v>
      </c>
      <c r="S15" s="494"/>
      <c r="T15" s="494"/>
      <c r="U15" s="494"/>
      <c r="V15" s="495"/>
      <c r="W15" s="496" t="s">
        <v>137</v>
      </c>
      <c r="X15" s="392"/>
      <c r="Y15" s="392"/>
      <c r="Z15" s="392"/>
      <c r="AA15" s="392"/>
      <c r="AB15" s="393"/>
      <c r="AC15" s="359">
        <v>2815</v>
      </c>
      <c r="AD15" s="360"/>
      <c r="AE15" s="360"/>
      <c r="AF15" s="360"/>
      <c r="AG15" s="361"/>
      <c r="AH15" s="359">
        <v>2815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3194682</v>
      </c>
      <c r="BO15" s="436"/>
      <c r="BP15" s="436"/>
      <c r="BQ15" s="436"/>
      <c r="BR15" s="436"/>
      <c r="BS15" s="436"/>
      <c r="BT15" s="436"/>
      <c r="BU15" s="437"/>
      <c r="BV15" s="435">
        <v>3109540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31.2</v>
      </c>
      <c r="AD16" s="487"/>
      <c r="AE16" s="487"/>
      <c r="AF16" s="487"/>
      <c r="AG16" s="488"/>
      <c r="AH16" s="486">
        <v>33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3949871</v>
      </c>
      <c r="BO16" s="407"/>
      <c r="BP16" s="407"/>
      <c r="BQ16" s="407"/>
      <c r="BR16" s="407"/>
      <c r="BS16" s="407"/>
      <c r="BT16" s="407"/>
      <c r="BU16" s="408"/>
      <c r="BV16" s="406">
        <v>3817414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5906</v>
      </c>
      <c r="AD17" s="360"/>
      <c r="AE17" s="360"/>
      <c r="AF17" s="360"/>
      <c r="AG17" s="361"/>
      <c r="AH17" s="359">
        <v>5417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4069686</v>
      </c>
      <c r="BO17" s="407"/>
      <c r="BP17" s="407"/>
      <c r="BQ17" s="407"/>
      <c r="BR17" s="407"/>
      <c r="BS17" s="407"/>
      <c r="BT17" s="407"/>
      <c r="BU17" s="408"/>
      <c r="BV17" s="406">
        <v>3957938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29.68</v>
      </c>
      <c r="M18" s="459"/>
      <c r="N18" s="459"/>
      <c r="O18" s="459"/>
      <c r="P18" s="459"/>
      <c r="Q18" s="459"/>
      <c r="R18" s="460"/>
      <c r="S18" s="460"/>
      <c r="T18" s="460"/>
      <c r="U18" s="460"/>
      <c r="V18" s="461"/>
      <c r="W18" s="477"/>
      <c r="X18" s="478"/>
      <c r="Y18" s="478"/>
      <c r="Z18" s="478"/>
      <c r="AA18" s="478"/>
      <c r="AB18" s="502"/>
      <c r="AC18" s="376">
        <v>65.400000000000006</v>
      </c>
      <c r="AD18" s="377"/>
      <c r="AE18" s="377"/>
      <c r="AF18" s="377"/>
      <c r="AG18" s="462"/>
      <c r="AH18" s="376">
        <v>63.5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4502974</v>
      </c>
      <c r="BO18" s="407"/>
      <c r="BP18" s="407"/>
      <c r="BQ18" s="407"/>
      <c r="BR18" s="407"/>
      <c r="BS18" s="407"/>
      <c r="BT18" s="407"/>
      <c r="BU18" s="408"/>
      <c r="BV18" s="406">
        <v>4387970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6033864</v>
      </c>
      <c r="BO19" s="407"/>
      <c r="BP19" s="407"/>
      <c r="BQ19" s="407"/>
      <c r="BR19" s="407"/>
      <c r="BS19" s="407"/>
      <c r="BT19" s="407"/>
      <c r="BU19" s="408"/>
      <c r="BV19" s="406">
        <v>5928356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7650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4982007</v>
      </c>
      <c r="BO22" s="436"/>
      <c r="BP22" s="436"/>
      <c r="BQ22" s="436"/>
      <c r="BR22" s="436"/>
      <c r="BS22" s="436"/>
      <c r="BT22" s="436"/>
      <c r="BU22" s="437"/>
      <c r="BV22" s="435">
        <v>5092552</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4492149</v>
      </c>
      <c r="BO23" s="407"/>
      <c r="BP23" s="407"/>
      <c r="BQ23" s="407"/>
      <c r="BR23" s="407"/>
      <c r="BS23" s="407"/>
      <c r="BT23" s="407"/>
      <c r="BU23" s="408"/>
      <c r="BV23" s="406">
        <v>4644165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7100</v>
      </c>
      <c r="R24" s="360"/>
      <c r="S24" s="360"/>
      <c r="T24" s="360"/>
      <c r="U24" s="360"/>
      <c r="V24" s="361"/>
      <c r="W24" s="449"/>
      <c r="X24" s="386"/>
      <c r="Y24" s="387"/>
      <c r="Z24" s="362" t="s">
        <v>162</v>
      </c>
      <c r="AA24" s="363"/>
      <c r="AB24" s="363"/>
      <c r="AC24" s="363"/>
      <c r="AD24" s="363"/>
      <c r="AE24" s="363"/>
      <c r="AF24" s="363"/>
      <c r="AG24" s="364"/>
      <c r="AH24" s="359">
        <v>99</v>
      </c>
      <c r="AI24" s="360"/>
      <c r="AJ24" s="360"/>
      <c r="AK24" s="360"/>
      <c r="AL24" s="361"/>
      <c r="AM24" s="359">
        <v>284922</v>
      </c>
      <c r="AN24" s="360"/>
      <c r="AO24" s="360"/>
      <c r="AP24" s="360"/>
      <c r="AQ24" s="360"/>
      <c r="AR24" s="361"/>
      <c r="AS24" s="359">
        <v>2878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1831704</v>
      </c>
      <c r="BO24" s="407"/>
      <c r="BP24" s="407"/>
      <c r="BQ24" s="407"/>
      <c r="BR24" s="407"/>
      <c r="BS24" s="407"/>
      <c r="BT24" s="407"/>
      <c r="BU24" s="408"/>
      <c r="BV24" s="406">
        <v>1713559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5900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560097</v>
      </c>
      <c r="BO25" s="436"/>
      <c r="BP25" s="436"/>
      <c r="BQ25" s="436"/>
      <c r="BR25" s="436"/>
      <c r="BS25" s="436"/>
      <c r="BT25" s="436"/>
      <c r="BU25" s="437"/>
      <c r="BV25" s="435">
        <v>383407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3080</v>
      </c>
      <c r="R27" s="360"/>
      <c r="S27" s="360"/>
      <c r="T27" s="360"/>
      <c r="U27" s="360"/>
      <c r="V27" s="361"/>
      <c r="W27" s="449"/>
      <c r="X27" s="386"/>
      <c r="Y27" s="387"/>
      <c r="Z27" s="362" t="s">
        <v>172</v>
      </c>
      <c r="AA27" s="363"/>
      <c r="AB27" s="363"/>
      <c r="AC27" s="363"/>
      <c r="AD27" s="363"/>
      <c r="AE27" s="363"/>
      <c r="AF27" s="363"/>
      <c r="AG27" s="364"/>
      <c r="AH27" s="359">
        <v>12</v>
      </c>
      <c r="AI27" s="360"/>
      <c r="AJ27" s="360"/>
      <c r="AK27" s="360"/>
      <c r="AL27" s="361"/>
      <c r="AM27" s="359">
        <v>36042</v>
      </c>
      <c r="AN27" s="360"/>
      <c r="AO27" s="360"/>
      <c r="AP27" s="360"/>
      <c r="AQ27" s="360"/>
      <c r="AR27" s="361"/>
      <c r="AS27" s="359">
        <v>3004</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228074</v>
      </c>
      <c r="BO27" s="441"/>
      <c r="BP27" s="441"/>
      <c r="BQ27" s="441"/>
      <c r="BR27" s="441"/>
      <c r="BS27" s="441"/>
      <c r="BT27" s="441"/>
      <c r="BU27" s="442"/>
      <c r="BV27" s="440">
        <v>228070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2330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1120705</v>
      </c>
      <c r="BO28" s="436"/>
      <c r="BP28" s="436"/>
      <c r="BQ28" s="436"/>
      <c r="BR28" s="436"/>
      <c r="BS28" s="436"/>
      <c r="BT28" s="436"/>
      <c r="BU28" s="437"/>
      <c r="BV28" s="435">
        <v>1220700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12</v>
      </c>
      <c r="M29" s="360"/>
      <c r="N29" s="360"/>
      <c r="O29" s="360"/>
      <c r="P29" s="361"/>
      <c r="Q29" s="359">
        <v>2160</v>
      </c>
      <c r="R29" s="360"/>
      <c r="S29" s="360"/>
      <c r="T29" s="360"/>
      <c r="U29" s="360"/>
      <c r="V29" s="361"/>
      <c r="W29" s="450"/>
      <c r="X29" s="451"/>
      <c r="Y29" s="452"/>
      <c r="Z29" s="362" t="s">
        <v>178</v>
      </c>
      <c r="AA29" s="363"/>
      <c r="AB29" s="363"/>
      <c r="AC29" s="363"/>
      <c r="AD29" s="363"/>
      <c r="AE29" s="363"/>
      <c r="AF29" s="363"/>
      <c r="AG29" s="364"/>
      <c r="AH29" s="359">
        <v>111</v>
      </c>
      <c r="AI29" s="360"/>
      <c r="AJ29" s="360"/>
      <c r="AK29" s="360"/>
      <c r="AL29" s="361"/>
      <c r="AM29" s="359">
        <v>320964</v>
      </c>
      <c r="AN29" s="360"/>
      <c r="AO29" s="360"/>
      <c r="AP29" s="360"/>
      <c r="AQ29" s="360"/>
      <c r="AR29" s="361"/>
      <c r="AS29" s="359">
        <v>2892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216452</v>
      </c>
      <c r="BO29" s="407"/>
      <c r="BP29" s="407"/>
      <c r="BQ29" s="407"/>
      <c r="BR29" s="407"/>
      <c r="BS29" s="407"/>
      <c r="BT29" s="407"/>
      <c r="BU29" s="408"/>
      <c r="BV29" s="406">
        <v>194745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98.1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420752</v>
      </c>
      <c r="BO30" s="441"/>
      <c r="BP30" s="441"/>
      <c r="BQ30" s="441"/>
      <c r="BR30" s="441"/>
      <c r="BS30" s="441"/>
      <c r="BT30" s="441"/>
      <c r="BU30" s="442"/>
      <c r="BV30" s="440">
        <v>168271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小川地区衛生組合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比企広域市町村圏組合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彩の国さいたま人づくり広域連合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埼玉県後期高齢者医療広域連合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ZInzUtqrU4KAmtwp2RgGzF95fyNWIbAzxG6u4ypwi7j1+w06VWfrUwJ8UpYZeSxoOCMjS0Gs1LJwbjWC+ayQYg==" saltValue="OX6JA/5sgA8RNWOfAaoI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34"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3308339</v>
      </c>
      <c r="S5" s="664"/>
      <c r="T5" s="664"/>
      <c r="U5" s="664"/>
      <c r="V5" s="664"/>
      <c r="W5" s="664"/>
      <c r="X5" s="664"/>
      <c r="Y5" s="689"/>
      <c r="Z5" s="702">
        <v>39.799999999999997</v>
      </c>
      <c r="AA5" s="702"/>
      <c r="AB5" s="702"/>
      <c r="AC5" s="702"/>
      <c r="AD5" s="703">
        <v>3308339</v>
      </c>
      <c r="AE5" s="703"/>
      <c r="AF5" s="703"/>
      <c r="AG5" s="703"/>
      <c r="AH5" s="703"/>
      <c r="AI5" s="703"/>
      <c r="AJ5" s="703"/>
      <c r="AK5" s="703"/>
      <c r="AL5" s="690">
        <v>66.7</v>
      </c>
      <c r="AM5" s="672"/>
      <c r="AN5" s="672"/>
      <c r="AO5" s="691"/>
      <c r="AP5" s="666" t="s">
        <v>217</v>
      </c>
      <c r="AQ5" s="667"/>
      <c r="AR5" s="667"/>
      <c r="AS5" s="667"/>
      <c r="AT5" s="667"/>
      <c r="AU5" s="667"/>
      <c r="AV5" s="667"/>
      <c r="AW5" s="667"/>
      <c r="AX5" s="667"/>
      <c r="AY5" s="667"/>
      <c r="AZ5" s="667"/>
      <c r="BA5" s="667"/>
      <c r="BB5" s="667"/>
      <c r="BC5" s="667"/>
      <c r="BD5" s="667"/>
      <c r="BE5" s="667"/>
      <c r="BF5" s="668"/>
      <c r="BG5" s="608">
        <v>3308339</v>
      </c>
      <c r="BH5" s="609"/>
      <c r="BI5" s="609"/>
      <c r="BJ5" s="609"/>
      <c r="BK5" s="609"/>
      <c r="BL5" s="609"/>
      <c r="BM5" s="609"/>
      <c r="BN5" s="610"/>
      <c r="BO5" s="646">
        <v>100</v>
      </c>
      <c r="BP5" s="646"/>
      <c r="BQ5" s="646"/>
      <c r="BR5" s="646"/>
      <c r="BS5" s="647" t="s">
        <v>122</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97623</v>
      </c>
      <c r="S6" s="609"/>
      <c r="T6" s="609"/>
      <c r="U6" s="609"/>
      <c r="V6" s="609"/>
      <c r="W6" s="609"/>
      <c r="X6" s="609"/>
      <c r="Y6" s="610"/>
      <c r="Z6" s="646">
        <v>1.2</v>
      </c>
      <c r="AA6" s="646"/>
      <c r="AB6" s="646"/>
      <c r="AC6" s="646"/>
      <c r="AD6" s="647">
        <v>97623</v>
      </c>
      <c r="AE6" s="647"/>
      <c r="AF6" s="647"/>
      <c r="AG6" s="647"/>
      <c r="AH6" s="647"/>
      <c r="AI6" s="647"/>
      <c r="AJ6" s="647"/>
      <c r="AK6" s="647"/>
      <c r="AL6" s="611">
        <v>2</v>
      </c>
      <c r="AM6" s="612"/>
      <c r="AN6" s="612"/>
      <c r="AO6" s="648"/>
      <c r="AP6" s="605" t="s">
        <v>222</v>
      </c>
      <c r="AQ6" s="606"/>
      <c r="AR6" s="606"/>
      <c r="AS6" s="606"/>
      <c r="AT6" s="606"/>
      <c r="AU6" s="606"/>
      <c r="AV6" s="606"/>
      <c r="AW6" s="606"/>
      <c r="AX6" s="606"/>
      <c r="AY6" s="606"/>
      <c r="AZ6" s="606"/>
      <c r="BA6" s="606"/>
      <c r="BB6" s="606"/>
      <c r="BC6" s="606"/>
      <c r="BD6" s="606"/>
      <c r="BE6" s="606"/>
      <c r="BF6" s="607"/>
      <c r="BG6" s="608">
        <v>3308339</v>
      </c>
      <c r="BH6" s="609"/>
      <c r="BI6" s="609"/>
      <c r="BJ6" s="609"/>
      <c r="BK6" s="609"/>
      <c r="BL6" s="609"/>
      <c r="BM6" s="609"/>
      <c r="BN6" s="610"/>
      <c r="BO6" s="646">
        <v>100</v>
      </c>
      <c r="BP6" s="646"/>
      <c r="BQ6" s="646"/>
      <c r="BR6" s="646"/>
      <c r="BS6" s="647" t="s">
        <v>122</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86067</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86067</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906</v>
      </c>
      <c r="S7" s="609"/>
      <c r="T7" s="609"/>
      <c r="U7" s="609"/>
      <c r="V7" s="609"/>
      <c r="W7" s="609"/>
      <c r="X7" s="609"/>
      <c r="Y7" s="610"/>
      <c r="Z7" s="646">
        <v>0</v>
      </c>
      <c r="AA7" s="646"/>
      <c r="AB7" s="646"/>
      <c r="AC7" s="646"/>
      <c r="AD7" s="647">
        <v>906</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1414214</v>
      </c>
      <c r="BH7" s="609"/>
      <c r="BI7" s="609"/>
      <c r="BJ7" s="609"/>
      <c r="BK7" s="609"/>
      <c r="BL7" s="609"/>
      <c r="BM7" s="609"/>
      <c r="BN7" s="610"/>
      <c r="BO7" s="646">
        <v>42.7</v>
      </c>
      <c r="BP7" s="646"/>
      <c r="BQ7" s="646"/>
      <c r="BR7" s="646"/>
      <c r="BS7" s="647" t="s">
        <v>122</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1006508</v>
      </c>
      <c r="CS7" s="609"/>
      <c r="CT7" s="609"/>
      <c r="CU7" s="609"/>
      <c r="CV7" s="609"/>
      <c r="CW7" s="609"/>
      <c r="CX7" s="609"/>
      <c r="CY7" s="610"/>
      <c r="CZ7" s="646">
        <v>12.6</v>
      </c>
      <c r="DA7" s="646"/>
      <c r="DB7" s="646"/>
      <c r="DC7" s="646"/>
      <c r="DD7" s="614">
        <v>29643</v>
      </c>
      <c r="DE7" s="609"/>
      <c r="DF7" s="609"/>
      <c r="DG7" s="609"/>
      <c r="DH7" s="609"/>
      <c r="DI7" s="609"/>
      <c r="DJ7" s="609"/>
      <c r="DK7" s="609"/>
      <c r="DL7" s="609"/>
      <c r="DM7" s="609"/>
      <c r="DN7" s="609"/>
      <c r="DO7" s="609"/>
      <c r="DP7" s="610"/>
      <c r="DQ7" s="614">
        <v>888911</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16680</v>
      </c>
      <c r="S8" s="609"/>
      <c r="T8" s="609"/>
      <c r="U8" s="609"/>
      <c r="V8" s="609"/>
      <c r="W8" s="609"/>
      <c r="X8" s="609"/>
      <c r="Y8" s="610"/>
      <c r="Z8" s="646">
        <v>0.2</v>
      </c>
      <c r="AA8" s="646"/>
      <c r="AB8" s="646"/>
      <c r="AC8" s="646"/>
      <c r="AD8" s="647">
        <v>16680</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36911</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3175978</v>
      </c>
      <c r="CS8" s="609"/>
      <c r="CT8" s="609"/>
      <c r="CU8" s="609"/>
      <c r="CV8" s="609"/>
      <c r="CW8" s="609"/>
      <c r="CX8" s="609"/>
      <c r="CY8" s="610"/>
      <c r="CZ8" s="646">
        <v>39.700000000000003</v>
      </c>
      <c r="DA8" s="646"/>
      <c r="DB8" s="646"/>
      <c r="DC8" s="646"/>
      <c r="DD8" s="614">
        <v>7216</v>
      </c>
      <c r="DE8" s="609"/>
      <c r="DF8" s="609"/>
      <c r="DG8" s="609"/>
      <c r="DH8" s="609"/>
      <c r="DI8" s="609"/>
      <c r="DJ8" s="609"/>
      <c r="DK8" s="609"/>
      <c r="DL8" s="609"/>
      <c r="DM8" s="609"/>
      <c r="DN8" s="609"/>
      <c r="DO8" s="609"/>
      <c r="DP8" s="610"/>
      <c r="DQ8" s="614">
        <v>1547699</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19447</v>
      </c>
      <c r="S9" s="609"/>
      <c r="T9" s="609"/>
      <c r="U9" s="609"/>
      <c r="V9" s="609"/>
      <c r="W9" s="609"/>
      <c r="X9" s="609"/>
      <c r="Y9" s="610"/>
      <c r="Z9" s="646">
        <v>0.2</v>
      </c>
      <c r="AA9" s="646"/>
      <c r="AB9" s="646"/>
      <c r="AC9" s="646"/>
      <c r="AD9" s="647">
        <v>19447</v>
      </c>
      <c r="AE9" s="647"/>
      <c r="AF9" s="647"/>
      <c r="AG9" s="647"/>
      <c r="AH9" s="647"/>
      <c r="AI9" s="647"/>
      <c r="AJ9" s="647"/>
      <c r="AK9" s="647"/>
      <c r="AL9" s="611">
        <v>0.4</v>
      </c>
      <c r="AM9" s="612"/>
      <c r="AN9" s="612"/>
      <c r="AO9" s="648"/>
      <c r="AP9" s="605" t="s">
        <v>231</v>
      </c>
      <c r="AQ9" s="606"/>
      <c r="AR9" s="606"/>
      <c r="AS9" s="606"/>
      <c r="AT9" s="606"/>
      <c r="AU9" s="606"/>
      <c r="AV9" s="606"/>
      <c r="AW9" s="606"/>
      <c r="AX9" s="606"/>
      <c r="AY9" s="606"/>
      <c r="AZ9" s="606"/>
      <c r="BA9" s="606"/>
      <c r="BB9" s="606"/>
      <c r="BC9" s="606"/>
      <c r="BD9" s="606"/>
      <c r="BE9" s="606"/>
      <c r="BF9" s="607"/>
      <c r="BG9" s="608">
        <v>1082289</v>
      </c>
      <c r="BH9" s="609"/>
      <c r="BI9" s="609"/>
      <c r="BJ9" s="609"/>
      <c r="BK9" s="609"/>
      <c r="BL9" s="609"/>
      <c r="BM9" s="609"/>
      <c r="BN9" s="610"/>
      <c r="BO9" s="646">
        <v>32.700000000000003</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722363</v>
      </c>
      <c r="CS9" s="609"/>
      <c r="CT9" s="609"/>
      <c r="CU9" s="609"/>
      <c r="CV9" s="609"/>
      <c r="CW9" s="609"/>
      <c r="CX9" s="609"/>
      <c r="CY9" s="610"/>
      <c r="CZ9" s="646">
        <v>9</v>
      </c>
      <c r="DA9" s="646"/>
      <c r="DB9" s="646"/>
      <c r="DC9" s="646"/>
      <c r="DD9" s="614">
        <v>2699</v>
      </c>
      <c r="DE9" s="609"/>
      <c r="DF9" s="609"/>
      <c r="DG9" s="609"/>
      <c r="DH9" s="609"/>
      <c r="DI9" s="609"/>
      <c r="DJ9" s="609"/>
      <c r="DK9" s="609"/>
      <c r="DL9" s="609"/>
      <c r="DM9" s="609"/>
      <c r="DN9" s="609"/>
      <c r="DO9" s="609"/>
      <c r="DP9" s="610"/>
      <c r="DQ9" s="614">
        <v>676554</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68242</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488108</v>
      </c>
      <c r="S11" s="609"/>
      <c r="T11" s="609"/>
      <c r="U11" s="609"/>
      <c r="V11" s="609"/>
      <c r="W11" s="609"/>
      <c r="X11" s="609"/>
      <c r="Y11" s="610"/>
      <c r="Z11" s="611">
        <v>5.9</v>
      </c>
      <c r="AA11" s="612"/>
      <c r="AB11" s="612"/>
      <c r="AC11" s="613"/>
      <c r="AD11" s="614">
        <v>488108</v>
      </c>
      <c r="AE11" s="609"/>
      <c r="AF11" s="609"/>
      <c r="AG11" s="609"/>
      <c r="AH11" s="609"/>
      <c r="AI11" s="609"/>
      <c r="AJ11" s="609"/>
      <c r="AK11" s="610"/>
      <c r="AL11" s="611">
        <v>9.8000000000000007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226772</v>
      </c>
      <c r="BH11" s="609"/>
      <c r="BI11" s="609"/>
      <c r="BJ11" s="609"/>
      <c r="BK11" s="609"/>
      <c r="BL11" s="609"/>
      <c r="BM11" s="609"/>
      <c r="BN11" s="610"/>
      <c r="BO11" s="646">
        <v>6.9</v>
      </c>
      <c r="BP11" s="646"/>
      <c r="BQ11" s="646"/>
      <c r="BR11" s="646"/>
      <c r="BS11" s="647" t="s">
        <v>122</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279752</v>
      </c>
      <c r="CS11" s="609"/>
      <c r="CT11" s="609"/>
      <c r="CU11" s="609"/>
      <c r="CV11" s="609"/>
      <c r="CW11" s="609"/>
      <c r="CX11" s="609"/>
      <c r="CY11" s="610"/>
      <c r="CZ11" s="646">
        <v>3.5</v>
      </c>
      <c r="DA11" s="646"/>
      <c r="DB11" s="646"/>
      <c r="DC11" s="646"/>
      <c r="DD11" s="614">
        <v>37100</v>
      </c>
      <c r="DE11" s="609"/>
      <c r="DF11" s="609"/>
      <c r="DG11" s="609"/>
      <c r="DH11" s="609"/>
      <c r="DI11" s="609"/>
      <c r="DJ11" s="609"/>
      <c r="DK11" s="609"/>
      <c r="DL11" s="609"/>
      <c r="DM11" s="609"/>
      <c r="DN11" s="609"/>
      <c r="DO11" s="609"/>
      <c r="DP11" s="610"/>
      <c r="DQ11" s="614">
        <v>218009</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94501</v>
      </c>
      <c r="S12" s="609"/>
      <c r="T12" s="609"/>
      <c r="U12" s="609"/>
      <c r="V12" s="609"/>
      <c r="W12" s="609"/>
      <c r="X12" s="609"/>
      <c r="Y12" s="610"/>
      <c r="Z12" s="646">
        <v>1.1000000000000001</v>
      </c>
      <c r="AA12" s="646"/>
      <c r="AB12" s="646"/>
      <c r="AC12" s="646"/>
      <c r="AD12" s="647">
        <v>94501</v>
      </c>
      <c r="AE12" s="647"/>
      <c r="AF12" s="647"/>
      <c r="AG12" s="647"/>
      <c r="AH12" s="647"/>
      <c r="AI12" s="647"/>
      <c r="AJ12" s="647"/>
      <c r="AK12" s="647"/>
      <c r="AL12" s="611">
        <v>1.9</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1655908</v>
      </c>
      <c r="BH12" s="609"/>
      <c r="BI12" s="609"/>
      <c r="BJ12" s="609"/>
      <c r="BK12" s="609"/>
      <c r="BL12" s="609"/>
      <c r="BM12" s="609"/>
      <c r="BN12" s="610"/>
      <c r="BO12" s="646">
        <v>50.1</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48073</v>
      </c>
      <c r="CS12" s="609"/>
      <c r="CT12" s="609"/>
      <c r="CU12" s="609"/>
      <c r="CV12" s="609"/>
      <c r="CW12" s="609"/>
      <c r="CX12" s="609"/>
      <c r="CY12" s="610"/>
      <c r="CZ12" s="646">
        <v>0.6</v>
      </c>
      <c r="DA12" s="646"/>
      <c r="DB12" s="646"/>
      <c r="DC12" s="646"/>
      <c r="DD12" s="614">
        <v>759</v>
      </c>
      <c r="DE12" s="609"/>
      <c r="DF12" s="609"/>
      <c r="DG12" s="609"/>
      <c r="DH12" s="609"/>
      <c r="DI12" s="609"/>
      <c r="DJ12" s="609"/>
      <c r="DK12" s="609"/>
      <c r="DL12" s="609"/>
      <c r="DM12" s="609"/>
      <c r="DN12" s="609"/>
      <c r="DO12" s="609"/>
      <c r="DP12" s="610"/>
      <c r="DQ12" s="614">
        <v>48073</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1653929</v>
      </c>
      <c r="BH13" s="609"/>
      <c r="BI13" s="609"/>
      <c r="BJ13" s="609"/>
      <c r="BK13" s="609"/>
      <c r="BL13" s="609"/>
      <c r="BM13" s="609"/>
      <c r="BN13" s="610"/>
      <c r="BO13" s="646">
        <v>50</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633415</v>
      </c>
      <c r="CS13" s="609"/>
      <c r="CT13" s="609"/>
      <c r="CU13" s="609"/>
      <c r="CV13" s="609"/>
      <c r="CW13" s="609"/>
      <c r="CX13" s="609"/>
      <c r="CY13" s="610"/>
      <c r="CZ13" s="646">
        <v>7.9</v>
      </c>
      <c r="DA13" s="646"/>
      <c r="DB13" s="646"/>
      <c r="DC13" s="646"/>
      <c r="DD13" s="614">
        <v>256972</v>
      </c>
      <c r="DE13" s="609"/>
      <c r="DF13" s="609"/>
      <c r="DG13" s="609"/>
      <c r="DH13" s="609"/>
      <c r="DI13" s="609"/>
      <c r="DJ13" s="609"/>
      <c r="DK13" s="609"/>
      <c r="DL13" s="609"/>
      <c r="DM13" s="609"/>
      <c r="DN13" s="609"/>
      <c r="DO13" s="609"/>
      <c r="DP13" s="610"/>
      <c r="DQ13" s="614">
        <v>422016</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1012</v>
      </c>
      <c r="S14" s="609"/>
      <c r="T14" s="609"/>
      <c r="U14" s="609"/>
      <c r="V14" s="609"/>
      <c r="W14" s="609"/>
      <c r="X14" s="609"/>
      <c r="Y14" s="610"/>
      <c r="Z14" s="646">
        <v>0</v>
      </c>
      <c r="AA14" s="646"/>
      <c r="AB14" s="646"/>
      <c r="AC14" s="646"/>
      <c r="AD14" s="647">
        <v>1012</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64490</v>
      </c>
      <c r="BH14" s="609"/>
      <c r="BI14" s="609"/>
      <c r="BJ14" s="609"/>
      <c r="BK14" s="609"/>
      <c r="BL14" s="609"/>
      <c r="BM14" s="609"/>
      <c r="BN14" s="610"/>
      <c r="BO14" s="646">
        <v>1.9</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364451</v>
      </c>
      <c r="CS14" s="609"/>
      <c r="CT14" s="609"/>
      <c r="CU14" s="609"/>
      <c r="CV14" s="609"/>
      <c r="CW14" s="609"/>
      <c r="CX14" s="609"/>
      <c r="CY14" s="610"/>
      <c r="CZ14" s="646">
        <v>4.5999999999999996</v>
      </c>
      <c r="DA14" s="646"/>
      <c r="DB14" s="646"/>
      <c r="DC14" s="646"/>
      <c r="DD14" s="614" t="s">
        <v>122</v>
      </c>
      <c r="DE14" s="609"/>
      <c r="DF14" s="609"/>
      <c r="DG14" s="609"/>
      <c r="DH14" s="609"/>
      <c r="DI14" s="609"/>
      <c r="DJ14" s="609"/>
      <c r="DK14" s="609"/>
      <c r="DL14" s="609"/>
      <c r="DM14" s="609"/>
      <c r="DN14" s="609"/>
      <c r="DO14" s="609"/>
      <c r="DP14" s="610"/>
      <c r="DQ14" s="614">
        <v>364451</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173727</v>
      </c>
      <c r="BH15" s="609"/>
      <c r="BI15" s="609"/>
      <c r="BJ15" s="609"/>
      <c r="BK15" s="609"/>
      <c r="BL15" s="609"/>
      <c r="BM15" s="609"/>
      <c r="BN15" s="610"/>
      <c r="BO15" s="646">
        <v>5.3</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1128548</v>
      </c>
      <c r="CS15" s="609"/>
      <c r="CT15" s="609"/>
      <c r="CU15" s="609"/>
      <c r="CV15" s="609"/>
      <c r="CW15" s="609"/>
      <c r="CX15" s="609"/>
      <c r="CY15" s="610"/>
      <c r="CZ15" s="646">
        <v>14.1</v>
      </c>
      <c r="DA15" s="646"/>
      <c r="DB15" s="646"/>
      <c r="DC15" s="646"/>
      <c r="DD15" s="614">
        <v>244889</v>
      </c>
      <c r="DE15" s="609"/>
      <c r="DF15" s="609"/>
      <c r="DG15" s="609"/>
      <c r="DH15" s="609"/>
      <c r="DI15" s="609"/>
      <c r="DJ15" s="609"/>
      <c r="DK15" s="609"/>
      <c r="DL15" s="609"/>
      <c r="DM15" s="609"/>
      <c r="DN15" s="609"/>
      <c r="DO15" s="609"/>
      <c r="DP15" s="610"/>
      <c r="DQ15" s="614">
        <v>921212</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17890</v>
      </c>
      <c r="S16" s="609"/>
      <c r="T16" s="609"/>
      <c r="U16" s="609"/>
      <c r="V16" s="609"/>
      <c r="W16" s="609"/>
      <c r="X16" s="609"/>
      <c r="Y16" s="610"/>
      <c r="Z16" s="646">
        <v>0.2</v>
      </c>
      <c r="AA16" s="646"/>
      <c r="AB16" s="646"/>
      <c r="AC16" s="646"/>
      <c r="AD16" s="647">
        <v>17890</v>
      </c>
      <c r="AE16" s="647"/>
      <c r="AF16" s="647"/>
      <c r="AG16" s="647"/>
      <c r="AH16" s="647"/>
      <c r="AI16" s="647"/>
      <c r="AJ16" s="647"/>
      <c r="AK16" s="647"/>
      <c r="AL16" s="611">
        <v>0.4</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1483</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1483</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44751</v>
      </c>
      <c r="S17" s="609"/>
      <c r="T17" s="609"/>
      <c r="U17" s="609"/>
      <c r="V17" s="609"/>
      <c r="W17" s="609"/>
      <c r="X17" s="609"/>
      <c r="Y17" s="610"/>
      <c r="Z17" s="646">
        <v>0.5</v>
      </c>
      <c r="AA17" s="646"/>
      <c r="AB17" s="646"/>
      <c r="AC17" s="646"/>
      <c r="AD17" s="647">
        <v>44751</v>
      </c>
      <c r="AE17" s="647"/>
      <c r="AF17" s="647"/>
      <c r="AG17" s="647"/>
      <c r="AH17" s="647"/>
      <c r="AI17" s="647"/>
      <c r="AJ17" s="647"/>
      <c r="AK17" s="647"/>
      <c r="AL17" s="611">
        <v>0.9</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554333</v>
      </c>
      <c r="CS17" s="609"/>
      <c r="CT17" s="609"/>
      <c r="CU17" s="609"/>
      <c r="CV17" s="609"/>
      <c r="CW17" s="609"/>
      <c r="CX17" s="609"/>
      <c r="CY17" s="610"/>
      <c r="CZ17" s="646">
        <v>6.9</v>
      </c>
      <c r="DA17" s="646"/>
      <c r="DB17" s="646"/>
      <c r="DC17" s="646"/>
      <c r="DD17" s="614" t="s">
        <v>122</v>
      </c>
      <c r="DE17" s="609"/>
      <c r="DF17" s="609"/>
      <c r="DG17" s="609"/>
      <c r="DH17" s="609"/>
      <c r="DI17" s="609"/>
      <c r="DJ17" s="609"/>
      <c r="DK17" s="609"/>
      <c r="DL17" s="609"/>
      <c r="DM17" s="609"/>
      <c r="DN17" s="609"/>
      <c r="DO17" s="609"/>
      <c r="DP17" s="610"/>
      <c r="DQ17" s="614">
        <v>554333</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41976</v>
      </c>
      <c r="S18" s="609"/>
      <c r="T18" s="609"/>
      <c r="U18" s="609"/>
      <c r="V18" s="609"/>
      <c r="W18" s="609"/>
      <c r="X18" s="609"/>
      <c r="Y18" s="610"/>
      <c r="Z18" s="646">
        <v>0.5</v>
      </c>
      <c r="AA18" s="646"/>
      <c r="AB18" s="646"/>
      <c r="AC18" s="646"/>
      <c r="AD18" s="647">
        <v>41976</v>
      </c>
      <c r="AE18" s="647"/>
      <c r="AF18" s="647"/>
      <c r="AG18" s="647"/>
      <c r="AH18" s="647"/>
      <c r="AI18" s="647"/>
      <c r="AJ18" s="647"/>
      <c r="AK18" s="647"/>
      <c r="AL18" s="611">
        <v>0.8</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36446</v>
      </c>
      <c r="S19" s="609"/>
      <c r="T19" s="609"/>
      <c r="U19" s="609"/>
      <c r="V19" s="609"/>
      <c r="W19" s="609"/>
      <c r="X19" s="609"/>
      <c r="Y19" s="610"/>
      <c r="Z19" s="646">
        <v>0.4</v>
      </c>
      <c r="AA19" s="646"/>
      <c r="AB19" s="646"/>
      <c r="AC19" s="646"/>
      <c r="AD19" s="647">
        <v>36446</v>
      </c>
      <c r="AE19" s="647"/>
      <c r="AF19" s="647"/>
      <c r="AG19" s="647"/>
      <c r="AH19" s="647"/>
      <c r="AI19" s="647"/>
      <c r="AJ19" s="647"/>
      <c r="AK19" s="647"/>
      <c r="AL19" s="611">
        <v>0.7</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5530</v>
      </c>
      <c r="S20" s="609"/>
      <c r="T20" s="609"/>
      <c r="U20" s="609"/>
      <c r="V20" s="609"/>
      <c r="W20" s="609"/>
      <c r="X20" s="609"/>
      <c r="Y20" s="610"/>
      <c r="Z20" s="646">
        <v>0.1</v>
      </c>
      <c r="AA20" s="646"/>
      <c r="AB20" s="646"/>
      <c r="AC20" s="646"/>
      <c r="AD20" s="647">
        <v>5530</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8000971</v>
      </c>
      <c r="CS20" s="609"/>
      <c r="CT20" s="609"/>
      <c r="CU20" s="609"/>
      <c r="CV20" s="609"/>
      <c r="CW20" s="609"/>
      <c r="CX20" s="609"/>
      <c r="CY20" s="610"/>
      <c r="CZ20" s="646">
        <v>100</v>
      </c>
      <c r="DA20" s="646"/>
      <c r="DB20" s="646"/>
      <c r="DC20" s="646"/>
      <c r="DD20" s="614">
        <v>579278</v>
      </c>
      <c r="DE20" s="609"/>
      <c r="DF20" s="609"/>
      <c r="DG20" s="609"/>
      <c r="DH20" s="609"/>
      <c r="DI20" s="609"/>
      <c r="DJ20" s="609"/>
      <c r="DK20" s="609"/>
      <c r="DL20" s="609"/>
      <c r="DM20" s="609"/>
      <c r="DN20" s="609"/>
      <c r="DO20" s="609"/>
      <c r="DP20" s="610"/>
      <c r="DQ20" s="614">
        <v>5728808</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818893</v>
      </c>
      <c r="S21" s="609"/>
      <c r="T21" s="609"/>
      <c r="U21" s="609"/>
      <c r="V21" s="609"/>
      <c r="W21" s="609"/>
      <c r="X21" s="609"/>
      <c r="Y21" s="610"/>
      <c r="Z21" s="646">
        <v>9.9</v>
      </c>
      <c r="AA21" s="646"/>
      <c r="AB21" s="646"/>
      <c r="AC21" s="646"/>
      <c r="AD21" s="647">
        <v>755189</v>
      </c>
      <c r="AE21" s="647"/>
      <c r="AF21" s="647"/>
      <c r="AG21" s="647"/>
      <c r="AH21" s="647"/>
      <c r="AI21" s="647"/>
      <c r="AJ21" s="647"/>
      <c r="AK21" s="647"/>
      <c r="AL21" s="611">
        <v>15.2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755189</v>
      </c>
      <c r="S22" s="609"/>
      <c r="T22" s="609"/>
      <c r="U22" s="609"/>
      <c r="V22" s="609"/>
      <c r="W22" s="609"/>
      <c r="X22" s="609"/>
      <c r="Y22" s="610"/>
      <c r="Z22" s="646">
        <v>9.1</v>
      </c>
      <c r="AA22" s="646"/>
      <c r="AB22" s="646"/>
      <c r="AC22" s="646"/>
      <c r="AD22" s="647">
        <v>755189</v>
      </c>
      <c r="AE22" s="647"/>
      <c r="AF22" s="647"/>
      <c r="AG22" s="647"/>
      <c r="AH22" s="647"/>
      <c r="AI22" s="647"/>
      <c r="AJ22" s="647"/>
      <c r="AK22" s="647"/>
      <c r="AL22" s="611">
        <v>15.2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63704</v>
      </c>
      <c r="S23" s="609"/>
      <c r="T23" s="609"/>
      <c r="U23" s="609"/>
      <c r="V23" s="609"/>
      <c r="W23" s="609"/>
      <c r="X23" s="609"/>
      <c r="Y23" s="610"/>
      <c r="Z23" s="646">
        <v>0.8</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3554002</v>
      </c>
      <c r="CS24" s="664"/>
      <c r="CT24" s="664"/>
      <c r="CU24" s="664"/>
      <c r="CV24" s="664"/>
      <c r="CW24" s="664"/>
      <c r="CX24" s="664"/>
      <c r="CY24" s="689"/>
      <c r="CZ24" s="690">
        <v>44.4</v>
      </c>
      <c r="DA24" s="672"/>
      <c r="DB24" s="672"/>
      <c r="DC24" s="692"/>
      <c r="DD24" s="688">
        <v>2216163</v>
      </c>
      <c r="DE24" s="664"/>
      <c r="DF24" s="664"/>
      <c r="DG24" s="664"/>
      <c r="DH24" s="664"/>
      <c r="DI24" s="664"/>
      <c r="DJ24" s="664"/>
      <c r="DK24" s="689"/>
      <c r="DL24" s="688">
        <v>2074723</v>
      </c>
      <c r="DM24" s="664"/>
      <c r="DN24" s="664"/>
      <c r="DO24" s="664"/>
      <c r="DP24" s="664"/>
      <c r="DQ24" s="664"/>
      <c r="DR24" s="664"/>
      <c r="DS24" s="664"/>
      <c r="DT24" s="664"/>
      <c r="DU24" s="664"/>
      <c r="DV24" s="689"/>
      <c r="DW24" s="690">
        <v>41.4</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4950126</v>
      </c>
      <c r="S25" s="609"/>
      <c r="T25" s="609"/>
      <c r="U25" s="609"/>
      <c r="V25" s="609"/>
      <c r="W25" s="609"/>
      <c r="X25" s="609"/>
      <c r="Y25" s="610"/>
      <c r="Z25" s="646">
        <v>59.6</v>
      </c>
      <c r="AA25" s="646"/>
      <c r="AB25" s="646"/>
      <c r="AC25" s="646"/>
      <c r="AD25" s="647">
        <v>4886422</v>
      </c>
      <c r="AE25" s="647"/>
      <c r="AF25" s="647"/>
      <c r="AG25" s="647"/>
      <c r="AH25" s="647"/>
      <c r="AI25" s="647"/>
      <c r="AJ25" s="647"/>
      <c r="AK25" s="647"/>
      <c r="AL25" s="611">
        <v>98.5</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1070822</v>
      </c>
      <c r="CS25" s="621"/>
      <c r="CT25" s="621"/>
      <c r="CU25" s="621"/>
      <c r="CV25" s="621"/>
      <c r="CW25" s="621"/>
      <c r="CX25" s="621"/>
      <c r="CY25" s="622"/>
      <c r="CZ25" s="611">
        <v>13.4</v>
      </c>
      <c r="DA25" s="623"/>
      <c r="DB25" s="623"/>
      <c r="DC25" s="624"/>
      <c r="DD25" s="614">
        <v>994744</v>
      </c>
      <c r="DE25" s="621"/>
      <c r="DF25" s="621"/>
      <c r="DG25" s="621"/>
      <c r="DH25" s="621"/>
      <c r="DI25" s="621"/>
      <c r="DJ25" s="621"/>
      <c r="DK25" s="622"/>
      <c r="DL25" s="614">
        <v>981327</v>
      </c>
      <c r="DM25" s="621"/>
      <c r="DN25" s="621"/>
      <c r="DO25" s="621"/>
      <c r="DP25" s="621"/>
      <c r="DQ25" s="621"/>
      <c r="DR25" s="621"/>
      <c r="DS25" s="621"/>
      <c r="DT25" s="621"/>
      <c r="DU25" s="621"/>
      <c r="DV25" s="622"/>
      <c r="DW25" s="611">
        <v>19.600000000000001</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2378</v>
      </c>
      <c r="S26" s="609"/>
      <c r="T26" s="609"/>
      <c r="U26" s="609"/>
      <c r="V26" s="609"/>
      <c r="W26" s="609"/>
      <c r="X26" s="609"/>
      <c r="Y26" s="610"/>
      <c r="Z26" s="646">
        <v>0</v>
      </c>
      <c r="AA26" s="646"/>
      <c r="AB26" s="646"/>
      <c r="AC26" s="646"/>
      <c r="AD26" s="647">
        <v>2378</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602405</v>
      </c>
      <c r="CS26" s="609"/>
      <c r="CT26" s="609"/>
      <c r="CU26" s="609"/>
      <c r="CV26" s="609"/>
      <c r="CW26" s="609"/>
      <c r="CX26" s="609"/>
      <c r="CY26" s="610"/>
      <c r="CZ26" s="611">
        <v>7.5</v>
      </c>
      <c r="DA26" s="623"/>
      <c r="DB26" s="623"/>
      <c r="DC26" s="624"/>
      <c r="DD26" s="614">
        <v>547250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58884</v>
      </c>
      <c r="S27" s="609"/>
      <c r="T27" s="609"/>
      <c r="U27" s="609"/>
      <c r="V27" s="609"/>
      <c r="W27" s="609"/>
      <c r="X27" s="609"/>
      <c r="Y27" s="610"/>
      <c r="Z27" s="646">
        <v>0.7</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3308339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1928847</v>
      </c>
      <c r="CS27" s="621"/>
      <c r="CT27" s="621"/>
      <c r="CU27" s="621"/>
      <c r="CV27" s="621"/>
      <c r="CW27" s="621"/>
      <c r="CX27" s="621"/>
      <c r="CY27" s="622"/>
      <c r="CZ27" s="611">
        <v>24.1</v>
      </c>
      <c r="DA27" s="623"/>
      <c r="DB27" s="623"/>
      <c r="DC27" s="624"/>
      <c r="DD27" s="614">
        <v>667086</v>
      </c>
      <c r="DE27" s="621"/>
      <c r="DF27" s="621"/>
      <c r="DG27" s="621"/>
      <c r="DH27" s="621"/>
      <c r="DI27" s="621"/>
      <c r="DJ27" s="621"/>
      <c r="DK27" s="622"/>
      <c r="DL27" s="614">
        <v>539063</v>
      </c>
      <c r="DM27" s="621"/>
      <c r="DN27" s="621"/>
      <c r="DO27" s="621"/>
      <c r="DP27" s="621"/>
      <c r="DQ27" s="621"/>
      <c r="DR27" s="621"/>
      <c r="DS27" s="621"/>
      <c r="DT27" s="621"/>
      <c r="DU27" s="621"/>
      <c r="DV27" s="622"/>
      <c r="DW27" s="611">
        <v>10.8</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36034</v>
      </c>
      <c r="S28" s="609"/>
      <c r="T28" s="609"/>
      <c r="U28" s="609"/>
      <c r="V28" s="609"/>
      <c r="W28" s="609"/>
      <c r="X28" s="609"/>
      <c r="Y28" s="610"/>
      <c r="Z28" s="646">
        <v>0.4</v>
      </c>
      <c r="AA28" s="646"/>
      <c r="AB28" s="646"/>
      <c r="AC28" s="646"/>
      <c r="AD28" s="647">
        <v>33967</v>
      </c>
      <c r="AE28" s="647"/>
      <c r="AF28" s="647"/>
      <c r="AG28" s="647"/>
      <c r="AH28" s="647"/>
      <c r="AI28" s="647"/>
      <c r="AJ28" s="647"/>
      <c r="AK28" s="647"/>
      <c r="AL28" s="611">
        <v>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554333</v>
      </c>
      <c r="CS28" s="609"/>
      <c r="CT28" s="609"/>
      <c r="CU28" s="609"/>
      <c r="CV28" s="609"/>
      <c r="CW28" s="609"/>
      <c r="CX28" s="609"/>
      <c r="CY28" s="610"/>
      <c r="CZ28" s="611">
        <v>6.9</v>
      </c>
      <c r="DA28" s="623"/>
      <c r="DB28" s="623"/>
      <c r="DC28" s="624"/>
      <c r="DD28" s="614">
        <v>554333</v>
      </c>
      <c r="DE28" s="609"/>
      <c r="DF28" s="609"/>
      <c r="DG28" s="609"/>
      <c r="DH28" s="609"/>
      <c r="DI28" s="609"/>
      <c r="DJ28" s="609"/>
      <c r="DK28" s="610"/>
      <c r="DL28" s="614">
        <v>554333</v>
      </c>
      <c r="DM28" s="609"/>
      <c r="DN28" s="609"/>
      <c r="DO28" s="609"/>
      <c r="DP28" s="609"/>
      <c r="DQ28" s="609"/>
      <c r="DR28" s="609"/>
      <c r="DS28" s="609"/>
      <c r="DT28" s="609"/>
      <c r="DU28" s="609"/>
      <c r="DV28" s="610"/>
      <c r="DW28" s="611">
        <v>11.1</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9882</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554333</v>
      </c>
      <c r="CS29" s="621"/>
      <c r="CT29" s="621"/>
      <c r="CU29" s="621"/>
      <c r="CV29" s="621"/>
      <c r="CW29" s="621"/>
      <c r="CX29" s="621"/>
      <c r="CY29" s="622"/>
      <c r="CZ29" s="611">
        <v>6.9</v>
      </c>
      <c r="DA29" s="623"/>
      <c r="DB29" s="623"/>
      <c r="DC29" s="624"/>
      <c r="DD29" s="614">
        <v>554333</v>
      </c>
      <c r="DE29" s="621"/>
      <c r="DF29" s="621"/>
      <c r="DG29" s="621"/>
      <c r="DH29" s="621"/>
      <c r="DI29" s="621"/>
      <c r="DJ29" s="621"/>
      <c r="DK29" s="622"/>
      <c r="DL29" s="614">
        <v>554333</v>
      </c>
      <c r="DM29" s="621"/>
      <c r="DN29" s="621"/>
      <c r="DO29" s="621"/>
      <c r="DP29" s="621"/>
      <c r="DQ29" s="621"/>
      <c r="DR29" s="621"/>
      <c r="DS29" s="621"/>
      <c r="DT29" s="621"/>
      <c r="DU29" s="621"/>
      <c r="DV29" s="622"/>
      <c r="DW29" s="611">
        <v>11.1</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1405198</v>
      </c>
      <c r="S30" s="609"/>
      <c r="T30" s="609"/>
      <c r="U30" s="609"/>
      <c r="V30" s="609"/>
      <c r="W30" s="609"/>
      <c r="X30" s="609"/>
      <c r="Y30" s="610"/>
      <c r="Z30" s="646">
        <v>16.899999999999999</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535069</v>
      </c>
      <c r="CS30" s="609"/>
      <c r="CT30" s="609"/>
      <c r="CU30" s="609"/>
      <c r="CV30" s="609"/>
      <c r="CW30" s="609"/>
      <c r="CX30" s="609"/>
      <c r="CY30" s="610"/>
      <c r="CZ30" s="611">
        <v>6.7</v>
      </c>
      <c r="DA30" s="623"/>
      <c r="DB30" s="623"/>
      <c r="DC30" s="624"/>
      <c r="DD30" s="614">
        <v>535069</v>
      </c>
      <c r="DE30" s="609"/>
      <c r="DF30" s="609"/>
      <c r="DG30" s="609"/>
      <c r="DH30" s="609"/>
      <c r="DI30" s="609"/>
      <c r="DJ30" s="609"/>
      <c r="DK30" s="610"/>
      <c r="DL30" s="614">
        <v>535069</v>
      </c>
      <c r="DM30" s="609"/>
      <c r="DN30" s="609"/>
      <c r="DO30" s="609"/>
      <c r="DP30" s="609"/>
      <c r="DQ30" s="609"/>
      <c r="DR30" s="609"/>
      <c r="DS30" s="609"/>
      <c r="DT30" s="609"/>
      <c r="DU30" s="609"/>
      <c r="DV30" s="610"/>
      <c r="DW30" s="611">
        <v>10.7</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99.4</v>
      </c>
      <c r="BH31" s="671"/>
      <c r="BI31" s="671"/>
      <c r="BJ31" s="671"/>
      <c r="BK31" s="671"/>
      <c r="BL31" s="671"/>
      <c r="BM31" s="672">
        <v>98</v>
      </c>
      <c r="BN31" s="671"/>
      <c r="BO31" s="671"/>
      <c r="BP31" s="671"/>
      <c r="BQ31" s="673"/>
      <c r="BR31" s="670">
        <v>99.2</v>
      </c>
      <c r="BS31" s="671"/>
      <c r="BT31" s="671"/>
      <c r="BU31" s="671"/>
      <c r="BV31" s="671"/>
      <c r="BW31" s="671"/>
      <c r="BX31" s="672">
        <v>97.6</v>
      </c>
      <c r="BY31" s="671"/>
      <c r="BZ31" s="671"/>
      <c r="CA31" s="671"/>
      <c r="CB31" s="673"/>
      <c r="CD31" s="629"/>
      <c r="CE31" s="630"/>
      <c r="CF31" s="605" t="s">
        <v>301</v>
      </c>
      <c r="CG31" s="606"/>
      <c r="CH31" s="606"/>
      <c r="CI31" s="606"/>
      <c r="CJ31" s="606"/>
      <c r="CK31" s="606"/>
      <c r="CL31" s="606"/>
      <c r="CM31" s="606"/>
      <c r="CN31" s="606"/>
      <c r="CO31" s="606"/>
      <c r="CP31" s="606"/>
      <c r="CQ31" s="607"/>
      <c r="CR31" s="608">
        <v>19264</v>
      </c>
      <c r="CS31" s="621"/>
      <c r="CT31" s="621"/>
      <c r="CU31" s="621"/>
      <c r="CV31" s="621"/>
      <c r="CW31" s="621"/>
      <c r="CX31" s="621"/>
      <c r="CY31" s="622"/>
      <c r="CZ31" s="611">
        <v>0.2</v>
      </c>
      <c r="DA31" s="623"/>
      <c r="DB31" s="623"/>
      <c r="DC31" s="624"/>
      <c r="DD31" s="614">
        <v>19264</v>
      </c>
      <c r="DE31" s="621"/>
      <c r="DF31" s="621"/>
      <c r="DG31" s="621"/>
      <c r="DH31" s="621"/>
      <c r="DI31" s="621"/>
      <c r="DJ31" s="621"/>
      <c r="DK31" s="622"/>
      <c r="DL31" s="614">
        <v>19264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649006</v>
      </c>
      <c r="S32" s="609"/>
      <c r="T32" s="609"/>
      <c r="U32" s="609"/>
      <c r="V32" s="609"/>
      <c r="W32" s="609"/>
      <c r="X32" s="609"/>
      <c r="Y32" s="610"/>
      <c r="Z32" s="646">
        <v>7.8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99.4</v>
      </c>
      <c r="BH32" s="621"/>
      <c r="BI32" s="621"/>
      <c r="BJ32" s="621"/>
      <c r="BK32" s="621"/>
      <c r="BL32" s="621"/>
      <c r="BM32" s="612">
        <v>98.2</v>
      </c>
      <c r="BN32" s="621"/>
      <c r="BO32" s="621"/>
      <c r="BP32" s="621"/>
      <c r="BQ32" s="644"/>
      <c r="BR32" s="674">
        <v>99.2</v>
      </c>
      <c r="BS32" s="621"/>
      <c r="BT32" s="621"/>
      <c r="BU32" s="621"/>
      <c r="BV32" s="621"/>
      <c r="BW32" s="621"/>
      <c r="BX32" s="612">
        <v>97.9</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14457</v>
      </c>
      <c r="S33" s="609"/>
      <c r="T33" s="609"/>
      <c r="U33" s="609"/>
      <c r="V33" s="609"/>
      <c r="W33" s="609"/>
      <c r="X33" s="609"/>
      <c r="Y33" s="610"/>
      <c r="Z33" s="646">
        <v>0.2</v>
      </c>
      <c r="AA33" s="646"/>
      <c r="AB33" s="646"/>
      <c r="AC33" s="646"/>
      <c r="AD33" s="647">
        <v>13994</v>
      </c>
      <c r="AE33" s="647"/>
      <c r="AF33" s="647"/>
      <c r="AG33" s="647"/>
      <c r="AH33" s="647"/>
      <c r="AI33" s="647"/>
      <c r="AJ33" s="647"/>
      <c r="AK33" s="647"/>
      <c r="AL33" s="611">
        <v>0.3</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99.4</v>
      </c>
      <c r="BH33" s="593"/>
      <c r="BI33" s="593"/>
      <c r="BJ33" s="593"/>
      <c r="BK33" s="593"/>
      <c r="BL33" s="593"/>
      <c r="BM33" s="639">
        <v>97.6</v>
      </c>
      <c r="BN33" s="593"/>
      <c r="BO33" s="593"/>
      <c r="BP33" s="593"/>
      <c r="BQ33" s="656"/>
      <c r="BR33" s="669">
        <v>99.2</v>
      </c>
      <c r="BS33" s="593"/>
      <c r="BT33" s="593"/>
      <c r="BU33" s="593"/>
      <c r="BV33" s="593"/>
      <c r="BW33" s="593"/>
      <c r="BX33" s="639">
        <v>97.2</v>
      </c>
      <c r="BY33" s="593"/>
      <c r="BZ33" s="593"/>
      <c r="CA33" s="593"/>
      <c r="CB33" s="656"/>
      <c r="CD33" s="605" t="s">
        <v>308</v>
      </c>
      <c r="CE33" s="606"/>
      <c r="CF33" s="606"/>
      <c r="CG33" s="606"/>
      <c r="CH33" s="606"/>
      <c r="CI33" s="606"/>
      <c r="CJ33" s="606"/>
      <c r="CK33" s="606"/>
      <c r="CL33" s="606"/>
      <c r="CM33" s="606"/>
      <c r="CN33" s="606"/>
      <c r="CO33" s="606"/>
      <c r="CP33" s="606"/>
      <c r="CQ33" s="607"/>
      <c r="CR33" s="608">
        <v>3866208</v>
      </c>
      <c r="CS33" s="621"/>
      <c r="CT33" s="621"/>
      <c r="CU33" s="621"/>
      <c r="CV33" s="621"/>
      <c r="CW33" s="621"/>
      <c r="CX33" s="621"/>
      <c r="CY33" s="622"/>
      <c r="CZ33" s="611">
        <v>48.3</v>
      </c>
      <c r="DA33" s="623"/>
      <c r="DB33" s="623"/>
      <c r="DC33" s="624"/>
      <c r="DD33" s="614">
        <v>3365477</v>
      </c>
      <c r="DE33" s="621"/>
      <c r="DF33" s="621"/>
      <c r="DG33" s="621"/>
      <c r="DH33" s="621"/>
      <c r="DI33" s="621"/>
      <c r="DJ33" s="621"/>
      <c r="DK33" s="622"/>
      <c r="DL33" s="614">
        <v>2428251</v>
      </c>
      <c r="DM33" s="621"/>
      <c r="DN33" s="621"/>
      <c r="DO33" s="621"/>
      <c r="DP33" s="621"/>
      <c r="DQ33" s="621"/>
      <c r="DR33" s="621"/>
      <c r="DS33" s="621"/>
      <c r="DT33" s="621"/>
      <c r="DU33" s="621"/>
      <c r="DV33" s="622"/>
      <c r="DW33" s="611">
        <v>48.4</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12685</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1208052</v>
      </c>
      <c r="CS34" s="609"/>
      <c r="CT34" s="609"/>
      <c r="CU34" s="609"/>
      <c r="CV34" s="609"/>
      <c r="CW34" s="609"/>
      <c r="CX34" s="609"/>
      <c r="CY34" s="610"/>
      <c r="CZ34" s="611">
        <v>15.1</v>
      </c>
      <c r="DA34" s="623"/>
      <c r="DB34" s="623"/>
      <c r="DC34" s="624"/>
      <c r="DD34" s="614">
        <v>1111450</v>
      </c>
      <c r="DE34" s="609"/>
      <c r="DF34" s="609"/>
      <c r="DG34" s="609"/>
      <c r="DH34" s="609"/>
      <c r="DI34" s="609"/>
      <c r="DJ34" s="609"/>
      <c r="DK34" s="610"/>
      <c r="DL34" s="614">
        <v>1007250</v>
      </c>
      <c r="DM34" s="609"/>
      <c r="DN34" s="609"/>
      <c r="DO34" s="609"/>
      <c r="DP34" s="609"/>
      <c r="DQ34" s="609"/>
      <c r="DR34" s="609"/>
      <c r="DS34" s="609"/>
      <c r="DT34" s="609"/>
      <c r="DU34" s="609"/>
      <c r="DV34" s="610"/>
      <c r="DW34" s="611">
        <v>20.100000000000001</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131865</v>
      </c>
      <c r="S35" s="609"/>
      <c r="T35" s="609"/>
      <c r="U35" s="609"/>
      <c r="V35" s="609"/>
      <c r="W35" s="609"/>
      <c r="X35" s="609"/>
      <c r="Y35" s="610"/>
      <c r="Z35" s="646">
        <v>1.6</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52959</v>
      </c>
      <c r="CS35" s="621"/>
      <c r="CT35" s="621"/>
      <c r="CU35" s="621"/>
      <c r="CV35" s="621"/>
      <c r="CW35" s="621"/>
      <c r="CX35" s="621"/>
      <c r="CY35" s="622"/>
      <c r="CZ35" s="611">
        <v>0.7</v>
      </c>
      <c r="DA35" s="623"/>
      <c r="DB35" s="623"/>
      <c r="DC35" s="624"/>
      <c r="DD35" s="614">
        <v>52959</v>
      </c>
      <c r="DE35" s="621"/>
      <c r="DF35" s="621"/>
      <c r="DG35" s="621"/>
      <c r="DH35" s="621"/>
      <c r="DI35" s="621"/>
      <c r="DJ35" s="621"/>
      <c r="DK35" s="622"/>
      <c r="DL35" s="614">
        <v>49926</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539952</v>
      </c>
      <c r="S36" s="609"/>
      <c r="T36" s="609"/>
      <c r="U36" s="609"/>
      <c r="V36" s="609"/>
      <c r="W36" s="609"/>
      <c r="X36" s="609"/>
      <c r="Y36" s="610"/>
      <c r="Z36" s="646">
        <v>6.5</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971591</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35393</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1745829</v>
      </c>
      <c r="CS36" s="609"/>
      <c r="CT36" s="609"/>
      <c r="CU36" s="609"/>
      <c r="CV36" s="609"/>
      <c r="CW36" s="609"/>
      <c r="CX36" s="609"/>
      <c r="CY36" s="610"/>
      <c r="CZ36" s="611">
        <v>21.8</v>
      </c>
      <c r="DA36" s="623"/>
      <c r="DB36" s="623"/>
      <c r="DC36" s="624"/>
      <c r="DD36" s="614">
        <v>1442123</v>
      </c>
      <c r="DE36" s="609"/>
      <c r="DF36" s="609"/>
      <c r="DG36" s="609"/>
      <c r="DH36" s="609"/>
      <c r="DI36" s="609"/>
      <c r="DJ36" s="609"/>
      <c r="DK36" s="610"/>
      <c r="DL36" s="614">
        <v>908839</v>
      </c>
      <c r="DM36" s="609"/>
      <c r="DN36" s="609"/>
      <c r="DO36" s="609"/>
      <c r="DP36" s="609"/>
      <c r="DQ36" s="609"/>
      <c r="DR36" s="609"/>
      <c r="DS36" s="609"/>
      <c r="DT36" s="609"/>
      <c r="DU36" s="609"/>
      <c r="DV36" s="610"/>
      <c r="DW36" s="611">
        <v>18.100000000000001</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71036</v>
      </c>
      <c r="S37" s="609"/>
      <c r="T37" s="609"/>
      <c r="U37" s="609"/>
      <c r="V37" s="609"/>
      <c r="W37" s="609"/>
      <c r="X37" s="609"/>
      <c r="Y37" s="610"/>
      <c r="Z37" s="646">
        <v>0.9</v>
      </c>
      <c r="AA37" s="646"/>
      <c r="AB37" s="646"/>
      <c r="AC37" s="646"/>
      <c r="AD37" s="647">
        <v>24516</v>
      </c>
      <c r="AE37" s="647"/>
      <c r="AF37" s="647"/>
      <c r="AG37" s="647"/>
      <c r="AH37" s="647"/>
      <c r="AI37" s="647"/>
      <c r="AJ37" s="647"/>
      <c r="AK37" s="647"/>
      <c r="AL37" s="611">
        <v>0.5</v>
      </c>
      <c r="AM37" s="612"/>
      <c r="AN37" s="612"/>
      <c r="AO37" s="648"/>
      <c r="AQ37" s="641" t="s">
        <v>320</v>
      </c>
      <c r="AR37" s="642"/>
      <c r="AS37" s="642"/>
      <c r="AT37" s="642"/>
      <c r="AU37" s="642"/>
      <c r="AV37" s="642"/>
      <c r="AW37" s="642"/>
      <c r="AX37" s="642"/>
      <c r="AY37" s="643"/>
      <c r="AZ37" s="608">
        <v>329296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29414</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645923</v>
      </c>
      <c r="CS37" s="621"/>
      <c r="CT37" s="621"/>
      <c r="CU37" s="621"/>
      <c r="CV37" s="621"/>
      <c r="CW37" s="621"/>
      <c r="CX37" s="621"/>
      <c r="CY37" s="622"/>
      <c r="CZ37" s="611">
        <v>8.1</v>
      </c>
      <c r="DA37" s="623"/>
      <c r="DB37" s="623"/>
      <c r="DC37" s="624"/>
      <c r="DD37" s="614">
        <v>645923</v>
      </c>
      <c r="DE37" s="621"/>
      <c r="DF37" s="621"/>
      <c r="DG37" s="621"/>
      <c r="DH37" s="621"/>
      <c r="DI37" s="621"/>
      <c r="DJ37" s="621"/>
      <c r="DK37" s="622"/>
      <c r="DL37" s="614">
        <v>573438</v>
      </c>
      <c r="DM37" s="621"/>
      <c r="DN37" s="621"/>
      <c r="DO37" s="621"/>
      <c r="DP37" s="621"/>
      <c r="DQ37" s="621"/>
      <c r="DR37" s="621"/>
      <c r="DS37" s="621"/>
      <c r="DT37" s="621"/>
      <c r="DU37" s="621"/>
      <c r="DV37" s="622"/>
      <c r="DW37" s="611">
        <v>11.4</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424524</v>
      </c>
      <c r="S38" s="609"/>
      <c r="T38" s="609"/>
      <c r="U38" s="609"/>
      <c r="V38" s="609"/>
      <c r="W38" s="609"/>
      <c r="X38" s="609"/>
      <c r="Y38" s="610"/>
      <c r="Z38" s="646">
        <v>5.0999999999999996</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60120</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2135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582175</v>
      </c>
      <c r="CS38" s="609"/>
      <c r="CT38" s="609"/>
      <c r="CU38" s="609"/>
      <c r="CV38" s="609"/>
      <c r="CW38" s="609"/>
      <c r="CX38" s="609"/>
      <c r="CY38" s="610"/>
      <c r="CZ38" s="611">
        <v>7.3</v>
      </c>
      <c r="DA38" s="623"/>
      <c r="DB38" s="623"/>
      <c r="DC38" s="624"/>
      <c r="DD38" s="614">
        <v>492803</v>
      </c>
      <c r="DE38" s="609"/>
      <c r="DF38" s="609"/>
      <c r="DG38" s="609"/>
      <c r="DH38" s="609"/>
      <c r="DI38" s="609"/>
      <c r="DJ38" s="609"/>
      <c r="DK38" s="610"/>
      <c r="DL38" s="614">
        <v>462236</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3179</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277193</v>
      </c>
      <c r="CS39" s="621"/>
      <c r="CT39" s="621"/>
      <c r="CU39" s="621"/>
      <c r="CV39" s="621"/>
      <c r="CW39" s="621"/>
      <c r="CX39" s="621"/>
      <c r="CY39" s="622"/>
      <c r="CZ39" s="611">
        <v>3.5</v>
      </c>
      <c r="DA39" s="623"/>
      <c r="DB39" s="623"/>
      <c r="DC39" s="624"/>
      <c r="DD39" s="614">
        <v>266142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52924</v>
      </c>
      <c r="S40" s="609"/>
      <c r="T40" s="609"/>
      <c r="U40" s="609"/>
      <c r="V40" s="609"/>
      <c r="W40" s="609"/>
      <c r="X40" s="609"/>
      <c r="Y40" s="610"/>
      <c r="Z40" s="646">
        <v>0.6</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98</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8306027</v>
      </c>
      <c r="S41" s="633"/>
      <c r="T41" s="633"/>
      <c r="U41" s="633"/>
      <c r="V41" s="633"/>
      <c r="W41" s="633"/>
      <c r="X41" s="633"/>
      <c r="Y41" s="636"/>
      <c r="Z41" s="637">
        <v>100</v>
      </c>
      <c r="AA41" s="637"/>
      <c r="AB41" s="637"/>
      <c r="AC41" s="637"/>
      <c r="AD41" s="638">
        <v>4961277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143948</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438227</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313</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580761</v>
      </c>
      <c r="CS42" s="621"/>
      <c r="CT42" s="621"/>
      <c r="CU42" s="621"/>
      <c r="CV42" s="621"/>
      <c r="CW42" s="621"/>
      <c r="CX42" s="621"/>
      <c r="CY42" s="622"/>
      <c r="CZ42" s="611">
        <v>7.3</v>
      </c>
      <c r="DA42" s="623"/>
      <c r="DB42" s="623"/>
      <c r="DC42" s="624"/>
      <c r="DD42" s="614">
        <v>147168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14052</v>
      </c>
      <c r="CS43" s="621"/>
      <c r="CT43" s="621"/>
      <c r="CU43" s="621"/>
      <c r="CV43" s="621"/>
      <c r="CW43" s="621"/>
      <c r="CX43" s="621"/>
      <c r="CY43" s="622"/>
      <c r="CZ43" s="611">
        <v>0.2</v>
      </c>
      <c r="DA43" s="623"/>
      <c r="DB43" s="623"/>
      <c r="DC43" s="624"/>
      <c r="DD43" s="614">
        <v>14052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579278</v>
      </c>
      <c r="CS44" s="609"/>
      <c r="CT44" s="609"/>
      <c r="CU44" s="609"/>
      <c r="CV44" s="609"/>
      <c r="CW44" s="609"/>
      <c r="CX44" s="609"/>
      <c r="CY44" s="610"/>
      <c r="CZ44" s="611">
        <v>7.2</v>
      </c>
      <c r="DA44" s="612"/>
      <c r="DB44" s="612"/>
      <c r="DC44" s="613"/>
      <c r="DD44" s="614">
        <v>145685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90169</v>
      </c>
      <c r="CS45" s="621"/>
      <c r="CT45" s="621"/>
      <c r="CU45" s="621"/>
      <c r="CV45" s="621"/>
      <c r="CW45" s="621"/>
      <c r="CX45" s="621"/>
      <c r="CY45" s="622"/>
      <c r="CZ45" s="611">
        <v>1.1000000000000001</v>
      </c>
      <c r="DA45" s="623"/>
      <c r="DB45" s="623"/>
      <c r="DC45" s="624"/>
      <c r="DD45" s="614">
        <v>11001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489109</v>
      </c>
      <c r="CS46" s="609"/>
      <c r="CT46" s="609"/>
      <c r="CU46" s="609"/>
      <c r="CV46" s="609"/>
      <c r="CW46" s="609"/>
      <c r="CX46" s="609"/>
      <c r="CY46" s="610"/>
      <c r="CZ46" s="611">
        <v>6.1</v>
      </c>
      <c r="DA46" s="612"/>
      <c r="DB46" s="612"/>
      <c r="DC46" s="613"/>
      <c r="DD46" s="614">
        <v>134684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1483</v>
      </c>
      <c r="CS47" s="621"/>
      <c r="CT47" s="621"/>
      <c r="CU47" s="621"/>
      <c r="CV47" s="621"/>
      <c r="CW47" s="621"/>
      <c r="CX47" s="621"/>
      <c r="CY47" s="622"/>
      <c r="CZ47" s="611">
        <v>0</v>
      </c>
      <c r="DA47" s="623"/>
      <c r="DB47" s="623"/>
      <c r="DC47" s="624"/>
      <c r="DD47" s="614">
        <v>1483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8000971</v>
      </c>
      <c r="CS49" s="593"/>
      <c r="CT49" s="593"/>
      <c r="CU49" s="593"/>
      <c r="CV49" s="593"/>
      <c r="CW49" s="593"/>
      <c r="CX49" s="593"/>
      <c r="CY49" s="594"/>
      <c r="CZ49" s="595">
        <v>100</v>
      </c>
      <c r="DA49" s="596"/>
      <c r="DB49" s="596"/>
      <c r="DC49" s="597"/>
      <c r="DD49" s="598">
        <v>5728808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UQEVsCpCQ+1EDEWbM83P5mb0twO01oO3+3UHU8hK5wp0jDqcJ7N6yqrqQ3Z5bc+YwnsmC3T+UPRTLPpDE9Oig==" saltValue="NM0G2G708k2pHP8nILsk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election activeCell="A24" sqref="A24:AY2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8307</v>
      </c>
      <c r="R7" s="1090"/>
      <c r="S7" s="1090"/>
      <c r="T7" s="1090"/>
      <c r="U7" s="1090"/>
      <c r="V7" s="1090">
        <v>8002</v>
      </c>
      <c r="W7" s="1090"/>
      <c r="X7" s="1090"/>
      <c r="Y7" s="1090"/>
      <c r="Z7" s="1090"/>
      <c r="AA7" s="1090">
        <v>305</v>
      </c>
      <c r="AB7" s="1090"/>
      <c r="AC7" s="1090"/>
      <c r="AD7" s="1090"/>
      <c r="AE7" s="1091"/>
      <c r="AF7" s="1092">
        <v>301</v>
      </c>
      <c r="AG7" s="1093"/>
      <c r="AH7" s="1093"/>
      <c r="AI7" s="1093"/>
      <c r="AJ7" s="1094"/>
      <c r="AK7" s="1095">
        <v>132</v>
      </c>
      <c r="AL7" s="1096"/>
      <c r="AM7" s="1096"/>
      <c r="AN7" s="1096"/>
      <c r="AO7" s="1096"/>
      <c r="AP7" s="1096">
        <v>4982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8307</v>
      </c>
      <c r="R23" s="1048"/>
      <c r="S23" s="1048"/>
      <c r="T23" s="1048"/>
      <c r="U23" s="1048"/>
      <c r="V23" s="1048">
        <v>8002</v>
      </c>
      <c r="W23" s="1048"/>
      <c r="X23" s="1048"/>
      <c r="Y23" s="1048"/>
      <c r="Z23" s="1048"/>
      <c r="AA23" s="1048">
        <v>305</v>
      </c>
      <c r="AB23" s="1048"/>
      <c r="AC23" s="1048"/>
      <c r="AD23" s="1048"/>
      <c r="AE23" s="1055"/>
      <c r="AF23" s="1056">
        <v>301</v>
      </c>
      <c r="AG23" s="1048"/>
      <c r="AH23" s="1048"/>
      <c r="AI23" s="1048"/>
      <c r="AJ23" s="1057"/>
      <c r="AK23" s="1058"/>
      <c r="AL23" s="1059"/>
      <c r="AM23" s="1059"/>
      <c r="AN23" s="1059"/>
      <c r="AO23" s="1059"/>
      <c r="AP23" s="1048">
        <v>4982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1564</v>
      </c>
      <c r="R28" s="1038"/>
      <c r="S28" s="1038"/>
      <c r="T28" s="1038"/>
      <c r="U28" s="1038"/>
      <c r="V28" s="1038">
        <v>1528</v>
      </c>
      <c r="W28" s="1038"/>
      <c r="X28" s="1038"/>
      <c r="Y28" s="1038"/>
      <c r="Z28" s="1038"/>
      <c r="AA28" s="1038">
        <v>35</v>
      </c>
      <c r="AB28" s="1038"/>
      <c r="AC28" s="1038"/>
      <c r="AD28" s="1038"/>
      <c r="AE28" s="1039"/>
      <c r="AF28" s="1040">
        <v>35</v>
      </c>
      <c r="AG28" s="1038"/>
      <c r="AH28" s="1038"/>
      <c r="AI28" s="1038"/>
      <c r="AJ28" s="1041"/>
      <c r="AK28" s="1029">
        <v>144</v>
      </c>
      <c r="AL28" s="1030"/>
      <c r="AM28" s="1030"/>
      <c r="AN28" s="1030"/>
      <c r="AO28" s="1030"/>
      <c r="AP28" s="1030"/>
      <c r="AQ28" s="1030"/>
      <c r="AR28" s="1030"/>
      <c r="AS28" s="1030"/>
      <c r="AT28" s="1030"/>
      <c r="AU28" s="1030"/>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1222</v>
      </c>
      <c r="R29" s="1026"/>
      <c r="S29" s="1026"/>
      <c r="T29" s="1026"/>
      <c r="U29" s="1026"/>
      <c r="V29" s="1026">
        <v>1110</v>
      </c>
      <c r="W29" s="1026"/>
      <c r="X29" s="1026"/>
      <c r="Y29" s="1026"/>
      <c r="Z29" s="1026"/>
      <c r="AA29" s="1026">
        <v>112</v>
      </c>
      <c r="AB29" s="1026"/>
      <c r="AC29" s="1026"/>
      <c r="AD29" s="1026"/>
      <c r="AE29" s="1027"/>
      <c r="AF29" s="1022">
        <v>112</v>
      </c>
      <c r="AG29" s="1023"/>
      <c r="AH29" s="1023"/>
      <c r="AI29" s="1023"/>
      <c r="AJ29" s="1024"/>
      <c r="AK29" s="967">
        <v>231</v>
      </c>
      <c r="AL29" s="958"/>
      <c r="AM29" s="958"/>
      <c r="AN29" s="958"/>
      <c r="AO29" s="958"/>
      <c r="AP29" s="958"/>
      <c r="AQ29" s="958"/>
      <c r="AR29" s="958"/>
      <c r="AS29" s="958"/>
      <c r="AT29" s="958"/>
      <c r="AU29" s="958"/>
      <c r="AV29" s="958"/>
      <c r="AW29" s="958"/>
      <c r="AX29" s="958"/>
      <c r="AY29" s="958"/>
      <c r="AZ29" s="1028" t="s">
        <v>545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222</v>
      </c>
      <c r="R30" s="1026"/>
      <c r="S30" s="1026"/>
      <c r="T30" s="1026"/>
      <c r="U30" s="1026"/>
      <c r="V30" s="1026">
        <v>208</v>
      </c>
      <c r="W30" s="1026"/>
      <c r="X30" s="1026"/>
      <c r="Y30" s="1026"/>
      <c r="Z30" s="1026"/>
      <c r="AA30" s="1026">
        <v>13</v>
      </c>
      <c r="AB30" s="1026"/>
      <c r="AC30" s="1026"/>
      <c r="AD30" s="1026"/>
      <c r="AE30" s="1027"/>
      <c r="AF30" s="1022">
        <v>13</v>
      </c>
      <c r="AG30" s="1023"/>
      <c r="AH30" s="1023"/>
      <c r="AI30" s="1023"/>
      <c r="AJ30" s="1024"/>
      <c r="AK30" s="967">
        <v>51</v>
      </c>
      <c r="AL30" s="958"/>
      <c r="AM30" s="958"/>
      <c r="AN30" s="958"/>
      <c r="AO30" s="958"/>
      <c r="AP30" s="958"/>
      <c r="AQ30" s="958"/>
      <c r="AR30" s="958"/>
      <c r="AS30" s="958"/>
      <c r="AT30" s="958"/>
      <c r="AU30" s="958"/>
      <c r="AV30" s="958"/>
      <c r="AW30" s="958"/>
      <c r="AX30" s="958"/>
      <c r="AY30" s="958"/>
      <c r="AZ30" s="1028" t="s">
        <v>545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350</v>
      </c>
      <c r="R31" s="1026"/>
      <c r="S31" s="1026"/>
      <c r="T31" s="1026"/>
      <c r="U31" s="1026"/>
      <c r="V31" s="1026">
        <v>328</v>
      </c>
      <c r="W31" s="1026"/>
      <c r="X31" s="1026"/>
      <c r="Y31" s="1026"/>
      <c r="Z31" s="1026"/>
      <c r="AA31" s="1026">
        <v>22</v>
      </c>
      <c r="AB31" s="1026"/>
      <c r="AC31" s="1026"/>
      <c r="AD31" s="1026"/>
      <c r="AE31" s="1027"/>
      <c r="AF31" s="1022">
        <v>1109</v>
      </c>
      <c r="AG31" s="1023"/>
      <c r="AH31" s="1023"/>
      <c r="AI31" s="1023"/>
      <c r="AJ31" s="1024"/>
      <c r="AK31" s="967">
        <v>0</v>
      </c>
      <c r="AL31" s="958"/>
      <c r="AM31" s="958"/>
      <c r="AN31" s="958"/>
      <c r="AO31" s="958"/>
      <c r="AP31" s="958">
        <v>339</v>
      </c>
      <c r="AQ31" s="958"/>
      <c r="AR31" s="958"/>
      <c r="AS31" s="958"/>
      <c r="AT31" s="958"/>
      <c r="AU31" s="958">
        <v>59</v>
      </c>
      <c r="AV31" s="958"/>
      <c r="AW31" s="958"/>
      <c r="AX31" s="958"/>
      <c r="AY31" s="958"/>
      <c r="AZ31" s="1028" t="s">
        <v>545</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500</v>
      </c>
      <c r="R32" s="1026"/>
      <c r="S32" s="1026"/>
      <c r="T32" s="1026"/>
      <c r="U32" s="1026"/>
      <c r="V32" s="1026">
        <v>428</v>
      </c>
      <c r="W32" s="1026"/>
      <c r="X32" s="1026"/>
      <c r="Y32" s="1026"/>
      <c r="Z32" s="1026"/>
      <c r="AA32" s="1026">
        <v>72</v>
      </c>
      <c r="AB32" s="1026"/>
      <c r="AC32" s="1026"/>
      <c r="AD32" s="1026"/>
      <c r="AE32" s="1027"/>
      <c r="AF32" s="1022">
        <v>72</v>
      </c>
      <c r="AG32" s="1023"/>
      <c r="AH32" s="1023"/>
      <c r="AI32" s="1023"/>
      <c r="AJ32" s="1024"/>
      <c r="AK32" s="967">
        <v>187</v>
      </c>
      <c r="AL32" s="958"/>
      <c r="AM32" s="958"/>
      <c r="AN32" s="958"/>
      <c r="AO32" s="958"/>
      <c r="AP32" s="958">
        <v>1548</v>
      </c>
      <c r="AQ32" s="958"/>
      <c r="AR32" s="958"/>
      <c r="AS32" s="958"/>
      <c r="AT32" s="958"/>
      <c r="AU32" s="958">
        <v>1245</v>
      </c>
      <c r="AV32" s="958"/>
      <c r="AW32" s="958"/>
      <c r="AX32" s="958"/>
      <c r="AY32" s="958"/>
      <c r="AZ32" s="1028" t="s">
        <v>545</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1342</v>
      </c>
      <c r="AG63" s="946"/>
      <c r="AH63" s="946"/>
      <c r="AI63" s="946"/>
      <c r="AJ63" s="1009"/>
      <c r="AK63" s="1010"/>
      <c r="AL63" s="950"/>
      <c r="AM63" s="950"/>
      <c r="AN63" s="950"/>
      <c r="AO63" s="950"/>
      <c r="AP63" s="946">
        <v>1887</v>
      </c>
      <c r="AQ63" s="946"/>
      <c r="AR63" s="946"/>
      <c r="AS63" s="946"/>
      <c r="AT63" s="946"/>
      <c r="AU63" s="946">
        <v>1304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546</v>
      </c>
      <c r="C68" s="973"/>
      <c r="D68" s="973"/>
      <c r="E68" s="973"/>
      <c r="F68" s="973"/>
      <c r="G68" s="973"/>
      <c r="H68" s="973"/>
      <c r="I68" s="973"/>
      <c r="J68" s="973"/>
      <c r="K68" s="973"/>
      <c r="L68" s="973"/>
      <c r="M68" s="973"/>
      <c r="N68" s="973"/>
      <c r="O68" s="973"/>
      <c r="P68" s="974"/>
      <c r="Q68" s="975">
        <v>1732</v>
      </c>
      <c r="R68" s="969"/>
      <c r="S68" s="969"/>
      <c r="T68" s="969"/>
      <c r="U68" s="969"/>
      <c r="V68" s="969">
        <v>1509</v>
      </c>
      <c r="W68" s="969"/>
      <c r="X68" s="969"/>
      <c r="Y68" s="969"/>
      <c r="Z68" s="969"/>
      <c r="AA68" s="969">
        <v>223</v>
      </c>
      <c r="AB68" s="969"/>
      <c r="AC68" s="969"/>
      <c r="AD68" s="969"/>
      <c r="AE68" s="969"/>
      <c r="AF68" s="969">
        <v>211</v>
      </c>
      <c r="AG68" s="969"/>
      <c r="AH68" s="969"/>
      <c r="AI68" s="969"/>
      <c r="AJ68" s="969"/>
      <c r="AK68" s="969">
        <v>0</v>
      </c>
      <c r="AL68" s="969"/>
      <c r="AM68" s="969"/>
      <c r="AN68" s="969"/>
      <c r="AO68" s="969"/>
      <c r="AP68" s="969">
        <v>0</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547</v>
      </c>
      <c r="C69" s="962"/>
      <c r="D69" s="962"/>
      <c r="E69" s="962"/>
      <c r="F69" s="962"/>
      <c r="G69" s="962"/>
      <c r="H69" s="962"/>
      <c r="I69" s="962"/>
      <c r="J69" s="962"/>
      <c r="K69" s="962"/>
      <c r="L69" s="962"/>
      <c r="M69" s="962"/>
      <c r="N69" s="962"/>
      <c r="O69" s="962"/>
      <c r="P69" s="963"/>
      <c r="Q69" s="964">
        <v>23245</v>
      </c>
      <c r="R69" s="958"/>
      <c r="S69" s="958"/>
      <c r="T69" s="958"/>
      <c r="U69" s="958"/>
      <c r="V69" s="958">
        <v>14700</v>
      </c>
      <c r="W69" s="958"/>
      <c r="X69" s="958"/>
      <c r="Y69" s="958"/>
      <c r="Z69" s="958"/>
      <c r="AA69" s="958">
        <v>8545</v>
      </c>
      <c r="AB69" s="958"/>
      <c r="AC69" s="958"/>
      <c r="AD69" s="958"/>
      <c r="AE69" s="958"/>
      <c r="AF69" s="958">
        <v>8545</v>
      </c>
      <c r="AG69" s="958"/>
      <c r="AH69" s="958"/>
      <c r="AI69" s="958"/>
      <c r="AJ69" s="958"/>
      <c r="AK69" s="958">
        <v>21</v>
      </c>
      <c r="AL69" s="958"/>
      <c r="AM69" s="958"/>
      <c r="AN69" s="958"/>
      <c r="AO69" s="958"/>
      <c r="AP69" s="958">
        <v>0</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548</v>
      </c>
      <c r="C70" s="962"/>
      <c r="D70" s="962"/>
      <c r="E70" s="962"/>
      <c r="F70" s="962"/>
      <c r="G70" s="962"/>
      <c r="H70" s="962"/>
      <c r="I70" s="962"/>
      <c r="J70" s="962"/>
      <c r="K70" s="962"/>
      <c r="L70" s="962"/>
      <c r="M70" s="962"/>
      <c r="N70" s="962"/>
      <c r="O70" s="962"/>
      <c r="P70" s="963"/>
      <c r="Q70" s="964">
        <v>3978</v>
      </c>
      <c r="R70" s="958"/>
      <c r="S70" s="958"/>
      <c r="T70" s="958"/>
      <c r="U70" s="958"/>
      <c r="V70" s="958">
        <v>3754</v>
      </c>
      <c r="W70" s="958"/>
      <c r="X70" s="958"/>
      <c r="Y70" s="958"/>
      <c r="Z70" s="958"/>
      <c r="AA70" s="958">
        <v>224</v>
      </c>
      <c r="AB70" s="958"/>
      <c r="AC70" s="958"/>
      <c r="AD70" s="958"/>
      <c r="AE70" s="958"/>
      <c r="AF70" s="958">
        <v>222</v>
      </c>
      <c r="AG70" s="958"/>
      <c r="AH70" s="958"/>
      <c r="AI70" s="958"/>
      <c r="AJ70" s="958"/>
      <c r="AK70" s="958">
        <v>0</v>
      </c>
      <c r="AL70" s="958"/>
      <c r="AM70" s="958"/>
      <c r="AN70" s="958"/>
      <c r="AO70" s="958"/>
      <c r="AP70" s="958">
        <v>2644</v>
      </c>
      <c r="AQ70" s="958"/>
      <c r="AR70" s="958"/>
      <c r="AS70" s="958"/>
      <c r="AT70" s="958"/>
      <c r="AU70" s="958">
        <v>278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549</v>
      </c>
      <c r="C71" s="962"/>
      <c r="D71" s="962"/>
      <c r="E71" s="962"/>
      <c r="F71" s="962"/>
      <c r="G71" s="962"/>
      <c r="H71" s="962"/>
      <c r="I71" s="962"/>
      <c r="J71" s="962"/>
      <c r="K71" s="962"/>
      <c r="L71" s="962"/>
      <c r="M71" s="962"/>
      <c r="N71" s="962"/>
      <c r="O71" s="962"/>
      <c r="P71" s="963"/>
      <c r="Q71" s="964">
        <v>289</v>
      </c>
      <c r="R71" s="958"/>
      <c r="S71" s="958"/>
      <c r="T71" s="958"/>
      <c r="U71" s="958"/>
      <c r="V71" s="958">
        <v>262</v>
      </c>
      <c r="W71" s="958"/>
      <c r="X71" s="958"/>
      <c r="Y71" s="958"/>
      <c r="Z71" s="958"/>
      <c r="AA71" s="958">
        <v>26</v>
      </c>
      <c r="AB71" s="958"/>
      <c r="AC71" s="958"/>
      <c r="AD71" s="958"/>
      <c r="AE71" s="958"/>
      <c r="AF71" s="958">
        <v>26</v>
      </c>
      <c r="AG71" s="958"/>
      <c r="AH71" s="958"/>
      <c r="AI71" s="958"/>
      <c r="AJ71" s="958"/>
      <c r="AK71" s="958">
        <v>4</v>
      </c>
      <c r="AL71" s="958"/>
      <c r="AM71" s="958"/>
      <c r="AN71" s="958"/>
      <c r="AO71" s="958"/>
      <c r="AP71" s="958">
        <v>0</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550</v>
      </c>
      <c r="C72" s="962"/>
      <c r="D72" s="962"/>
      <c r="E72" s="962"/>
      <c r="F72" s="962"/>
      <c r="G72" s="962"/>
      <c r="H72" s="962"/>
      <c r="I72" s="962"/>
      <c r="J72" s="962"/>
      <c r="K72" s="962"/>
      <c r="L72" s="962"/>
      <c r="M72" s="962"/>
      <c r="N72" s="962"/>
      <c r="O72" s="962"/>
      <c r="P72" s="963"/>
      <c r="Q72" s="964">
        <v>163</v>
      </c>
      <c r="R72" s="958"/>
      <c r="S72" s="958"/>
      <c r="T72" s="958"/>
      <c r="U72" s="958"/>
      <c r="V72" s="958">
        <v>139</v>
      </c>
      <c r="W72" s="958"/>
      <c r="X72" s="958"/>
      <c r="Y72" s="958"/>
      <c r="Z72" s="958"/>
      <c r="AA72" s="958">
        <v>24</v>
      </c>
      <c r="AB72" s="958"/>
      <c r="AC72" s="958"/>
      <c r="AD72" s="958"/>
      <c r="AE72" s="958"/>
      <c r="AF72" s="958">
        <v>24</v>
      </c>
      <c r="AG72" s="958"/>
      <c r="AH72" s="958"/>
      <c r="AI72" s="958"/>
      <c r="AJ72" s="958"/>
      <c r="AK72" s="958">
        <v>0</v>
      </c>
      <c r="AL72" s="958"/>
      <c r="AM72" s="958"/>
      <c r="AN72" s="958"/>
      <c r="AO72" s="958"/>
      <c r="AP72" s="958">
        <v>0</v>
      </c>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9028</v>
      </c>
      <c r="AG88" s="946"/>
      <c r="AH88" s="946"/>
      <c r="AI88" s="946"/>
      <c r="AJ88" s="946"/>
      <c r="AK88" s="950"/>
      <c r="AL88" s="950"/>
      <c r="AM88" s="950"/>
      <c r="AN88" s="950"/>
      <c r="AO88" s="950"/>
      <c r="AP88" s="946">
        <v>2644</v>
      </c>
      <c r="AQ88" s="946"/>
      <c r="AR88" s="946"/>
      <c r="AS88" s="946"/>
      <c r="AT88" s="946"/>
      <c r="AU88" s="946">
        <v>278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601452</v>
      </c>
      <c r="AB110" s="876"/>
      <c r="AC110" s="876"/>
      <c r="AD110" s="876"/>
      <c r="AE110" s="877"/>
      <c r="AF110" s="878">
        <v>603765</v>
      </c>
      <c r="AG110" s="876"/>
      <c r="AH110" s="876"/>
      <c r="AI110" s="876"/>
      <c r="AJ110" s="877"/>
      <c r="AK110" s="878">
        <v>554333</v>
      </c>
      <c r="AL110" s="876"/>
      <c r="AM110" s="876"/>
      <c r="AN110" s="876"/>
      <c r="AO110" s="877"/>
      <c r="AP110" s="879">
        <v>12.5</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5402873</v>
      </c>
      <c r="BR110" s="829"/>
      <c r="BS110" s="829"/>
      <c r="BT110" s="829"/>
      <c r="BU110" s="829"/>
      <c r="BV110" s="829">
        <v>5092552</v>
      </c>
      <c r="BW110" s="829"/>
      <c r="BX110" s="829"/>
      <c r="BY110" s="829"/>
      <c r="BZ110" s="829"/>
      <c r="CA110" s="829">
        <v>4982007</v>
      </c>
      <c r="CB110" s="829"/>
      <c r="CC110" s="829"/>
      <c r="CD110" s="829"/>
      <c r="CE110" s="829"/>
      <c r="CF110" s="853">
        <v>111.9</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1360889</v>
      </c>
      <c r="BR112" s="804"/>
      <c r="BS112" s="804"/>
      <c r="BT112" s="804"/>
      <c r="BU112" s="804"/>
      <c r="BV112" s="804">
        <v>1276799</v>
      </c>
      <c r="BW112" s="804"/>
      <c r="BX112" s="804"/>
      <c r="BY112" s="804"/>
      <c r="BZ112" s="804"/>
      <c r="CA112" s="804">
        <v>1303845</v>
      </c>
      <c r="CB112" s="804"/>
      <c r="CC112" s="804"/>
      <c r="CD112" s="804"/>
      <c r="CE112" s="804"/>
      <c r="CF112" s="862">
        <v>29.3</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148235</v>
      </c>
      <c r="AB113" s="906"/>
      <c r="AC113" s="906"/>
      <c r="AD113" s="906"/>
      <c r="AE113" s="907"/>
      <c r="AF113" s="908">
        <v>150922</v>
      </c>
      <c r="AG113" s="906"/>
      <c r="AH113" s="906"/>
      <c r="AI113" s="906"/>
      <c r="AJ113" s="907"/>
      <c r="AK113" s="908">
        <v>184639</v>
      </c>
      <c r="AL113" s="906"/>
      <c r="AM113" s="906"/>
      <c r="AN113" s="906"/>
      <c r="AO113" s="907"/>
      <c r="AP113" s="909">
        <v>4.0999999999999996</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278665</v>
      </c>
      <c r="BR113" s="804"/>
      <c r="BS113" s="804"/>
      <c r="BT113" s="804"/>
      <c r="BU113" s="804"/>
      <c r="BV113" s="804">
        <v>265753</v>
      </c>
      <c r="BW113" s="804"/>
      <c r="BX113" s="804"/>
      <c r="BY113" s="804"/>
      <c r="BZ113" s="804"/>
      <c r="CA113" s="804">
        <v>277911</v>
      </c>
      <c r="CB113" s="804"/>
      <c r="CC113" s="804"/>
      <c r="CD113" s="804"/>
      <c r="CE113" s="804"/>
      <c r="CF113" s="862">
        <v>6.2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23378</v>
      </c>
      <c r="AB114" s="767"/>
      <c r="AC114" s="767"/>
      <c r="AD114" s="767"/>
      <c r="AE114" s="768"/>
      <c r="AF114" s="769">
        <v>26269</v>
      </c>
      <c r="AG114" s="767"/>
      <c r="AH114" s="767"/>
      <c r="AI114" s="767"/>
      <c r="AJ114" s="768"/>
      <c r="AK114" s="769">
        <v>27031</v>
      </c>
      <c r="AL114" s="767"/>
      <c r="AM114" s="767"/>
      <c r="AN114" s="767"/>
      <c r="AO114" s="768"/>
      <c r="AP114" s="811">
        <v>0.6</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781517</v>
      </c>
      <c r="BR114" s="804"/>
      <c r="BS114" s="804"/>
      <c r="BT114" s="804"/>
      <c r="BU114" s="804"/>
      <c r="BV114" s="804">
        <v>772874</v>
      </c>
      <c r="BW114" s="804"/>
      <c r="BX114" s="804"/>
      <c r="BY114" s="804"/>
      <c r="BZ114" s="804"/>
      <c r="CA114" s="804">
        <v>783472</v>
      </c>
      <c r="CB114" s="804"/>
      <c r="CC114" s="804"/>
      <c r="CD114" s="804"/>
      <c r="CE114" s="804"/>
      <c r="CF114" s="862">
        <v>17.600000000000001</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773065</v>
      </c>
      <c r="AB117" s="890"/>
      <c r="AC117" s="890"/>
      <c r="AD117" s="890"/>
      <c r="AE117" s="891"/>
      <c r="AF117" s="892">
        <v>780956</v>
      </c>
      <c r="AG117" s="890"/>
      <c r="AH117" s="890"/>
      <c r="AI117" s="890"/>
      <c r="AJ117" s="891"/>
      <c r="AK117" s="892">
        <v>766003</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441</v>
      </c>
      <c r="BP119" s="865"/>
      <c r="BQ119" s="866">
        <v>7823944</v>
      </c>
      <c r="BR119" s="832"/>
      <c r="BS119" s="832"/>
      <c r="BT119" s="832"/>
      <c r="BU119" s="832"/>
      <c r="BV119" s="832">
        <v>7407978</v>
      </c>
      <c r="BW119" s="832"/>
      <c r="BX119" s="832"/>
      <c r="BY119" s="832"/>
      <c r="BZ119" s="832"/>
      <c r="CA119" s="832">
        <v>7347235</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1587222</v>
      </c>
      <c r="BR120" s="829"/>
      <c r="BS120" s="829"/>
      <c r="BT120" s="829"/>
      <c r="BU120" s="829"/>
      <c r="BV120" s="829">
        <v>2038222</v>
      </c>
      <c r="BW120" s="829"/>
      <c r="BX120" s="829"/>
      <c r="BY120" s="829"/>
      <c r="BZ120" s="829"/>
      <c r="CA120" s="829">
        <v>2249668</v>
      </c>
      <c r="CB120" s="829"/>
      <c r="CC120" s="829"/>
      <c r="CD120" s="829"/>
      <c r="CE120" s="829"/>
      <c r="CF120" s="853">
        <v>50.5</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1244504</v>
      </c>
      <c r="DR120" s="829"/>
      <c r="DS120" s="829"/>
      <c r="DT120" s="829"/>
      <c r="DU120" s="829"/>
      <c r="DV120" s="830">
        <v>28</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552</v>
      </c>
      <c r="DH121" s="804"/>
      <c r="DI121" s="804"/>
      <c r="DJ121" s="804"/>
      <c r="DK121" s="804"/>
      <c r="DL121" s="804">
        <v>2784</v>
      </c>
      <c r="DM121" s="804"/>
      <c r="DN121" s="804"/>
      <c r="DO121" s="804"/>
      <c r="DP121" s="804"/>
      <c r="DQ121" s="804">
        <v>59341</v>
      </c>
      <c r="DR121" s="804"/>
      <c r="DS121" s="804"/>
      <c r="DT121" s="804"/>
      <c r="DU121" s="804"/>
      <c r="DV121" s="781">
        <v>1.3</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5258687</v>
      </c>
      <c r="BR122" s="832"/>
      <c r="BS122" s="832"/>
      <c r="BT122" s="832"/>
      <c r="BU122" s="832"/>
      <c r="BV122" s="832">
        <v>5034648</v>
      </c>
      <c r="BW122" s="832"/>
      <c r="BX122" s="832"/>
      <c r="BY122" s="832"/>
      <c r="BZ122" s="832"/>
      <c r="CA122" s="832">
        <v>4834631</v>
      </c>
      <c r="CB122" s="832"/>
      <c r="CC122" s="832"/>
      <c r="CD122" s="832"/>
      <c r="CE122" s="832"/>
      <c r="CF122" s="833">
        <v>108.6</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449</v>
      </c>
      <c r="BP123" s="865"/>
      <c r="BQ123" s="819">
        <v>6845909</v>
      </c>
      <c r="BR123" s="820"/>
      <c r="BS123" s="820"/>
      <c r="BT123" s="820"/>
      <c r="BU123" s="820"/>
      <c r="BV123" s="820">
        <v>7072870</v>
      </c>
      <c r="BW123" s="820"/>
      <c r="BX123" s="820"/>
      <c r="BY123" s="820"/>
      <c r="BZ123" s="820"/>
      <c r="CA123" s="820">
        <v>7084299</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21.8</v>
      </c>
      <c r="BR124" s="818"/>
      <c r="BS124" s="818"/>
      <c r="BT124" s="818"/>
      <c r="BU124" s="818"/>
      <c r="BV124" s="818">
        <v>7.6</v>
      </c>
      <c r="BW124" s="818"/>
      <c r="BX124" s="818"/>
      <c r="BY124" s="818"/>
      <c r="BZ124" s="818"/>
      <c r="CA124" s="818">
        <v>5.9</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1360337</v>
      </c>
      <c r="DH124" s="751"/>
      <c r="DI124" s="751"/>
      <c r="DJ124" s="751"/>
      <c r="DK124" s="752"/>
      <c r="DL124" s="753">
        <v>1274015</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v>381</v>
      </c>
      <c r="AG128" s="788"/>
      <c r="AH128" s="788"/>
      <c r="AI128" s="788"/>
      <c r="AJ128" s="789"/>
      <c r="AK128" s="790">
        <v>381</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4924344</v>
      </c>
      <c r="AB129" s="767"/>
      <c r="AC129" s="767"/>
      <c r="AD129" s="767"/>
      <c r="AE129" s="768"/>
      <c r="AF129" s="769">
        <v>4800264</v>
      </c>
      <c r="AG129" s="767"/>
      <c r="AH129" s="767"/>
      <c r="AI129" s="767"/>
      <c r="AJ129" s="768"/>
      <c r="AK129" s="769">
        <v>4877799</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439560</v>
      </c>
      <c r="AB130" s="767"/>
      <c r="AC130" s="767"/>
      <c r="AD130" s="767"/>
      <c r="AE130" s="768"/>
      <c r="AF130" s="769">
        <v>446114</v>
      </c>
      <c r="AG130" s="767"/>
      <c r="AH130" s="767"/>
      <c r="AI130" s="767"/>
      <c r="AJ130" s="768"/>
      <c r="AK130" s="769">
        <v>426930</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7.5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4484784</v>
      </c>
      <c r="AB131" s="751"/>
      <c r="AC131" s="751"/>
      <c r="AD131" s="751"/>
      <c r="AE131" s="752"/>
      <c r="AF131" s="753">
        <v>4354150</v>
      </c>
      <c r="AG131" s="751"/>
      <c r="AH131" s="751"/>
      <c r="AI131" s="751"/>
      <c r="AJ131" s="752"/>
      <c r="AK131" s="753">
        <v>4450869</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5.9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7.4363670580000001</v>
      </c>
      <c r="AB132" s="732"/>
      <c r="AC132" s="732"/>
      <c r="AD132" s="732"/>
      <c r="AE132" s="733"/>
      <c r="AF132" s="734">
        <v>7.6814303600000002</v>
      </c>
      <c r="AG132" s="732"/>
      <c r="AH132" s="732"/>
      <c r="AI132" s="732"/>
      <c r="AJ132" s="733"/>
      <c r="AK132" s="734">
        <v>7.6095701760000001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8.9</v>
      </c>
      <c r="AB133" s="711"/>
      <c r="AC133" s="711"/>
      <c r="AD133" s="711"/>
      <c r="AE133" s="712"/>
      <c r="AF133" s="710">
        <v>7.7</v>
      </c>
      <c r="AG133" s="711"/>
      <c r="AH133" s="711"/>
      <c r="AI133" s="711"/>
      <c r="AJ133" s="712"/>
      <c r="AK133" s="710">
        <v>7.5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qCbVHOzE7YRHagBEKfBLGgShhE1kTWUFlprVPKy8VY1Ntwo2r13Tidfp0o5hkez2BM84GKpAbzBG+tWQTaa+Q==" saltValue="eGx3TIYrrIG9OJqS2K0M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61" zoomScale="70" zoomScaleNormal="85" zoomScaleSheetLayoutView="70" workbookViewId="0">
      <selection activeCell="CR29" sqref="CR29"/>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iRdatTU2sYUY2x2NGz42BZSPwYq7iPUiNdkRe9D5ahaYNaxoN0PYvj5pAuum4TILG+OZVzPTGp7cCXMzS5L0g==" saltValue="3UBWil6BJZuvQ9LSJY6pe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5"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MYJdsNCLGpCsXNWSwpdG6atvwUW82S1F8I1VCvc77JYgRJukFEBeCre4KIGppdxVWW4MwVWq1z9bbriZDtvxg==" saltValue="g8T3LExvqFsRmWcktucC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election activeCell="AK13" sqref="AK13:AN13"/>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1070822</v>
      </c>
      <c r="AP9" s="274">
        <v>54233</v>
      </c>
      <c r="AQ9" s="275">
        <v>93942</v>
      </c>
      <c r="AR9" s="276">
        <v>-42.3</v>
      </c>
    </row>
    <row r="10" spans="1:46" ht="13.5" customHeight="1" x14ac:dyDescent="0.2">
      <c r="A10" s="259"/>
      <c r="AK10" s="1117" t="s">
        <v>484</v>
      </c>
      <c r="AL10" s="1118"/>
      <c r="AM10" s="1118"/>
      <c r="AN10" s="1119"/>
      <c r="AO10" s="277">
        <v>269492</v>
      </c>
      <c r="AP10" s="277">
        <v>13649</v>
      </c>
      <c r="AQ10" s="278">
        <v>12590</v>
      </c>
      <c r="AR10" s="279">
        <v>8.4</v>
      </c>
    </row>
    <row r="11" spans="1:46" ht="13.5" customHeight="1" x14ac:dyDescent="0.2">
      <c r="A11" s="259"/>
      <c r="AK11" s="1117" t="s">
        <v>485</v>
      </c>
      <c r="AL11" s="1118"/>
      <c r="AM11" s="1118"/>
      <c r="AN11" s="1119"/>
      <c r="AO11" s="277">
        <v>14869</v>
      </c>
      <c r="AP11" s="277">
        <v>753</v>
      </c>
      <c r="AQ11" s="278">
        <v>461</v>
      </c>
      <c r="AR11" s="279">
        <v>63.3</v>
      </c>
    </row>
    <row r="12" spans="1:46" ht="13.5" customHeight="1" x14ac:dyDescent="0.2">
      <c r="A12" s="259"/>
      <c r="AK12" s="1117" t="s">
        <v>486</v>
      </c>
      <c r="AL12" s="1118"/>
      <c r="AM12" s="1118"/>
      <c r="AN12" s="1119"/>
      <c r="AO12" s="277" t="s">
        <v>487</v>
      </c>
      <c r="AP12" s="277" t="s">
        <v>487</v>
      </c>
      <c r="AQ12" s="278">
        <v>24</v>
      </c>
      <c r="AR12" s="279" t="s">
        <v>487</v>
      </c>
    </row>
    <row r="13" spans="1:46" ht="13.5" customHeight="1" x14ac:dyDescent="0.2">
      <c r="A13" s="259"/>
      <c r="AK13" s="1117" t="s">
        <v>488</v>
      </c>
      <c r="AL13" s="1118"/>
      <c r="AM13" s="1118"/>
      <c r="AN13" s="1119"/>
      <c r="AO13" s="277">
        <v>78228</v>
      </c>
      <c r="AP13" s="277">
        <v>3962</v>
      </c>
      <c r="AQ13" s="278">
        <v>3962</v>
      </c>
      <c r="AR13" s="279">
        <v>0</v>
      </c>
    </row>
    <row r="14" spans="1:46" ht="13.5" customHeight="1" x14ac:dyDescent="0.2">
      <c r="A14" s="259"/>
      <c r="AK14" s="1117" t="s">
        <v>489</v>
      </c>
      <c r="AL14" s="1118"/>
      <c r="AM14" s="1118"/>
      <c r="AN14" s="1119"/>
      <c r="AO14" s="277">
        <v>14052</v>
      </c>
      <c r="AP14" s="277">
        <v>712</v>
      </c>
      <c r="AQ14" s="278">
        <v>1657</v>
      </c>
      <c r="AR14" s="279">
        <v>-57</v>
      </c>
    </row>
    <row r="15" spans="1:46" ht="13.5" customHeight="1" x14ac:dyDescent="0.2">
      <c r="A15" s="259"/>
      <c r="AK15" s="1120" t="s">
        <v>490</v>
      </c>
      <c r="AL15" s="1121"/>
      <c r="AM15" s="1121"/>
      <c r="AN15" s="1122"/>
      <c r="AO15" s="277">
        <v>-64973</v>
      </c>
      <c r="AP15" s="277">
        <v>-3291</v>
      </c>
      <c r="AQ15" s="278">
        <v>-5526</v>
      </c>
      <c r="AR15" s="279">
        <v>-40.4</v>
      </c>
    </row>
    <row r="16" spans="1:46" ht="13" x14ac:dyDescent="0.2">
      <c r="A16" s="259"/>
      <c r="AK16" s="1120" t="s">
        <v>178</v>
      </c>
      <c r="AL16" s="1121"/>
      <c r="AM16" s="1121"/>
      <c r="AN16" s="1122"/>
      <c r="AO16" s="277">
        <v>1382490</v>
      </c>
      <c r="AP16" s="277">
        <v>70017</v>
      </c>
      <c r="AQ16" s="278">
        <v>107111</v>
      </c>
      <c r="AR16" s="279">
        <v>-34.6</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5.62</v>
      </c>
      <c r="AP21" s="290">
        <v>9.3000000000000007</v>
      </c>
      <c r="AQ21" s="291">
        <v>-3.68</v>
      </c>
      <c r="AS21" s="292"/>
      <c r="AT21" s="288"/>
    </row>
    <row r="22" spans="1:46" s="260" customFormat="1" ht="13" x14ac:dyDescent="0.2">
      <c r="A22" s="288"/>
      <c r="AK22" s="1123" t="s">
        <v>496</v>
      </c>
      <c r="AL22" s="1124"/>
      <c r="AM22" s="1124"/>
      <c r="AN22" s="1125"/>
      <c r="AO22" s="293">
        <v>98.1</v>
      </c>
      <c r="AP22" s="294">
        <v>96.8</v>
      </c>
      <c r="AQ22" s="295">
        <v>1.3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554333</v>
      </c>
      <c r="AP32" s="303">
        <v>28075</v>
      </c>
      <c r="AQ32" s="304">
        <v>49869</v>
      </c>
      <c r="AR32" s="305">
        <v>-43.7</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184639</v>
      </c>
      <c r="AP35" s="303">
        <v>9351</v>
      </c>
      <c r="AQ35" s="304">
        <v>14647</v>
      </c>
      <c r="AR35" s="305">
        <v>-36.200000000000003</v>
      </c>
    </row>
    <row r="36" spans="1:46" ht="27" customHeight="1" x14ac:dyDescent="0.2">
      <c r="A36" s="259"/>
      <c r="AK36" s="1107" t="s">
        <v>504</v>
      </c>
      <c r="AL36" s="1108"/>
      <c r="AM36" s="1108"/>
      <c r="AN36" s="1109"/>
      <c r="AO36" s="303">
        <v>27031</v>
      </c>
      <c r="AP36" s="303">
        <v>1369</v>
      </c>
      <c r="AQ36" s="304">
        <v>2417</v>
      </c>
      <c r="AR36" s="305">
        <v>-43.4</v>
      </c>
    </row>
    <row r="37" spans="1:46" ht="13.5" customHeight="1" x14ac:dyDescent="0.2">
      <c r="A37" s="259"/>
      <c r="AK37" s="1107" t="s">
        <v>505</v>
      </c>
      <c r="AL37" s="1108"/>
      <c r="AM37" s="1108"/>
      <c r="AN37" s="1109"/>
      <c r="AO37" s="303" t="s">
        <v>487</v>
      </c>
      <c r="AP37" s="303" t="s">
        <v>487</v>
      </c>
      <c r="AQ37" s="304">
        <v>490</v>
      </c>
      <c r="AR37" s="305" t="s">
        <v>487</v>
      </c>
    </row>
    <row r="38" spans="1:46" ht="27" customHeight="1" x14ac:dyDescent="0.2">
      <c r="A38" s="259"/>
      <c r="AK38" s="1110" t="s">
        <v>506</v>
      </c>
      <c r="AL38" s="1111"/>
      <c r="AM38" s="1111"/>
      <c r="AN38" s="1112"/>
      <c r="AO38" s="306" t="s">
        <v>487</v>
      </c>
      <c r="AP38" s="306" t="s">
        <v>487</v>
      </c>
      <c r="AQ38" s="307">
        <v>2</v>
      </c>
      <c r="AR38" s="295" t="s">
        <v>487</v>
      </c>
      <c r="AS38" s="302"/>
    </row>
    <row r="39" spans="1:46" ht="13" x14ac:dyDescent="0.2">
      <c r="A39" s="259"/>
      <c r="AK39" s="1110" t="s">
        <v>507</v>
      </c>
      <c r="AL39" s="1111"/>
      <c r="AM39" s="1111"/>
      <c r="AN39" s="1112"/>
      <c r="AO39" s="303">
        <v>-381</v>
      </c>
      <c r="AP39" s="303">
        <v>-19</v>
      </c>
      <c r="AQ39" s="304">
        <v>-2755</v>
      </c>
      <c r="AR39" s="305">
        <v>-99.3</v>
      </c>
      <c r="AS39" s="302"/>
    </row>
    <row r="40" spans="1:46" ht="27" customHeight="1" x14ac:dyDescent="0.2">
      <c r="A40" s="259"/>
      <c r="AK40" s="1107" t="s">
        <v>508</v>
      </c>
      <c r="AL40" s="1108"/>
      <c r="AM40" s="1108"/>
      <c r="AN40" s="1109"/>
      <c r="AO40" s="303">
        <v>-426930</v>
      </c>
      <c r="AP40" s="303">
        <v>-21622</v>
      </c>
      <c r="AQ40" s="304">
        <v>-44075</v>
      </c>
      <c r="AR40" s="305">
        <v>-50.9</v>
      </c>
      <c r="AS40" s="302"/>
    </row>
    <row r="41" spans="1:46" ht="13" x14ac:dyDescent="0.2">
      <c r="A41" s="259"/>
      <c r="AK41" s="1113" t="s">
        <v>288</v>
      </c>
      <c r="AL41" s="1114"/>
      <c r="AM41" s="1114"/>
      <c r="AN41" s="1115"/>
      <c r="AO41" s="303">
        <v>338692</v>
      </c>
      <c r="AP41" s="303">
        <v>17153</v>
      </c>
      <c r="AQ41" s="304">
        <v>20595</v>
      </c>
      <c r="AR41" s="305">
        <v>-16.7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296315</v>
      </c>
      <c r="AN51" s="325">
        <v>15358</v>
      </c>
      <c r="AO51" s="326">
        <v>-53.7</v>
      </c>
      <c r="AP51" s="327">
        <v>87464</v>
      </c>
      <c r="AQ51" s="328">
        <v>19</v>
      </c>
      <c r="AR51" s="329">
        <v>-72.7</v>
      </c>
    </row>
    <row r="52" spans="1:44" ht="13" x14ac:dyDescent="0.2">
      <c r="A52" s="259"/>
      <c r="AK52" s="330"/>
      <c r="AL52" s="331" t="s">
        <v>518</v>
      </c>
      <c r="AM52" s="332">
        <v>184414</v>
      </c>
      <c r="AN52" s="333">
        <v>9558</v>
      </c>
      <c r="AO52" s="334">
        <v>-59</v>
      </c>
      <c r="AP52" s="335">
        <v>47479</v>
      </c>
      <c r="AQ52" s="336">
        <v>10.199999999999999</v>
      </c>
      <c r="AR52" s="337">
        <v>-69.2</v>
      </c>
    </row>
    <row r="53" spans="1:44" ht="13" x14ac:dyDescent="0.2">
      <c r="A53" s="259"/>
      <c r="AK53" s="315" t="s">
        <v>519</v>
      </c>
      <c r="AL53" s="316"/>
      <c r="AM53" s="324">
        <v>267779</v>
      </c>
      <c r="AN53" s="325">
        <v>13689</v>
      </c>
      <c r="AO53" s="326">
        <v>-10.9</v>
      </c>
      <c r="AP53" s="327">
        <v>96248</v>
      </c>
      <c r="AQ53" s="328">
        <v>10</v>
      </c>
      <c r="AR53" s="329">
        <v>-20.9</v>
      </c>
    </row>
    <row r="54" spans="1:44" ht="13" x14ac:dyDescent="0.2">
      <c r="A54" s="259"/>
      <c r="AK54" s="330"/>
      <c r="AL54" s="331" t="s">
        <v>518</v>
      </c>
      <c r="AM54" s="332">
        <v>114733</v>
      </c>
      <c r="AN54" s="333">
        <v>5865</v>
      </c>
      <c r="AO54" s="334">
        <v>-38.6</v>
      </c>
      <c r="AP54" s="335">
        <v>55768</v>
      </c>
      <c r="AQ54" s="336">
        <v>17.5</v>
      </c>
      <c r="AR54" s="337">
        <v>-56.1</v>
      </c>
    </row>
    <row r="55" spans="1:44" ht="13" x14ac:dyDescent="0.2">
      <c r="A55" s="259"/>
      <c r="AK55" s="315" t="s">
        <v>520</v>
      </c>
      <c r="AL55" s="316"/>
      <c r="AM55" s="324">
        <v>292173</v>
      </c>
      <c r="AN55" s="325">
        <v>14854</v>
      </c>
      <c r="AO55" s="326">
        <v>8.5</v>
      </c>
      <c r="AP55" s="327">
        <v>76413</v>
      </c>
      <c r="AQ55" s="328">
        <v>-20.6</v>
      </c>
      <c r="AR55" s="329">
        <v>29.1</v>
      </c>
    </row>
    <row r="56" spans="1:44" ht="13" x14ac:dyDescent="0.2">
      <c r="A56" s="259"/>
      <c r="AK56" s="330"/>
      <c r="AL56" s="331" t="s">
        <v>518</v>
      </c>
      <c r="AM56" s="332">
        <v>237225</v>
      </c>
      <c r="AN56" s="333">
        <v>12060</v>
      </c>
      <c r="AO56" s="334">
        <v>105.6</v>
      </c>
      <c r="AP56" s="335">
        <v>39658</v>
      </c>
      <c r="AQ56" s="336">
        <v>-28.9</v>
      </c>
      <c r="AR56" s="337">
        <v>134.5</v>
      </c>
    </row>
    <row r="57" spans="1:44" ht="13" x14ac:dyDescent="0.2">
      <c r="A57" s="259"/>
      <c r="AK57" s="315" t="s">
        <v>521</v>
      </c>
      <c r="AL57" s="316"/>
      <c r="AM57" s="324">
        <v>371193</v>
      </c>
      <c r="AN57" s="325">
        <v>18832</v>
      </c>
      <c r="AO57" s="326">
        <v>26.8</v>
      </c>
      <c r="AP57" s="327">
        <v>66481</v>
      </c>
      <c r="AQ57" s="328">
        <v>-13</v>
      </c>
      <c r="AR57" s="329">
        <v>39.799999999999997</v>
      </c>
    </row>
    <row r="58" spans="1:44" ht="13" x14ac:dyDescent="0.2">
      <c r="A58" s="259"/>
      <c r="AK58" s="330"/>
      <c r="AL58" s="331" t="s">
        <v>518</v>
      </c>
      <c r="AM58" s="332">
        <v>201373</v>
      </c>
      <c r="AN58" s="333">
        <v>10216</v>
      </c>
      <c r="AO58" s="334">
        <v>-15.3</v>
      </c>
      <c r="AP58" s="335">
        <v>36120</v>
      </c>
      <c r="AQ58" s="336">
        <v>-8.9</v>
      </c>
      <c r="AR58" s="337">
        <v>-6.4</v>
      </c>
    </row>
    <row r="59" spans="1:44" ht="13" x14ac:dyDescent="0.2">
      <c r="A59" s="259"/>
      <c r="AK59" s="315" t="s">
        <v>522</v>
      </c>
      <c r="AL59" s="316"/>
      <c r="AM59" s="324">
        <v>579278</v>
      </c>
      <c r="AN59" s="325">
        <v>29338</v>
      </c>
      <c r="AO59" s="326">
        <v>55.8</v>
      </c>
      <c r="AP59" s="327">
        <v>67825</v>
      </c>
      <c r="AQ59" s="328">
        <v>2</v>
      </c>
      <c r="AR59" s="329">
        <v>53.8</v>
      </c>
    </row>
    <row r="60" spans="1:44" ht="13" x14ac:dyDescent="0.2">
      <c r="A60" s="259"/>
      <c r="AK60" s="330"/>
      <c r="AL60" s="331" t="s">
        <v>518</v>
      </c>
      <c r="AM60" s="332">
        <v>489109</v>
      </c>
      <c r="AN60" s="333">
        <v>24771</v>
      </c>
      <c r="AO60" s="334">
        <v>142.5</v>
      </c>
      <c r="AP60" s="335">
        <v>39417</v>
      </c>
      <c r="AQ60" s="336">
        <v>9.1</v>
      </c>
      <c r="AR60" s="337">
        <v>133.4</v>
      </c>
    </row>
    <row r="61" spans="1:44" ht="13" x14ac:dyDescent="0.2">
      <c r="A61" s="259"/>
      <c r="AK61" s="315" t="s">
        <v>523</v>
      </c>
      <c r="AL61" s="338"/>
      <c r="AM61" s="324">
        <v>361348</v>
      </c>
      <c r="AN61" s="325">
        <v>18414</v>
      </c>
      <c r="AO61" s="326">
        <v>5.3</v>
      </c>
      <c r="AP61" s="327">
        <v>78886</v>
      </c>
      <c r="AQ61" s="339">
        <v>-0.5</v>
      </c>
      <c r="AR61" s="329">
        <v>5.8</v>
      </c>
    </row>
    <row r="62" spans="1:44" ht="13" x14ac:dyDescent="0.2">
      <c r="A62" s="259"/>
      <c r="AK62" s="330"/>
      <c r="AL62" s="331" t="s">
        <v>518</v>
      </c>
      <c r="AM62" s="332">
        <v>245371</v>
      </c>
      <c r="AN62" s="333">
        <v>12494</v>
      </c>
      <c r="AO62" s="334">
        <v>27</v>
      </c>
      <c r="AP62" s="335">
        <v>43688</v>
      </c>
      <c r="AQ62" s="336">
        <v>-0.2</v>
      </c>
      <c r="AR62" s="337">
        <v>27.2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gnxzq+lNCEcopOhxq9Ge3W05spF4EJbEDlSkT4HvF4AjLhZ34x/1dw2EkEG2ZrrN+wqE+Em/rTRfdTv1HaDizg==" saltValue="zGcdhzEBRUrc1LxLmR0p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85" zoomScaleNormal="8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Uageh2Ks+jFzsFYfVXrXVTRbGTLe6W8zRZx5+PlrH1al+24ZzyUrUNB7BpbtS5z8AYQyZva0xcF/OKMs4n2fYA==" saltValue="GcivyRwVRUePQfDvDgj7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55" zoomScaleNormal="55" zoomScaleSheetLayoutView="55" workbookViewId="0">
      <selection activeCell="DE94" sqref="DE94"/>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FHQBCvjMKJfkHY3ebnpXkUqIMqu4QaCN5wmTm4v44mSwHfHGDsynTT8ixCmfpt8mALSbNIIy6c6Apd5DULgtHA==" saltValue="6+mCxWkQmldfRTVmqiNW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7"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6.64</v>
      </c>
      <c r="G47" s="12">
        <v>9.33</v>
      </c>
      <c r="H47" s="12">
        <v>17.28</v>
      </c>
      <c r="I47" s="12">
        <v>25.43</v>
      </c>
      <c r="J47" s="13">
        <v>22.98</v>
      </c>
    </row>
    <row r="48" spans="2:10" ht="57.75" customHeight="1" x14ac:dyDescent="0.2">
      <c r="B48" s="14"/>
      <c r="C48" s="1128" t="s">
        <v>4</v>
      </c>
      <c r="D48" s="1128"/>
      <c r="E48" s="1129"/>
      <c r="F48" s="15">
        <v>3.6</v>
      </c>
      <c r="G48" s="16">
        <v>8.14</v>
      </c>
      <c r="H48" s="16">
        <v>11.57</v>
      </c>
      <c r="I48" s="16">
        <v>11.1</v>
      </c>
      <c r="J48" s="17">
        <v>6.16</v>
      </c>
    </row>
    <row r="49" spans="2:10" ht="57.75" customHeight="1" thickBot="1" x14ac:dyDescent="0.25">
      <c r="B49" s="18"/>
      <c r="C49" s="1130" t="s">
        <v>5</v>
      </c>
      <c r="D49" s="1130"/>
      <c r="E49" s="1131"/>
      <c r="F49" s="19" t="s">
        <v>530</v>
      </c>
      <c r="G49" s="20">
        <v>7.86</v>
      </c>
      <c r="H49" s="20">
        <v>12.78</v>
      </c>
      <c r="I49" s="20">
        <v>6.94</v>
      </c>
      <c r="J49" s="21" t="s">
        <v>531</v>
      </c>
    </row>
    <row r="50" spans="2:10" ht="13" x14ac:dyDescent="0.2"/>
  </sheetData>
  <sheetProtection algorithmName="SHA-512" hashValue="2lvuWOZcWo0bfTFwGGHN7WAtzYvdGRPvG/rXAPxK8GwuxQJcjbhtlsa9mID7PyVSY/7f5/QStR2rVk6WB5GL2w==" saltValue="ETbD+LBgGWqBDU9/uIIk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Normal="100" zoomScaleSheetLayoutView="100" workbookViewId="0">
      <selection activeCell="L35" sqref="L3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22.97</v>
      </c>
      <c r="G34" s="33">
        <v>20.72</v>
      </c>
      <c r="H34" s="33">
        <v>19.57</v>
      </c>
      <c r="I34" s="33">
        <v>21.41</v>
      </c>
      <c r="J34" s="34">
        <v>22.73</v>
      </c>
      <c r="K34" s="22"/>
      <c r="L34" s="22"/>
      <c r="M34" s="22"/>
      <c r="N34" s="22"/>
      <c r="O34" s="22"/>
      <c r="P34" s="22"/>
    </row>
    <row r="35" spans="1:16" ht="39" customHeight="1" x14ac:dyDescent="0.2">
      <c r="A35" s="22"/>
      <c r="B35" s="35"/>
      <c r="C35" s="1132" t="s">
        <v>533</v>
      </c>
      <c r="D35" s="1132"/>
      <c r="E35" s="1133"/>
      <c r="F35" s="36">
        <v>3.59</v>
      </c>
      <c r="G35" s="37">
        <v>8.14</v>
      </c>
      <c r="H35" s="37">
        <v>11.57</v>
      </c>
      <c r="I35" s="37">
        <v>11.1</v>
      </c>
      <c r="J35" s="38">
        <v>6.16</v>
      </c>
      <c r="K35" s="22"/>
      <c r="L35" s="22"/>
      <c r="M35" s="22"/>
      <c r="N35" s="22"/>
      <c r="O35" s="22"/>
      <c r="P35" s="22"/>
    </row>
    <row r="36" spans="1:16" ht="39" customHeight="1" x14ac:dyDescent="0.2">
      <c r="A36" s="22"/>
      <c r="B36" s="35"/>
      <c r="C36" s="1132" t="s">
        <v>534</v>
      </c>
      <c r="D36" s="1132"/>
      <c r="E36" s="1133"/>
      <c r="F36" s="36">
        <v>3.53</v>
      </c>
      <c r="G36" s="37">
        <v>2.4300000000000002</v>
      </c>
      <c r="H36" s="37">
        <v>3.57</v>
      </c>
      <c r="I36" s="37">
        <v>2.81</v>
      </c>
      <c r="J36" s="38">
        <v>2.29</v>
      </c>
      <c r="K36" s="22"/>
      <c r="L36" s="22"/>
      <c r="M36" s="22"/>
      <c r="N36" s="22"/>
      <c r="O36" s="22"/>
      <c r="P36" s="22"/>
    </row>
    <row r="37" spans="1:16" ht="39" customHeight="1" x14ac:dyDescent="0.2">
      <c r="A37" s="22"/>
      <c r="B37" s="35"/>
      <c r="C37" s="1132" t="s">
        <v>535</v>
      </c>
      <c r="D37" s="1132"/>
      <c r="E37" s="1133"/>
      <c r="F37" s="36" t="s">
        <v>487</v>
      </c>
      <c r="G37" s="37" t="s">
        <v>487</v>
      </c>
      <c r="H37" s="37" t="s">
        <v>487</v>
      </c>
      <c r="I37" s="37" t="s">
        <v>487</v>
      </c>
      <c r="J37" s="38">
        <v>1.48</v>
      </c>
      <c r="K37" s="22"/>
      <c r="L37" s="22"/>
      <c r="M37" s="22"/>
      <c r="N37" s="22"/>
      <c r="O37" s="22"/>
      <c r="P37" s="22"/>
    </row>
    <row r="38" spans="1:16" ht="39" customHeight="1" x14ac:dyDescent="0.2">
      <c r="A38" s="22"/>
      <c r="B38" s="35"/>
      <c r="C38" s="1132" t="s">
        <v>536</v>
      </c>
      <c r="D38" s="1132"/>
      <c r="E38" s="1133"/>
      <c r="F38" s="36">
        <v>2.0499999999999998</v>
      </c>
      <c r="G38" s="37">
        <v>1.65</v>
      </c>
      <c r="H38" s="37">
        <v>1.1299999999999999</v>
      </c>
      <c r="I38" s="37">
        <v>0.52</v>
      </c>
      <c r="J38" s="38">
        <v>0.72</v>
      </c>
      <c r="K38" s="22"/>
      <c r="L38" s="22"/>
      <c r="M38" s="22"/>
      <c r="N38" s="22"/>
      <c r="O38" s="22"/>
      <c r="P38" s="22"/>
    </row>
    <row r="39" spans="1:16" ht="39" customHeight="1" x14ac:dyDescent="0.2">
      <c r="A39" s="22"/>
      <c r="B39" s="35"/>
      <c r="C39" s="1132" t="s">
        <v>537</v>
      </c>
      <c r="D39" s="1132"/>
      <c r="E39" s="1133"/>
      <c r="F39" s="36">
        <v>0.42</v>
      </c>
      <c r="G39" s="37">
        <v>0.26</v>
      </c>
      <c r="H39" s="37">
        <v>0.26</v>
      </c>
      <c r="I39" s="37">
        <v>0.28000000000000003</v>
      </c>
      <c r="J39" s="38">
        <v>0.27</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539</v>
      </c>
      <c r="D43" s="1134"/>
      <c r="E43" s="1135"/>
      <c r="F43" s="41">
        <v>0.83</v>
      </c>
      <c r="G43" s="42">
        <v>0.86</v>
      </c>
      <c r="H43" s="42">
        <v>1.1499999999999999</v>
      </c>
      <c r="I43" s="42">
        <v>1.58</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Z/6UWWqzx6hlvoaA1kZLeJMaZObWetdXRL2IEL44GF3KW7+GconIQOn9WvyEpbmTM2dqivYSOxRRlPsweDlRw==" saltValue="9Pdl/iy9JocqW/03ZAMW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55" zoomScale="70" zoomScaleNormal="70" zoomScaleSheetLayoutView="55" workbookViewId="0">
      <selection activeCell="N48" sqref="N48"/>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633</v>
      </c>
      <c r="L45" s="58">
        <v>587</v>
      </c>
      <c r="M45" s="58">
        <v>601</v>
      </c>
      <c r="N45" s="58">
        <v>604</v>
      </c>
      <c r="O45" s="59">
        <v>554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154</v>
      </c>
      <c r="L48" s="62">
        <v>156</v>
      </c>
      <c r="M48" s="62">
        <v>148</v>
      </c>
      <c r="N48" s="62">
        <v>151</v>
      </c>
      <c r="O48" s="63">
        <v>185</v>
      </c>
      <c r="P48" s="46"/>
      <c r="Q48" s="46"/>
      <c r="R48" s="46"/>
      <c r="S48" s="46"/>
      <c r="T48" s="46"/>
      <c r="U48" s="46"/>
    </row>
    <row r="49" spans="1:21" ht="30.75" customHeight="1" x14ac:dyDescent="0.2">
      <c r="A49" s="46"/>
      <c r="B49" s="1163"/>
      <c r="C49" s="1164"/>
      <c r="D49" s="60"/>
      <c r="E49" s="1140" t="s">
        <v>14</v>
      </c>
      <c r="F49" s="1140"/>
      <c r="G49" s="1140"/>
      <c r="H49" s="1140"/>
      <c r="I49" s="1140"/>
      <c r="J49" s="1141"/>
      <c r="K49" s="61">
        <v>17</v>
      </c>
      <c r="L49" s="62">
        <v>16</v>
      </c>
      <c r="M49" s="62">
        <v>23</v>
      </c>
      <c r="N49" s="62">
        <v>26</v>
      </c>
      <c r="O49" s="63">
        <v>27</v>
      </c>
      <c r="P49" s="46"/>
      <c r="Q49" s="46"/>
      <c r="R49" s="46"/>
      <c r="S49" s="46"/>
      <c r="T49" s="46"/>
      <c r="U49" s="46"/>
    </row>
    <row r="50" spans="1:21" ht="30.75" customHeight="1" x14ac:dyDescent="0.2">
      <c r="A50" s="46"/>
      <c r="B50" s="1163"/>
      <c r="C50" s="1164"/>
      <c r="D50" s="60"/>
      <c r="E50" s="1140" t="s">
        <v>15</v>
      </c>
      <c r="F50" s="1140"/>
      <c r="G50" s="1140"/>
      <c r="H50" s="1140"/>
      <c r="I50" s="1140"/>
      <c r="J50" s="1141"/>
      <c r="K50" s="61">
        <v>50</v>
      </c>
      <c r="L50" s="62">
        <v>9</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431</v>
      </c>
      <c r="L52" s="62">
        <v>433</v>
      </c>
      <c r="M52" s="62">
        <v>440</v>
      </c>
      <c r="N52" s="62">
        <v>446</v>
      </c>
      <c r="O52" s="63">
        <v>427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423</v>
      </c>
      <c r="L53" s="67">
        <v>335</v>
      </c>
      <c r="M53" s="67">
        <v>332</v>
      </c>
      <c r="N53" s="67">
        <v>335</v>
      </c>
      <c r="O53" s="68">
        <v>339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6" t="s">
        <v>24</v>
      </c>
      <c r="C58" s="1147"/>
      <c r="D58" s="1152" t="s">
        <v>25</v>
      </c>
      <c r="E58" s="1153"/>
      <c r="F58" s="1153"/>
      <c r="G58" s="1153"/>
      <c r="H58" s="1153"/>
      <c r="I58" s="1153"/>
      <c r="J58" s="1154"/>
      <c r="K58" s="81">
        <v>0</v>
      </c>
      <c r="L58" s="82">
        <v>0</v>
      </c>
      <c r="M58" s="82">
        <v>0</v>
      </c>
      <c r="N58" s="82">
        <v>0</v>
      </c>
      <c r="O58" s="83">
        <v>0</v>
      </c>
    </row>
    <row r="59" spans="1:21" ht="31.5" customHeight="1" x14ac:dyDescent="0.2">
      <c r="B59" s="1148"/>
      <c r="C59" s="1149"/>
      <c r="D59" s="1155" t="s">
        <v>26</v>
      </c>
      <c r="E59" s="1156"/>
      <c r="F59" s="1156"/>
      <c r="G59" s="1156"/>
      <c r="H59" s="1156"/>
      <c r="I59" s="1156"/>
      <c r="J59" s="1157"/>
      <c r="K59" s="84">
        <v>0</v>
      </c>
      <c r="L59" s="85">
        <v>0</v>
      </c>
      <c r="M59" s="85">
        <v>0</v>
      </c>
      <c r="N59" s="85">
        <v>0</v>
      </c>
      <c r="O59" s="86">
        <v>0</v>
      </c>
    </row>
    <row r="60" spans="1:21" ht="31.5" customHeight="1" thickBot="1" x14ac:dyDescent="0.25">
      <c r="B60" s="1150"/>
      <c r="C60" s="1151"/>
      <c r="D60" s="1158" t="s">
        <v>27</v>
      </c>
      <c r="E60" s="1159"/>
      <c r="F60" s="1159"/>
      <c r="G60" s="1159"/>
      <c r="H60" s="1159"/>
      <c r="I60" s="1159"/>
      <c r="J60" s="1160"/>
      <c r="K60" s="87">
        <v>0</v>
      </c>
      <c r="L60" s="88">
        <v>0</v>
      </c>
      <c r="M60" s="88">
        <v>0</v>
      </c>
      <c r="N60" s="88">
        <v>0</v>
      </c>
      <c r="O60" s="89">
        <v>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51gxTFk5vZW8taV+g0JH480bh6ZDwI/J/kFbpE3AK6QxjLpfy9I27hnfVCGzzyhjXADa3QcY2baSA/PJ9InPQ==" saltValue="wLZQbJo18cIRHtA9ajdX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M43" sqref="M43"/>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5290</v>
      </c>
      <c r="J41" s="343">
        <v>5301</v>
      </c>
      <c r="K41" s="343">
        <v>5403</v>
      </c>
      <c r="L41" s="343">
        <v>5093</v>
      </c>
      <c r="M41" s="344">
        <v>4982</v>
      </c>
    </row>
    <row r="42" spans="2:13" ht="27.75" customHeight="1" x14ac:dyDescent="0.2">
      <c r="B42" s="1171"/>
      <c r="C42" s="1172"/>
      <c r="D42" s="104"/>
      <c r="E42" s="1175" t="s">
        <v>32</v>
      </c>
      <c r="F42" s="1175"/>
      <c r="G42" s="1175"/>
      <c r="H42" s="1176"/>
      <c r="I42" s="345">
        <v>9</v>
      </c>
      <c r="J42" s="346" t="s">
        <v>487</v>
      </c>
      <c r="K42" s="346" t="s">
        <v>487</v>
      </c>
      <c r="L42" s="346" t="s">
        <v>487</v>
      </c>
      <c r="M42" s="347" t="s">
        <v>487</v>
      </c>
    </row>
    <row r="43" spans="2:13" ht="27.75" customHeight="1" x14ac:dyDescent="0.2">
      <c r="B43" s="1171"/>
      <c r="C43" s="1172"/>
      <c r="D43" s="104"/>
      <c r="E43" s="1175" t="s">
        <v>33</v>
      </c>
      <c r="F43" s="1175"/>
      <c r="G43" s="1175"/>
      <c r="H43" s="1176"/>
      <c r="I43" s="345">
        <v>1431</v>
      </c>
      <c r="J43" s="346">
        <v>1439</v>
      </c>
      <c r="K43" s="346">
        <v>1361</v>
      </c>
      <c r="L43" s="346">
        <v>1277</v>
      </c>
      <c r="M43" s="347">
        <v>1304</v>
      </c>
    </row>
    <row r="44" spans="2:13" ht="27.75" customHeight="1" x14ac:dyDescent="0.2">
      <c r="B44" s="1171"/>
      <c r="C44" s="1172"/>
      <c r="D44" s="104"/>
      <c r="E44" s="1175" t="s">
        <v>34</v>
      </c>
      <c r="F44" s="1175"/>
      <c r="G44" s="1175"/>
      <c r="H44" s="1176"/>
      <c r="I44" s="345">
        <v>175</v>
      </c>
      <c r="J44" s="346">
        <v>282</v>
      </c>
      <c r="K44" s="346">
        <v>279</v>
      </c>
      <c r="L44" s="346">
        <v>266</v>
      </c>
      <c r="M44" s="347">
        <v>278</v>
      </c>
    </row>
    <row r="45" spans="2:13" ht="27.75" customHeight="1" x14ac:dyDescent="0.2">
      <c r="B45" s="1171"/>
      <c r="C45" s="1172"/>
      <c r="D45" s="104"/>
      <c r="E45" s="1175" t="s">
        <v>35</v>
      </c>
      <c r="F45" s="1175"/>
      <c r="G45" s="1175"/>
      <c r="H45" s="1176"/>
      <c r="I45" s="345">
        <v>826</v>
      </c>
      <c r="J45" s="346">
        <v>806</v>
      </c>
      <c r="K45" s="346">
        <v>782</v>
      </c>
      <c r="L45" s="346">
        <v>773</v>
      </c>
      <c r="M45" s="347">
        <v>783</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799</v>
      </c>
      <c r="J50" s="346">
        <v>1024</v>
      </c>
      <c r="K50" s="346">
        <v>1587</v>
      </c>
      <c r="L50" s="346">
        <v>2038</v>
      </c>
      <c r="M50" s="347">
        <v>2250</v>
      </c>
    </row>
    <row r="51" spans="2:13" ht="27.75" customHeight="1" x14ac:dyDescent="0.2">
      <c r="B51" s="1171"/>
      <c r="C51" s="1172"/>
      <c r="D51" s="104"/>
      <c r="E51" s="1175" t="s">
        <v>42</v>
      </c>
      <c r="F51" s="1175"/>
      <c r="G51" s="1175"/>
      <c r="H51" s="1176"/>
      <c r="I51" s="345" t="s">
        <v>487</v>
      </c>
      <c r="J51" s="346" t="s">
        <v>487</v>
      </c>
      <c r="K51" s="346" t="s">
        <v>487</v>
      </c>
      <c r="L51" s="346" t="s">
        <v>487</v>
      </c>
      <c r="M51" s="347" t="s">
        <v>487</v>
      </c>
    </row>
    <row r="52" spans="2:13" ht="27.75" customHeight="1" x14ac:dyDescent="0.2">
      <c r="B52" s="1173"/>
      <c r="C52" s="1174"/>
      <c r="D52" s="104"/>
      <c r="E52" s="1175" t="s">
        <v>43</v>
      </c>
      <c r="F52" s="1175"/>
      <c r="G52" s="1175"/>
      <c r="H52" s="1176"/>
      <c r="I52" s="345">
        <v>5187</v>
      </c>
      <c r="J52" s="346">
        <v>5236</v>
      </c>
      <c r="K52" s="346">
        <v>5259</v>
      </c>
      <c r="L52" s="346">
        <v>5035</v>
      </c>
      <c r="M52" s="347">
        <v>4835</v>
      </c>
    </row>
    <row r="53" spans="2:13" ht="27.75" customHeight="1" thickBot="1" x14ac:dyDescent="0.25">
      <c r="B53" s="1177" t="s">
        <v>19</v>
      </c>
      <c r="C53" s="1178"/>
      <c r="D53" s="108"/>
      <c r="E53" s="1179" t="s">
        <v>44</v>
      </c>
      <c r="F53" s="1179"/>
      <c r="G53" s="1179"/>
      <c r="H53" s="1180"/>
      <c r="I53" s="348">
        <v>1745</v>
      </c>
      <c r="J53" s="349">
        <v>1569</v>
      </c>
      <c r="K53" s="349">
        <v>978</v>
      </c>
      <c r="L53" s="349">
        <v>335</v>
      </c>
      <c r="M53" s="350">
        <v>263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UIaoxOaSZRF1obf3zcLoSiGwx4/Dt0ZGROj++2pUhVqDLxkj5ANk1Gih94ZFlo+OxGiIN3qCX0AXKDsg0SjTYw==" saltValue="oJB7GVRJhNtJzbj+kas9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6" zoomScale="70" zoomScaleNormal="70" zoomScaleSheetLayoutView="100" workbookViewId="0">
      <selection activeCell="H58" sqref="H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851</v>
      </c>
      <c r="G55" s="120">
        <v>1221</v>
      </c>
      <c r="H55" s="121">
        <v>1121</v>
      </c>
    </row>
    <row r="56" spans="2:8" ht="52.5" customHeight="1" x14ac:dyDescent="0.2">
      <c r="B56" s="122"/>
      <c r="C56" s="1198" t="s">
        <v>47</v>
      </c>
      <c r="D56" s="1198"/>
      <c r="E56" s="1199"/>
      <c r="F56" s="123">
        <v>195</v>
      </c>
      <c r="G56" s="123">
        <v>195</v>
      </c>
      <c r="H56" s="124">
        <v>216</v>
      </c>
    </row>
    <row r="57" spans="2:8" ht="53.25" customHeight="1" x14ac:dyDescent="0.2">
      <c r="B57" s="122"/>
      <c r="C57" s="1200" t="s">
        <v>48</v>
      </c>
      <c r="D57" s="1200"/>
      <c r="E57" s="1201"/>
      <c r="F57" s="125">
        <v>157</v>
      </c>
      <c r="G57" s="125">
        <v>168</v>
      </c>
      <c r="H57" s="126">
        <v>421</v>
      </c>
    </row>
    <row r="58" spans="2:8" ht="45.75" customHeight="1" x14ac:dyDescent="0.2">
      <c r="B58" s="127"/>
      <c r="C58" s="1188" t="s">
        <v>551</v>
      </c>
      <c r="D58" s="1189"/>
      <c r="E58" s="1190"/>
      <c r="F58" s="128">
        <v>121</v>
      </c>
      <c r="G58" s="128">
        <v>121</v>
      </c>
      <c r="H58" s="129">
        <v>361</v>
      </c>
    </row>
    <row r="59" spans="2:8" ht="45.75" customHeight="1" x14ac:dyDescent="0.2">
      <c r="B59" s="127"/>
      <c r="C59" s="1188" t="s">
        <v>552</v>
      </c>
      <c r="D59" s="1189"/>
      <c r="E59" s="1190"/>
      <c r="F59" s="128">
        <v>27</v>
      </c>
      <c r="G59" s="128">
        <v>27</v>
      </c>
      <c r="H59" s="129">
        <v>27</v>
      </c>
    </row>
    <row r="60" spans="2:8" ht="45.75" customHeight="1" x14ac:dyDescent="0.2">
      <c r="B60" s="127"/>
      <c r="C60" s="1188" t="s">
        <v>553</v>
      </c>
      <c r="D60" s="1189"/>
      <c r="E60" s="1190"/>
      <c r="F60" s="128">
        <v>2</v>
      </c>
      <c r="G60" s="128">
        <v>11</v>
      </c>
      <c r="H60" s="129">
        <v>20</v>
      </c>
    </row>
    <row r="61" spans="2:8" ht="45.75" customHeight="1" x14ac:dyDescent="0.2">
      <c r="B61" s="127"/>
      <c r="C61" s="1188" t="s">
        <v>554</v>
      </c>
      <c r="D61" s="1189"/>
      <c r="E61" s="1190"/>
      <c r="F61" s="128">
        <v>5</v>
      </c>
      <c r="G61" s="128">
        <v>7</v>
      </c>
      <c r="H61" s="129">
        <v>11</v>
      </c>
    </row>
    <row r="62" spans="2:8" ht="45.75" customHeight="1" thickBot="1" x14ac:dyDescent="0.25">
      <c r="B62" s="130"/>
      <c r="C62" s="1191" t="s">
        <v>555</v>
      </c>
      <c r="D62" s="1192"/>
      <c r="E62" s="1193"/>
      <c r="F62" s="131">
        <v>1</v>
      </c>
      <c r="G62" s="131">
        <v>1</v>
      </c>
      <c r="H62" s="132">
        <v>1</v>
      </c>
    </row>
    <row r="63" spans="2:8" ht="52.5" customHeight="1" thickBot="1" x14ac:dyDescent="0.25">
      <c r="B63" s="133"/>
      <c r="C63" s="1194" t="s">
        <v>49</v>
      </c>
      <c r="D63" s="1194"/>
      <c r="E63" s="1195"/>
      <c r="F63" s="134">
        <v>1203</v>
      </c>
      <c r="G63" s="134">
        <v>1584</v>
      </c>
      <c r="H63" s="135">
        <v>1758</v>
      </c>
    </row>
    <row r="64" spans="2:8" ht="13" x14ac:dyDescent="0.2"/>
  </sheetData>
  <sheetProtection algorithmName="SHA-512" hashValue="ZgnvWvzF05AaUuPbLd0gaMO5N5ViRuUAbrVQ+Y9dvg5M0RsyGbVqHktNUwgl/zfU+9GEDysoOX7c3u9iNigSrQ==" saltValue="OaMtKcP++l1MvBorcLX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15358</v>
      </c>
      <c r="E3" s="154"/>
      <c r="F3" s="155">
        <v>87464</v>
      </c>
      <c r="G3" s="156"/>
      <c r="H3" s="157"/>
    </row>
    <row r="4" spans="1:8" x14ac:dyDescent="0.2">
      <c r="A4" s="158"/>
      <c r="B4" s="159"/>
      <c r="C4" s="160"/>
      <c r="D4" s="161">
        <v>9558</v>
      </c>
      <c r="E4" s="162"/>
      <c r="F4" s="163">
        <v>47479</v>
      </c>
      <c r="G4" s="164"/>
      <c r="H4" s="165"/>
    </row>
    <row r="5" spans="1:8" x14ac:dyDescent="0.2">
      <c r="A5" s="146" t="s">
        <v>519</v>
      </c>
      <c r="B5" s="151"/>
      <c r="C5" s="152"/>
      <c r="D5" s="153">
        <v>13689</v>
      </c>
      <c r="E5" s="154"/>
      <c r="F5" s="155">
        <v>96248</v>
      </c>
      <c r="G5" s="156"/>
      <c r="H5" s="157"/>
    </row>
    <row r="6" spans="1:8" x14ac:dyDescent="0.2">
      <c r="A6" s="158"/>
      <c r="B6" s="159"/>
      <c r="C6" s="160"/>
      <c r="D6" s="161">
        <v>5865</v>
      </c>
      <c r="E6" s="162"/>
      <c r="F6" s="163">
        <v>55768</v>
      </c>
      <c r="G6" s="164"/>
      <c r="H6" s="165"/>
    </row>
    <row r="7" spans="1:8" x14ac:dyDescent="0.2">
      <c r="A7" s="146" t="s">
        <v>520</v>
      </c>
      <c r="B7" s="151"/>
      <c r="C7" s="152"/>
      <c r="D7" s="153">
        <v>14854</v>
      </c>
      <c r="E7" s="154"/>
      <c r="F7" s="155">
        <v>76413</v>
      </c>
      <c r="G7" s="156"/>
      <c r="H7" s="157"/>
    </row>
    <row r="8" spans="1:8" x14ac:dyDescent="0.2">
      <c r="A8" s="158"/>
      <c r="B8" s="159"/>
      <c r="C8" s="160"/>
      <c r="D8" s="161">
        <v>12060</v>
      </c>
      <c r="E8" s="162"/>
      <c r="F8" s="163">
        <v>39658</v>
      </c>
      <c r="G8" s="164"/>
      <c r="H8" s="165"/>
    </row>
    <row r="9" spans="1:8" x14ac:dyDescent="0.2">
      <c r="A9" s="146" t="s">
        <v>521</v>
      </c>
      <c r="B9" s="151"/>
      <c r="C9" s="152"/>
      <c r="D9" s="153">
        <v>18832</v>
      </c>
      <c r="E9" s="154"/>
      <c r="F9" s="155">
        <v>66481</v>
      </c>
      <c r="G9" s="156"/>
      <c r="H9" s="157"/>
    </row>
    <row r="10" spans="1:8" x14ac:dyDescent="0.2">
      <c r="A10" s="158"/>
      <c r="B10" s="159"/>
      <c r="C10" s="160"/>
      <c r="D10" s="161">
        <v>10216</v>
      </c>
      <c r="E10" s="162"/>
      <c r="F10" s="163">
        <v>36120</v>
      </c>
      <c r="G10" s="164"/>
      <c r="H10" s="165"/>
    </row>
    <row r="11" spans="1:8" x14ac:dyDescent="0.2">
      <c r="A11" s="146" t="s">
        <v>522</v>
      </c>
      <c r="B11" s="151"/>
      <c r="C11" s="152"/>
      <c r="D11" s="153">
        <v>29338</v>
      </c>
      <c r="E11" s="154"/>
      <c r="F11" s="155">
        <v>67825</v>
      </c>
      <c r="G11" s="156"/>
      <c r="H11" s="157"/>
    </row>
    <row r="12" spans="1:8" x14ac:dyDescent="0.2">
      <c r="A12" s="158"/>
      <c r="B12" s="159"/>
      <c r="C12" s="166"/>
      <c r="D12" s="161">
        <v>24771</v>
      </c>
      <c r="E12" s="162"/>
      <c r="F12" s="163">
        <v>39417</v>
      </c>
      <c r="G12" s="164"/>
      <c r="H12" s="165"/>
    </row>
    <row r="13" spans="1:8" x14ac:dyDescent="0.2">
      <c r="A13" s="146"/>
      <c r="B13" s="151"/>
      <c r="C13" s="152"/>
      <c r="D13" s="153">
        <v>18414</v>
      </c>
      <c r="E13" s="154"/>
      <c r="F13" s="155">
        <v>78886</v>
      </c>
      <c r="G13" s="167"/>
      <c r="H13" s="157"/>
    </row>
    <row r="14" spans="1:8" x14ac:dyDescent="0.2">
      <c r="A14" s="158"/>
      <c r="B14" s="159"/>
      <c r="C14" s="160"/>
      <c r="D14" s="161">
        <v>12494</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v>
      </c>
      <c r="C19" s="168">
        <f>ROUND(VALUE(SUBSTITUTE(実質収支比率等に係る経年分析!G$48,"▲","-")),2)</f>
        <v>8.14</v>
      </c>
      <c r="D19" s="168">
        <f>ROUND(VALUE(SUBSTITUTE(実質収支比率等に係る経年分析!H$48,"▲","-")),2)</f>
        <v>11.57</v>
      </c>
      <c r="E19" s="168">
        <f>ROUND(VALUE(SUBSTITUTE(実質収支比率等に係る経年分析!I$48,"▲","-")),2)</f>
        <v>11.1</v>
      </c>
      <c r="F19" s="168">
        <f>ROUND(VALUE(SUBSTITUTE(実質収支比率等に係る経年分析!J$48,"▲","-")),2)</f>
        <v>6.16</v>
      </c>
    </row>
    <row r="20" spans="1:11" x14ac:dyDescent="0.2">
      <c r="A20" s="168" t="s">
        <v>53</v>
      </c>
      <c r="B20" s="168">
        <f>ROUND(VALUE(SUBSTITUTE(実質収支比率等に係る経年分析!F$47,"▲","-")),2)</f>
        <v>6.64</v>
      </c>
      <c r="C20" s="168">
        <f>ROUND(VALUE(SUBSTITUTE(実質収支比率等に係る経年分析!G$47,"▲","-")),2)</f>
        <v>9.33</v>
      </c>
      <c r="D20" s="168">
        <f>ROUND(VALUE(SUBSTITUTE(実質収支比率等に係る経年分析!H$47,"▲","-")),2)</f>
        <v>17.28</v>
      </c>
      <c r="E20" s="168">
        <f>ROUND(VALUE(SUBSTITUTE(実質収支比率等に係る経年分析!I$47,"▲","-")),2)</f>
        <v>25.43</v>
      </c>
      <c r="F20" s="168">
        <f>ROUND(VALUE(SUBSTITUTE(実質収支比率等に係る経年分析!J$47,"▲","-")),2)</f>
        <v>22.98</v>
      </c>
    </row>
    <row r="21" spans="1:11" x14ac:dyDescent="0.2">
      <c r="A21" s="168" t="s">
        <v>54</v>
      </c>
      <c r="B21" s="168">
        <f>IF(ISNUMBER(VALUE(SUBSTITUTE(実質収支比率等に係る経年分析!F$49,"▲","-"))),ROUND(VALUE(SUBSTITUTE(実質収支比率等に係る経年分析!F$49,"▲","-")),2),NA())</f>
        <v>-1.62</v>
      </c>
      <c r="C21" s="168">
        <f>IF(ISNUMBER(VALUE(SUBSTITUTE(実質収支比率等に係る経年分析!G$49,"▲","-"))),ROUND(VALUE(SUBSTITUTE(実質収支比率等に係る経年分析!G$49,"▲","-")),2),NA())</f>
        <v>7.86</v>
      </c>
      <c r="D21" s="168">
        <f>IF(ISNUMBER(VALUE(SUBSTITUTE(実質収支比率等に係る経年分析!H$49,"▲","-"))),ROUND(VALUE(SUBSTITUTE(実質収支比率等に係る経年分析!H$49,"▲","-")),2),NA())</f>
        <v>12.78</v>
      </c>
      <c r="E21" s="168">
        <f>IF(ISNUMBER(VALUE(SUBSTITUTE(実質収支比率等に係る経年分析!I$49,"▲","-"))),ROUND(VALUE(SUBSTITUTE(実質収支比率等に係る経年分析!I$49,"▲","-")),2),NA())</f>
        <v>6.94</v>
      </c>
      <c r="F21" s="168">
        <f>IF(ISNUMBER(VALUE(SUBSTITUTE(実質収支比率等に係る経年分析!J$49,"▲","-"))),ROUND(VALUE(SUBSTITUTE(実質収支比率等に係る経年分析!J$49,"▲","-")),2),NA())</f>
        <v>-6.81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1.1499999999999999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1.58</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0.28000000000000003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2.0499999999999998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1.1299999999999999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2.4300000000000002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22.73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431</v>
      </c>
      <c r="E42" s="170"/>
      <c r="F42" s="170"/>
      <c r="G42" s="170">
        <f>'実質公債費比率（分子）の構造'!L$52</f>
        <v>433</v>
      </c>
      <c r="H42" s="170"/>
      <c r="I42" s="170"/>
      <c r="J42" s="170">
        <f>'実質公債費比率（分子）の構造'!M$52</f>
        <v>440</v>
      </c>
      <c r="K42" s="170"/>
      <c r="L42" s="170"/>
      <c r="M42" s="170">
        <f>'実質公債費比率（分子）の構造'!N$52</f>
        <v>446</v>
      </c>
      <c r="N42" s="170"/>
      <c r="O42" s="170"/>
      <c r="P42" s="170">
        <f>'実質公債費比率（分子）の構造'!O$52</f>
        <v>427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50</v>
      </c>
      <c r="C44" s="170"/>
      <c r="D44" s="170"/>
      <c r="E44" s="170">
        <f>'実質公債費比率（分子）の構造'!L$50</f>
        <v>9</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17</v>
      </c>
      <c r="C45" s="170"/>
      <c r="D45" s="170"/>
      <c r="E45" s="170">
        <f>'実質公債費比率（分子）の構造'!L$49</f>
        <v>16</v>
      </c>
      <c r="F45" s="170"/>
      <c r="G45" s="170"/>
      <c r="H45" s="170">
        <f>'実質公債費比率（分子）の構造'!M$49</f>
        <v>23</v>
      </c>
      <c r="I45" s="170"/>
      <c r="J45" s="170"/>
      <c r="K45" s="170">
        <f>'実質公債費比率（分子）の構造'!N$49</f>
        <v>26</v>
      </c>
      <c r="L45" s="170"/>
      <c r="M45" s="170"/>
      <c r="N45" s="170">
        <f>'実質公債費比率（分子）の構造'!O$49</f>
        <v>27</v>
      </c>
      <c r="O45" s="170"/>
      <c r="P45" s="170"/>
    </row>
    <row r="46" spans="1:16" x14ac:dyDescent="0.2">
      <c r="A46" s="170" t="s">
        <v>64</v>
      </c>
      <c r="B46" s="170">
        <f>'実質公債費比率（分子）の構造'!K$48</f>
        <v>154</v>
      </c>
      <c r="C46" s="170"/>
      <c r="D46" s="170"/>
      <c r="E46" s="170">
        <f>'実質公債費比率（分子）の構造'!L$48</f>
        <v>156</v>
      </c>
      <c r="F46" s="170"/>
      <c r="G46" s="170"/>
      <c r="H46" s="170">
        <f>'実質公債費比率（分子）の構造'!M$48</f>
        <v>148</v>
      </c>
      <c r="I46" s="170"/>
      <c r="J46" s="170"/>
      <c r="K46" s="170">
        <f>'実質公債費比率（分子）の構造'!N$48</f>
        <v>151</v>
      </c>
      <c r="L46" s="170"/>
      <c r="M46" s="170"/>
      <c r="N46" s="170">
        <f>'実質公債費比率（分子）の構造'!O$48</f>
        <v>185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633</v>
      </c>
      <c r="C49" s="170"/>
      <c r="D49" s="170"/>
      <c r="E49" s="170">
        <f>'実質公債費比率（分子）の構造'!L$45</f>
        <v>587</v>
      </c>
      <c r="F49" s="170"/>
      <c r="G49" s="170"/>
      <c r="H49" s="170">
        <f>'実質公債費比率（分子）の構造'!M$45</f>
        <v>601</v>
      </c>
      <c r="I49" s="170"/>
      <c r="J49" s="170"/>
      <c r="K49" s="170">
        <f>'実質公債費比率（分子）の構造'!N$45</f>
        <v>604</v>
      </c>
      <c r="L49" s="170"/>
      <c r="M49" s="170"/>
      <c r="N49" s="170">
        <f>'実質公債費比率（分子）の構造'!O$45</f>
        <v>554</v>
      </c>
      <c r="O49" s="170"/>
      <c r="P49" s="170"/>
    </row>
    <row r="50" spans="1:16" x14ac:dyDescent="0.2">
      <c r="A50" s="170" t="s">
        <v>67</v>
      </c>
      <c r="B50" s="170" t="e">
        <f>NA()</f>
        <v>#N/A</v>
      </c>
      <c r="C50" s="170">
        <f>IF(ISNUMBER('実質公債費比率（分子）の構造'!K$53),'実質公債費比率（分子）の構造'!K$53,NA())</f>
        <v>423</v>
      </c>
      <c r="D50" s="170" t="e">
        <f>NA()</f>
        <v>#N/A</v>
      </c>
      <c r="E50" s="170" t="e">
        <f>NA()</f>
        <v>#N/A</v>
      </c>
      <c r="F50" s="170">
        <f>IF(ISNUMBER('実質公債費比率（分子）の構造'!L$53),'実質公債費比率（分子）の構造'!L$53,NA())</f>
        <v>335</v>
      </c>
      <c r="G50" s="170" t="e">
        <f>NA()</f>
        <v>#N/A</v>
      </c>
      <c r="H50" s="170" t="e">
        <f>NA()</f>
        <v>#N/A</v>
      </c>
      <c r="I50" s="170">
        <f>IF(ISNUMBER('実質公債費比率（分子）の構造'!M$53),'実質公債費比率（分子）の構造'!M$53,NA())</f>
        <v>332</v>
      </c>
      <c r="J50" s="170" t="e">
        <f>NA()</f>
        <v>#N/A</v>
      </c>
      <c r="K50" s="170" t="e">
        <f>NA()</f>
        <v>#N/A</v>
      </c>
      <c r="L50" s="170">
        <f>IF(ISNUMBER('実質公債費比率（分子）の構造'!N$53),'実質公債費比率（分子）の構造'!N$53,NA())</f>
        <v>335</v>
      </c>
      <c r="M50" s="170" t="e">
        <f>NA()</f>
        <v>#N/A</v>
      </c>
      <c r="N50" s="170" t="e">
        <f>NA()</f>
        <v>#N/A</v>
      </c>
      <c r="O50" s="170">
        <f>IF(ISNUMBER('実質公債費比率（分子）の構造'!O$53),'実質公債費比率（分子）の構造'!O$53,NA())</f>
        <v>339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5187</v>
      </c>
      <c r="E56" s="169"/>
      <c r="F56" s="169"/>
      <c r="G56" s="169">
        <f>'将来負担比率（分子）の構造'!J$52</f>
        <v>5236</v>
      </c>
      <c r="H56" s="169"/>
      <c r="I56" s="169"/>
      <c r="J56" s="169">
        <f>'将来負担比率（分子）の構造'!K$52</f>
        <v>5259</v>
      </c>
      <c r="K56" s="169"/>
      <c r="L56" s="169"/>
      <c r="M56" s="169">
        <f>'将来負担比率（分子）の構造'!L$52</f>
        <v>5035</v>
      </c>
      <c r="N56" s="169"/>
      <c r="O56" s="169"/>
      <c r="P56" s="169">
        <f>'将来負担比率（分子）の構造'!M$52</f>
        <v>4835</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799</v>
      </c>
      <c r="E58" s="169"/>
      <c r="F58" s="169"/>
      <c r="G58" s="169">
        <f>'将来負担比率（分子）の構造'!J$50</f>
        <v>1024</v>
      </c>
      <c r="H58" s="169"/>
      <c r="I58" s="169"/>
      <c r="J58" s="169">
        <f>'将来負担比率（分子）の構造'!K$50</f>
        <v>1587</v>
      </c>
      <c r="K58" s="169"/>
      <c r="L58" s="169"/>
      <c r="M58" s="169">
        <f>'将来負担比率（分子）の構造'!L$50</f>
        <v>2038</v>
      </c>
      <c r="N58" s="169"/>
      <c r="O58" s="169"/>
      <c r="P58" s="169">
        <f>'将来負担比率（分子）の構造'!M$50</f>
        <v>2250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826</v>
      </c>
      <c r="C62" s="169"/>
      <c r="D62" s="169"/>
      <c r="E62" s="169">
        <f>'将来負担比率（分子）の構造'!J$45</f>
        <v>806</v>
      </c>
      <c r="F62" s="169"/>
      <c r="G62" s="169"/>
      <c r="H62" s="169">
        <f>'将来負担比率（分子）の構造'!K$45</f>
        <v>782</v>
      </c>
      <c r="I62" s="169"/>
      <c r="J62" s="169"/>
      <c r="K62" s="169">
        <f>'将来負担比率（分子）の構造'!L$45</f>
        <v>773</v>
      </c>
      <c r="L62" s="169"/>
      <c r="M62" s="169"/>
      <c r="N62" s="169">
        <f>'将来負担比率（分子）の構造'!M$45</f>
        <v>783</v>
      </c>
      <c r="O62" s="169"/>
      <c r="P62" s="169"/>
    </row>
    <row r="63" spans="1:16" x14ac:dyDescent="0.2">
      <c r="A63" s="169" t="s">
        <v>34</v>
      </c>
      <c r="B63" s="169">
        <f>'将来負担比率（分子）の構造'!I$44</f>
        <v>175</v>
      </c>
      <c r="C63" s="169"/>
      <c r="D63" s="169"/>
      <c r="E63" s="169">
        <f>'将来負担比率（分子）の構造'!J$44</f>
        <v>282</v>
      </c>
      <c r="F63" s="169"/>
      <c r="G63" s="169"/>
      <c r="H63" s="169">
        <f>'将来負担比率（分子）の構造'!K$44</f>
        <v>279</v>
      </c>
      <c r="I63" s="169"/>
      <c r="J63" s="169"/>
      <c r="K63" s="169">
        <f>'将来負担比率（分子）の構造'!L$44</f>
        <v>266</v>
      </c>
      <c r="L63" s="169"/>
      <c r="M63" s="169"/>
      <c r="N63" s="169">
        <f>'将来負担比率（分子）の構造'!M$44</f>
        <v>278</v>
      </c>
      <c r="O63" s="169"/>
      <c r="P63" s="169"/>
    </row>
    <row r="64" spans="1:16" x14ac:dyDescent="0.2">
      <c r="A64" s="169" t="s">
        <v>33</v>
      </c>
      <c r="B64" s="169">
        <f>'将来負担比率（分子）の構造'!I$43</f>
        <v>1431</v>
      </c>
      <c r="C64" s="169"/>
      <c r="D64" s="169"/>
      <c r="E64" s="169">
        <f>'将来負担比率（分子）の構造'!J$43</f>
        <v>1439</v>
      </c>
      <c r="F64" s="169"/>
      <c r="G64" s="169"/>
      <c r="H64" s="169">
        <f>'将来負担比率（分子）の構造'!K$43</f>
        <v>1361</v>
      </c>
      <c r="I64" s="169"/>
      <c r="J64" s="169"/>
      <c r="K64" s="169">
        <f>'将来負担比率（分子）の構造'!L$43</f>
        <v>1277</v>
      </c>
      <c r="L64" s="169"/>
      <c r="M64" s="169"/>
      <c r="N64" s="169">
        <f>'将来負担比率（分子）の構造'!M$43</f>
        <v>1304</v>
      </c>
      <c r="O64" s="169"/>
      <c r="P64" s="169"/>
    </row>
    <row r="65" spans="1:16" x14ac:dyDescent="0.2">
      <c r="A65" s="169" t="s">
        <v>32</v>
      </c>
      <c r="B65" s="169">
        <f>'将来負担比率（分子）の構造'!I$42</f>
        <v>9</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5290</v>
      </c>
      <c r="C66" s="169"/>
      <c r="D66" s="169"/>
      <c r="E66" s="169">
        <f>'将来負担比率（分子）の構造'!J$41</f>
        <v>5301</v>
      </c>
      <c r="F66" s="169"/>
      <c r="G66" s="169"/>
      <c r="H66" s="169">
        <f>'将来負担比率（分子）の構造'!K$41</f>
        <v>5403</v>
      </c>
      <c r="I66" s="169"/>
      <c r="J66" s="169"/>
      <c r="K66" s="169">
        <f>'将来負担比率（分子）の構造'!L$41</f>
        <v>5093</v>
      </c>
      <c r="L66" s="169"/>
      <c r="M66" s="169"/>
      <c r="N66" s="169">
        <f>'将来負担比率（分子）の構造'!M$41</f>
        <v>4982</v>
      </c>
      <c r="O66" s="169"/>
      <c r="P66" s="169"/>
    </row>
    <row r="67" spans="1:16" x14ac:dyDescent="0.2">
      <c r="A67" s="169" t="s">
        <v>71</v>
      </c>
      <c r="B67" s="169" t="e">
        <f>NA()</f>
        <v>#N/A</v>
      </c>
      <c r="C67" s="169">
        <f>IF(ISNUMBER('将来負担比率（分子）の構造'!I$53), IF('将来負担比率（分子）の構造'!I$53 &lt; 0, 0, '将来負担比率（分子）の構造'!I$53), NA())</f>
        <v>1745</v>
      </c>
      <c r="D67" s="169" t="e">
        <f>NA()</f>
        <v>#N/A</v>
      </c>
      <c r="E67" s="169" t="e">
        <f>NA()</f>
        <v>#N/A</v>
      </c>
      <c r="F67" s="169">
        <f>IF(ISNUMBER('将来負担比率（分子）の構造'!J$53), IF('将来負担比率（分子）の構造'!J$53 &lt; 0, 0, '将来負担比率（分子）の構造'!J$53), NA())</f>
        <v>1569</v>
      </c>
      <c r="G67" s="169" t="e">
        <f>NA()</f>
        <v>#N/A</v>
      </c>
      <c r="H67" s="169" t="e">
        <f>NA()</f>
        <v>#N/A</v>
      </c>
      <c r="I67" s="169">
        <f>IF(ISNUMBER('将来負担比率（分子）の構造'!K$53), IF('将来負担比率（分子）の構造'!K$53 &lt; 0, 0, '将来負担比率（分子）の構造'!K$53), NA())</f>
        <v>978</v>
      </c>
      <c r="J67" s="169" t="e">
        <f>NA()</f>
        <v>#N/A</v>
      </c>
      <c r="K67" s="169" t="e">
        <f>NA()</f>
        <v>#N/A</v>
      </c>
      <c r="L67" s="169">
        <f>IF(ISNUMBER('将来負担比率（分子）の構造'!L$53), IF('将来負担比率（分子）の構造'!L$53 &lt; 0, 0, '将来負担比率（分子）の構造'!L$53), NA())</f>
        <v>335</v>
      </c>
      <c r="M67" s="169" t="e">
        <f>NA()</f>
        <v>#N/A</v>
      </c>
      <c r="N67" s="169" t="e">
        <f>NA()</f>
        <v>#N/A</v>
      </c>
      <c r="O67" s="169">
        <f>IF(ISNUMBER('将来負担比率（分子）の構造'!M$53), IF('将来負担比率（分子）の構造'!M$53 &lt; 0, 0, '将来負担比率（分子）の構造'!M$53), NA())</f>
        <v>263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851</v>
      </c>
      <c r="C72" s="173">
        <f>基金残高に係る経年分析!G55</f>
        <v>1221</v>
      </c>
      <c r="D72" s="173">
        <f>基金残高に係る経年分析!H55</f>
        <v>1121</v>
      </c>
    </row>
    <row r="73" spans="1:16" x14ac:dyDescent="0.2">
      <c r="A73" s="172" t="s">
        <v>74</v>
      </c>
      <c r="B73" s="173">
        <f>基金残高に係る経年分析!F56</f>
        <v>195</v>
      </c>
      <c r="C73" s="173">
        <f>基金残高に係る経年分析!G56</f>
        <v>195</v>
      </c>
      <c r="D73" s="173">
        <f>基金残高に係る経年分析!H56</f>
        <v>216</v>
      </c>
    </row>
    <row r="74" spans="1:16" x14ac:dyDescent="0.2">
      <c r="A74" s="172" t="s">
        <v>75</v>
      </c>
      <c r="B74" s="173">
        <f>基金残高に係る経年分析!F57</f>
        <v>157</v>
      </c>
      <c r="C74" s="173">
        <f>基金残高に係る経年分析!G57</f>
        <v>168</v>
      </c>
      <c r="D74" s="173">
        <f>基金残高に係る経年分析!H57</f>
        <v>421</v>
      </c>
    </row>
  </sheetData>
  <sheetProtection algorithmName="SHA-512" hashValue="R5AxUsV0WNAd5IA0SVviW1YKeMy9K311e55ZCQi4l+D2DGLo/MMlECK0H0afhynsgqAhau86BBJOZA+ipMAvJg==" saltValue="hLoCpofAhRZ2/JcgjW/p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片倉 堅太郎（市町村課）</cp:lastModifiedBy>
  <cp:lastPrinted>2025-03-12T07:03:41Z</cp:lastPrinted>
  <dcterms:created xsi:type="dcterms:W3CDTF">2025-02-19T01:32:28Z</dcterms:created>
  <dcterms:modified xsi:type="dcterms:W3CDTF">2025-03-18T04:42:11Z</dcterms:modified>
  <cp:category/>
</cp:coreProperties>
</file>