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mc:Choice Requires="x15">
      <x15ac:absPath xmlns:x15ac="http://schemas.microsoft.com/office/spreadsheetml/2010/11/ac" url="R:\令和6年度\財政課\005_調査･照会\01_予算･事業費に関する調査\10令和５年度財政状況資料集の作成及び提出について\02回答・資料\"/>
    </mc:Choice>
  </mc:AlternateContent>
  <xr:revisionPtr revIDLastSave="0" documentId="13_ncr:1_{33C94369-A73E-49EB-B912-DDA9D8EB22B2}" xr6:coauthVersionLast="47" xr6:coauthVersionMax="47" xr10:uidLastSave="{00000000-0000-0000-0000-000000000000}"/>
  <bookViews>
    <workbookView xWindow="-98" yWindow="-98" windowWidth="21795" windowHeight="13875" tabRatio="82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AM35" i="10"/>
  <c r="CO34" i="10"/>
  <c r="BE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<sst xmlns="http://schemas.openxmlformats.org/spreadsheetml/2006/main" count="1094" uniqueCount="559">
  <si>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</si>
  <si>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</si>
  <si>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</si>
  <si>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</si>
  <si>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</si>
  <si>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</si>
  <si>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</si>
  <si>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</si>
  <si>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</si>
  <si>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</si>
  <si>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</si>
  <si>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</si>
  <si>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</si>
  <si>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</si>
  <si>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</si>
  <si>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</si>
  <si>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</si>
  <si>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</si>
  <si>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</si>
  <si>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</si>
  <si>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</si>
  <si>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</si>
  <si>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</si>
  <si>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</si>
  <si>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</si>
  <si>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</si>
  <si>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</si>
  <si>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</si>
  <si>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</si>
  <si>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</si>
  <si>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</si>
  <si>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</si>
  <si>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</si>
  <si>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</si>
  <si>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</si>
  <si>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</si>
  <si>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</si>
  <si>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</si>
  <si>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</si>
  <si>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</si>
  <si>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</si>
  <si>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</si>
  <si>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</si>
  <si>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</si>
  <si>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</si>
  <si>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</si>
  <si>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</si>
  <si>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</si>
  <si>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</si>
  <si>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</si>
  <si>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</si>
  <si>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</si>
  <si>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</si>
  <si>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</si>
  <si>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</si>
  <si>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</si>
  <si>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</si>
  <si>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</si>
  <si>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</si>
  <si>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</si>
  <si>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</si>
  <si>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</si>
  <si>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</si>
  <si>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</si>
  <si>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</si>
  <si>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</si>
  <si>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</si>
  <si>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</si>
  <si>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</si>
  <si>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</si>
  <si>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</si>
  <si>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</si>
  <si>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</si>
  <si>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</si>
  <si>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</si>
  <si>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</si>
  <si>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</si>
  <si>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</si>
  <si>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</si>
  <si>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</si>
  <si>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</si>
  <si>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</si>
  <si>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</si>
  <si>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</si>
  <si>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</si>
  <si>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</si>
  <si>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</si>
  <si>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</si>
  <si>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</si>
  <si>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</si>
  <si>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</si>
  <si>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</si>
  <si>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</si>
  <si>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</si>
  <si>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鶴ケ島市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</si>
  <si>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</si>
  <si>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</si>
  <si>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</si>
  <si>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</si>
  <si>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</si>
  <si>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</si>
  <si>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</si>
  <si>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</si>
  <si>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</si>
  <si>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</si>
  <si>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</si>
  <si>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</si>
  <si>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</si>
  <si>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</si>
  <si>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</si>
  <si>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</si>
  <si>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</si>
  <si>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</si>
  <si>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</si>
  <si>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</si>
  <si>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</si>
  <si>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</si>
  <si>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</si>
  <si>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</si>
  <si>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</si>
  <si>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</si>
  <si>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</si>
  <si>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</si>
  <si>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</si>
  <si>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</si>
  <si>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</si>
  <si>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</si>
  <si>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</si>
  <si>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</si>
  <si>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</si>
  <si>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</si>
  <si>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</si>
  <si>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</si>
  <si>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</si>
  <si>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</si>
  <si>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</si>
  <si>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</si>
  <si>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</si>
  <si>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</si>
  <si>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</si>
  <si>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</si>
  <si>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基準財政需要額</t>
    <phoneticPr fontId="26"/>
  </si>
  <si>
    <t>うち日本人(％)</t>
    <phoneticPr fontId="5"/>
  </si>
  <si>
    <t>-0.3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</si>
  <si>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</si>
  <si>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</si>
  <si>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</si>
  <si>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</si>
  <si>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</si>
  <si>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</si>
  <si>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</si>
  <si>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</si>
  <si>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</si>
  <si>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</si>
  <si>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</si>
  <si>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</si>
  <si>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</si>
  <si>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</si>
  <si>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</si>
  <si>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</si>
  <si>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</si>
  <si>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</si>
  <si>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</si>
  <si>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</si>
  <si>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</si>
  <si>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</si>
  <si>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</si>
  <si>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</si>
  <si>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</si>
  <si>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</si>
  <si>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</si>
  <si>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</si>
  <si>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</si>
  <si>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</si>
  <si>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</si>
  <si>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</si>
  <si>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</si>
  <si>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</si>
  <si>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</si>
  <si>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</si>
  <si>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</si>
  <si>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</si>
  <si>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</si>
  <si>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</si>
  <si>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</si>
  <si>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</si>
  <si>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</si>
  <si>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</si>
  <si>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</si>
  <si>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</si>
  <si>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</si>
  <si>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</si>
  <si>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</si>
  <si>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</si>
  <si>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</si>
  <si>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</si>
  <si>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</si>
  <si>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</si>
  <si>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</si>
  <si>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</si>
  <si>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</si>
  <si>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</si>
  <si>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</si>
  <si>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埼玉県鶴ケ島市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</si>
  <si>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</si>
  <si>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</si>
  <si>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</si>
  <si>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</si>
  <si>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</si>
  <si>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</si>
  <si>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</si>
  <si>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</si>
  <si>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</si>
  <si>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</si>
  <si>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</si>
  <si>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</si>
  <si>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</si>
  <si>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</si>
  <si>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</si>
  <si>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</si>
  <si>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</si>
  <si>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</si>
  <si>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</si>
  <si>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</si>
  <si>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</si>
  <si>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</si>
  <si>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</si>
  <si>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</si>
  <si>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</si>
  <si>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</si>
  <si>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</si>
  <si>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</si>
  <si>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</si>
  <si>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</si>
  <si>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</si>
  <si>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</si>
  <si>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</si>
  <si>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</si>
  <si>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</si>
  <si>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</si>
  <si>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</si>
  <si>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</si>
  <si>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</si>
  <si>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</si>
  <si>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</si>
  <si>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</si>
  <si>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</si>
  <si>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</si>
  <si>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</si>
  <si>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</si>
  <si>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</si>
  <si>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</si>
  <si>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</si>
  <si>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</si>
  <si>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</si>
  <si>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</si>
  <si>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</si>
  <si>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</si>
  <si>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</si>
  <si>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</si>
  <si>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</si>
  <si>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</si>
  <si>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</si>
  <si>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</si>
  <si>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</si>
  <si>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</si>
  <si>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</si>
  <si>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</si>
  <si>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</si>
  <si>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</si>
  <si>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</si>
  <si>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</si>
  <si>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</si>
  <si>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</si>
  <si>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</si>
  <si>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</si>
  <si>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</si>
  <si>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</si>
  <si>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</si>
  <si>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</si>
  <si>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</si>
  <si>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</si>
  <si>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</si>
  <si>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</si>
  <si>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</si>
  <si>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</si>
  <si>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</si>
  <si>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</si>
  <si>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</si>
  <si>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</si>
  <si>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</si>
  <si>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</si>
  <si>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</si>
  <si>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</si>
  <si>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</si>
  <si>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</si>
  <si>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</si>
  <si>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</si>
  <si>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</si>
  <si>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</si>
  <si>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</si>
  <si>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</si>
  <si>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</si>
  <si>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</si>
  <si>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</si>
  <si>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</si>
  <si>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</si>
  <si>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</si>
  <si>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</si>
  <si>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</si>
  <si>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</si>
  <si>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</si>
  <si>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</si>
  <si>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</si>
  <si>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</si>
  <si>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</si>
  <si>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</si>
  <si>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</si>
  <si>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</si>
  <si>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</si>
  <si>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</si>
  <si>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</si>
  <si>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</si>
  <si>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</si>
  <si>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</si>
  <si>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</si>
  <si>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</si>
  <si>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</si>
  <si>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</si>
  <si>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</si>
  <si>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</si>
  <si>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</si>
  <si>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</si>
  <si>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</si>
  <si>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</si>
  <si>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</si>
  <si>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</si>
  <si>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</si>
  <si>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</si>
  <si>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</si>
  <si>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</si>
  <si>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</si>
  <si>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</si>
  <si>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</si>
  <si>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</si>
  <si>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</si>
  <si>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</si>
  <si>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</si>
  <si>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</si>
  <si>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</si>
  <si>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</si>
  <si>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</si>
  <si>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</si>
  <si>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</si>
  <si>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埼玉県鶴ケ島市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</si>
  <si>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</si>
  <si>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</si>
  <si>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</si>
  <si>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</si>
  <si>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</si>
  <si>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</si>
  <si>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</si>
  <si>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</si>
  <si>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</si>
  <si>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</si>
  <si>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</si>
  <si>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</si>
  <si>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</si>
  <si>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</si>
  <si>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</si>
  <si>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</si>
  <si>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</si>
  <si>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</si>
  <si>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</si>
  <si>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</si>
  <si>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坂戸都市計画事業一本松土地区画整理事業特別会計</t>
    <phoneticPr fontId="5"/>
  </si>
  <si>
    <t>坂戸都市計画事業若葉駅西口土地区画整理事業特別会計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</si>
  <si>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</si>
  <si>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</si>
  <si>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</si>
  <si>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</si>
  <si>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</si>
  <si>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</si>
  <si>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</si>
  <si>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</si>
  <si>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</si>
  <si>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</si>
  <si>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</si>
  <si>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</si>
  <si>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</si>
  <si>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</si>
  <si>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</si>
  <si>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</si>
  <si>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</si>
  <si>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</si>
  <si>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</si>
  <si>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</si>
  <si>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</si>
  <si>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</si>
  <si>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</si>
  <si>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</si>
  <si>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</si>
  <si>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</si>
  <si>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</si>
  <si>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</si>
  <si>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</si>
  <si>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</si>
  <si>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</si>
  <si>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</si>
  <si>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</si>
  <si>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</si>
  <si>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</si>
  <si>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</si>
  <si>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</si>
  <si>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</si>
  <si>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</si>
  <si>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</si>
  <si>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</si>
  <si>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</si>
  <si>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</si>
  <si>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</si>
  <si>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</si>
  <si>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</si>
  <si>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</si>
  <si>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</si>
  <si>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</si>
  <si>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</si>
  <si>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</si>
  <si>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</si>
  <si>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</si>
  <si>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</si>
  <si>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</si>
  <si>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</si>
  <si>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</si>
  <si>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</si>
  <si>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</si>
  <si>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</si>
  <si>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</si>
  <si>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</si>
  <si>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</si>
  <si>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</si>
  <si>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</si>
  <si>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</si>
  <si>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</si>
  <si>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</si>
  <si>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</si>
  <si>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</si>
  <si>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</si>
  <si>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</si>
  <si>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</si>
  <si>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</si>
  <si>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</si>
  <si>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</si>
  <si>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</si>
  <si>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</si>
  <si>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</si>
  <si>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</si>
  <si>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</si>
  <si>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</si>
  <si>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</si>
  <si>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</si>
  <si>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</si>
  <si>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</si>
  <si>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</si>
  <si>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</si>
  <si>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</si>
  <si>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</si>
  <si>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</si>
  <si>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</si>
  <si>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</si>
  <si>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</si>
  <si>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</si>
  <si>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</si>
  <si>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</si>
  <si>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</si>
  <si>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</si>
  <si>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</si>
  <si>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</si>
  <si>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</si>
  <si>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</si>
  <si>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</si>
  <si>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</si>
  <si>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</si>
  <si>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</si>
  <si>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</si>
  <si>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</si>
  <si>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</si>
  <si>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</si>
  <si>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</si>
  <si>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</si>
  <si>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</si>
  <si>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</si>
  <si>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</si>
  <si>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</si>
  <si>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</si>
  <si>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</si>
  <si>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</si>
  <si>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</si>
  <si>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</si>
  <si>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</si>
  <si>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</si>
  <si>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</si>
  <si>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</si>
  <si>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</si>
  <si>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</si>
  <si>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</si>
  <si>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</si>
  <si>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</si>
  <si>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</si>
  <si>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</si>
  <si>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</si>
  <si>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</si>
  <si>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</si>
  <si>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</si>
  <si>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</si>
  <si>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</si>
  <si>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</si>
  <si>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</si>
  <si>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</si>
  <si>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</si>
  <si>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</si>
  <si>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</si>
  <si>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</si>
  <si>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</si>
  <si>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</si>
  <si>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</si>
  <si>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</si>
  <si>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</si>
  <si>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3.85</t>
  </si>
  <si>
    <t>一般会計</t>
  </si>
  <si>
    <t>介護保険特別会計</t>
  </si>
  <si>
    <t>国民健康保険特別会計</t>
  </si>
  <si>
    <t>坂戸都市計画事業一本松土地区画整理事業特別会計</t>
  </si>
  <si>
    <t>坂戸都市計画事業若葉駅西口土地区画整理事業特別会計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</si>
  <si>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</si>
  <si>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</si>
  <si>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</si>
  <si>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</si>
  <si>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</si>
  <si>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</si>
  <si>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</si>
  <si>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</si>
  <si>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埼玉西部環境保全組合</t>
  </si>
  <si>
    <t>坂戸地区衛生組合</t>
  </si>
  <si>
    <t>坂戸、鶴ヶ島下水道組合</t>
  </si>
  <si>
    <t>坂戸、鶴ヶ島水道企業団</t>
  </si>
  <si>
    <t>広域静苑組合</t>
  </si>
  <si>
    <t>坂戸・鶴ヶ島消防組合</t>
  </si>
  <si>
    <t>埼玉県後期高齢者医療広域連合</t>
  </si>
  <si>
    <t>彩の国さいたま人づくり広域連合</t>
  </si>
  <si>
    <t>埼玉県市町村総合事務組合</t>
  </si>
  <si>
    <t>公営企業会計</t>
  </si>
  <si>
    <t>特別会計</t>
  </si>
  <si>
    <t>交通災害共済事業特別会計</t>
  </si>
  <si>
    <t>公共施設保全基金</t>
    <rPh sb="0" eb="4">
      <t>コウキョウシセツ</t>
    </rPh>
    <rPh sb="4" eb="8">
      <t>ホゼンキキン</t>
    </rPh>
    <phoneticPr fontId="5"/>
  </si>
  <si>
    <t>都市施設整備基金</t>
    <rPh sb="0" eb="2">
      <t>トシ</t>
    </rPh>
    <rPh sb="2" eb="4">
      <t>シセツ</t>
    </rPh>
    <rPh sb="4" eb="6">
      <t>セイビ</t>
    </rPh>
    <rPh sb="6" eb="8">
      <t>キキン</t>
    </rPh>
    <phoneticPr fontId="2"/>
  </si>
  <si>
    <t>寄附によるまちづくり基金</t>
    <rPh sb="0" eb="2">
      <t>キフ</t>
    </rPh>
    <rPh sb="10" eb="12">
      <t>キキン</t>
    </rPh>
    <phoneticPr fontId="2"/>
  </si>
  <si>
    <t>福祉基金</t>
    <rPh sb="0" eb="2">
      <t>フクシ</t>
    </rPh>
    <rPh sb="2" eb="4">
      <t>キキン</t>
    </rPh>
    <phoneticPr fontId="2"/>
  </si>
  <si>
    <t>水土里の基金</t>
    <rPh sb="0" eb="1">
      <t>ミズ</t>
    </rPh>
    <rPh sb="1" eb="2">
      <t>ツチ</t>
    </rPh>
    <rPh sb="2" eb="3">
      <t>サト</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</si>
</sst>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7D07-494D-AC3D-DDD566FE05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28828</c:v>
                </c:pt>
                <c:pt idx="1">
                  <c:v>29893</c:v>
                </c:pt>
                <c:pt idx="2">
                  <c:v>24006</c:v>
                </c:pt>
                <c:pt idx="3">
                  <c:v>22690</c:v>
                </c:pt>
                <c:pt idx="4">
                  <c:v>15661</c:v>
                </c:pt>
              </c:numCache>
            </c:numRef>
          </c:val>
          <c:smooth val="0"/>
          <c:extLst>
            <c:ext xmlns:c16="http://schemas.microsoft.com/office/drawing/2014/chart" uri="{C3380CC4-5D6E-409C-BE32-E72D297353CC}">
              <c16:uniqueId val="{00000001-7D07-494D-AC3D-DDD566FE05E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7.85</c:v>
                </c:pt>
                <c:pt idx="1">
                  <c:v>8.31</c:v>
                </c:pt>
                <c:pt idx="2">
                  <c:v>8.65</c:v>
                </c:pt>
                <c:pt idx="3">
                  <c:v>12.65</c:v>
                </c:pt>
                <c:pt idx="4">
                  <c:v>8.42</c:v>
                </c:pt>
              </c:numCache>
            </c:numRef>
          </c:val>
          <c:extLst>
            <c:ext xmlns:c16="http://schemas.microsoft.com/office/drawing/2014/chart" uri="{C3380CC4-5D6E-409C-BE32-E72D297353CC}">
              <c16:uniqueId val="{00000000-59D6-4704-9522-6FA212491A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9.98</c:v>
                </c:pt>
                <c:pt idx="1">
                  <c:v>10.25</c:v>
                </c:pt>
                <c:pt idx="2">
                  <c:v>12.37</c:v>
                </c:pt>
                <c:pt idx="3">
                  <c:v>14.52</c:v>
                </c:pt>
                <c:pt idx="4">
                  <c:v>14.39</c:v>
                </c:pt>
              </c:numCache>
            </c:numRef>
          </c:val>
          <c:extLst>
            <c:ext xmlns:c16="http://schemas.microsoft.com/office/drawing/2014/chart" uri="{C3380CC4-5D6E-409C-BE32-E72D297353CC}">
              <c16:uniqueId val="{00000001-59D6-4704-9522-6FA212491A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0.85</c:v>
                </c:pt>
                <c:pt idx="1">
                  <c:v>1.25</c:v>
                </c:pt>
                <c:pt idx="2">
                  <c:v>3.53</c:v>
                </c:pt>
                <c:pt idx="3">
                  <c:v>5.73</c:v>
                </c:pt>
                <c:pt idx="4">
                  <c:v>-3.85</c:v>
                </c:pt>
              </c:numCache>
            </c:numRef>
          </c:val>
          <c:smooth val="0"/>
          <c:extLst>
            <c:ext xmlns:c16="http://schemas.microsoft.com/office/drawing/2014/chart" uri="{C3380CC4-5D6E-409C-BE32-E72D297353CC}">
              <c16:uniqueId val="{00000002-59D6-4704-9522-6FA212491A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B59-424E-8559-02F30145D85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59-424E-8559-02F30145D85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B59-424E-8559-02F30145D85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B59-424E-8559-02F30145D85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4-4B59-424E-8559-02F30145D85A}"/>
            </c:ext>
          </c:extLst>
        </c:ser>
        <c:ser>
          <c:idx val="5"/>
          <c:order val="5"/>
          <c:tx>
            <c:strRef>
              <c:f>データシート!$A$32</c:f>
              <c:strCache>
                <c:ptCount val="1"/>
                <c:pt idx="0">
                  <c:v>坂戸都市計画事業若葉駅西口土地区画整理事業特別会計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0.15</c:v>
                </c:pt>
                <c:pt idx="4">
                  <c:v>#N/A</c:v>
                </c:pt>
                <c:pt idx="5">
                  <c:v>0.12</c:v>
                </c:pt>
                <c:pt idx="6">
                  <c:v>#N/A</c:v>
                </c:pt>
                <c:pt idx="7">
                  <c:v>0.03</c:v>
                </c:pt>
                <c:pt idx="8">
                  <c:v>#N/A</c:v>
                </c:pt>
                <c:pt idx="9">
                  <c:v>0.03</c:v>
                </c:pt>
              </c:numCache>
            </c:numRef>
          </c:val>
          <c:extLst>
            <c:ext xmlns:c16="http://schemas.microsoft.com/office/drawing/2014/chart" uri="{C3380CC4-5D6E-409C-BE32-E72D297353CC}">
              <c16:uniqueId val="{00000005-4B59-424E-8559-02F30145D85A}"/>
            </c:ext>
          </c:extLst>
        </c:ser>
        <c:ser>
          <c:idx val="6"/>
          <c:order val="6"/>
          <c:tx>
            <c:strRef>
              <c:f>データシート!$A$33</c:f>
              <c:strCache>
                <c:ptCount val="1"/>
                <c:pt idx="0">
                  <c:v>坂戸都市計画事業一本松土地区画整理事業特別会計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0.12</c:v>
                </c:pt>
                <c:pt idx="2">
                  <c:v>#N/A</c:v>
                </c:pt>
                <c:pt idx="3">
                  <c:v>0.1</c:v>
                </c:pt>
                <c:pt idx="4">
                  <c:v>#N/A</c:v>
                </c:pt>
                <c:pt idx="5">
                  <c:v>0.12</c:v>
                </c:pt>
                <c:pt idx="6">
                  <c:v>#N/A</c:v>
                </c:pt>
                <c:pt idx="7">
                  <c:v>0.05</c:v>
                </c:pt>
                <c:pt idx="8">
                  <c:v>#N/A</c:v>
                </c:pt>
                <c:pt idx="9">
                  <c:v>0.05</c:v>
                </c:pt>
              </c:numCache>
            </c:numRef>
          </c:val>
          <c:extLst>
            <c:ext xmlns:c16="http://schemas.microsoft.com/office/drawing/2014/chart" uri="{C3380CC4-5D6E-409C-BE32-E72D297353CC}">
              <c16:uniqueId val="{00000006-4B59-424E-8559-02F30145D85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1.08</c:v>
                </c:pt>
                <c:pt idx="2">
                  <c:v>#N/A</c:v>
                </c:pt>
                <c:pt idx="3">
                  <c:v>1.62</c:v>
                </c:pt>
                <c:pt idx="4">
                  <c:v>#N/A</c:v>
                </c:pt>
                <c:pt idx="5">
                  <c:v>1.38</c:v>
                </c:pt>
                <c:pt idx="6">
                  <c:v>#N/A</c:v>
                </c:pt>
                <c:pt idx="7">
                  <c:v>0.81</c:v>
                </c:pt>
                <c:pt idx="8">
                  <c:v>#N/A</c:v>
                </c:pt>
                <c:pt idx="9">
                  <c:v>0.73</c:v>
                </c:pt>
              </c:numCache>
            </c:numRef>
          </c:val>
          <c:extLst>
            <c:ext xmlns:c16="http://schemas.microsoft.com/office/drawing/2014/chart" uri="{C3380CC4-5D6E-409C-BE32-E72D297353CC}">
              <c16:uniqueId val="{00000007-4B59-424E-8559-02F30145D85A}"/>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2.13</c:v>
                </c:pt>
                <c:pt idx="2">
                  <c:v>#N/A</c:v>
                </c:pt>
                <c:pt idx="3">
                  <c:v>3.32</c:v>
                </c:pt>
                <c:pt idx="4">
                  <c:v>#N/A</c:v>
                </c:pt>
                <c:pt idx="5">
                  <c:v>1.1399999999999999</c:v>
                </c:pt>
                <c:pt idx="6">
                  <c:v>#N/A</c:v>
                </c:pt>
                <c:pt idx="7">
                  <c:v>2.16</c:v>
                </c:pt>
                <c:pt idx="8">
                  <c:v>#N/A</c:v>
                </c:pt>
                <c:pt idx="9">
                  <c:v>1.95</c:v>
                </c:pt>
              </c:numCache>
            </c:numRef>
          </c:val>
          <c:extLst>
            <c:ext xmlns:c16="http://schemas.microsoft.com/office/drawing/2014/chart" uri="{C3380CC4-5D6E-409C-BE32-E72D297353CC}">
              <c16:uniqueId val="{00000008-4B59-424E-8559-02F30145D85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7.51</c:v>
                </c:pt>
                <c:pt idx="2">
                  <c:v>#N/A</c:v>
                </c:pt>
                <c:pt idx="3">
                  <c:v>8.0399999999999991</c:v>
                </c:pt>
                <c:pt idx="4">
                  <c:v>#N/A</c:v>
                </c:pt>
                <c:pt idx="5">
                  <c:v>8.4</c:v>
                </c:pt>
                <c:pt idx="6">
                  <c:v>#N/A</c:v>
                </c:pt>
                <c:pt idx="7">
                  <c:v>12.55</c:v>
                </c:pt>
                <c:pt idx="8">
                  <c:v>#N/A</c:v>
                </c:pt>
                <c:pt idx="9">
                  <c:v>8.33</c:v>
                </c:pt>
              </c:numCache>
            </c:numRef>
          </c:val>
          <c:extLst>
            <c:ext xmlns:c16="http://schemas.microsoft.com/office/drawing/2014/chart" uri="{C3380CC4-5D6E-409C-BE32-E72D297353CC}">
              <c16:uniqueId val="{00000009-4B59-424E-8559-02F30145D85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1657</c:v>
                </c:pt>
                <c:pt idx="5">
                  <c:v>1605</c:v>
                </c:pt>
                <c:pt idx="8">
                  <c:v>1607</c:v>
                </c:pt>
                <c:pt idx="11">
                  <c:v>1571</c:v>
                </c:pt>
                <c:pt idx="14">
                  <c:v>1605</c:v>
                </c:pt>
              </c:numCache>
            </c:numRef>
          </c:val>
          <c:extLst>
            <c:ext xmlns:c16="http://schemas.microsoft.com/office/drawing/2014/chart" uri="{C3380CC4-5D6E-409C-BE32-E72D297353CC}">
              <c16:uniqueId val="{00000000-CED1-400E-8A13-B6510D8670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D1-400E-8A13-B6510D8670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236</c:v>
                </c:pt>
                <c:pt idx="3">
                  <c:v>232</c:v>
                </c:pt>
                <c:pt idx="6">
                  <c:v>229</c:v>
                </c:pt>
                <c:pt idx="9">
                  <c:v>225</c:v>
                </c:pt>
                <c:pt idx="12">
                  <c:v>49</c:v>
                </c:pt>
              </c:numCache>
            </c:numRef>
          </c:val>
          <c:extLst>
            <c:ext xmlns:c16="http://schemas.microsoft.com/office/drawing/2014/chart" uri="{C3380CC4-5D6E-409C-BE32-E72D297353CC}">
              <c16:uniqueId val="{00000002-CED1-400E-8A13-B6510D8670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484</c:v>
                </c:pt>
                <c:pt idx="3">
                  <c:v>466</c:v>
                </c:pt>
                <c:pt idx="6">
                  <c:v>481</c:v>
                </c:pt>
                <c:pt idx="9">
                  <c:v>459</c:v>
                </c:pt>
                <c:pt idx="12">
                  <c:v>410</c:v>
                </c:pt>
              </c:numCache>
            </c:numRef>
          </c:val>
          <c:extLst>
            <c:ext xmlns:c16="http://schemas.microsoft.com/office/drawing/2014/chart" uri="{C3380CC4-5D6E-409C-BE32-E72D297353CC}">
              <c16:uniqueId val="{00000003-CED1-400E-8A13-B6510D8670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D1-400E-8A13-B6510D8670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D1-400E-8A13-B6510D8670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D1-400E-8A13-B6510D8670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1722</c:v>
                </c:pt>
                <c:pt idx="3">
                  <c:v>1706</c:v>
                </c:pt>
                <c:pt idx="6">
                  <c:v>1722</c:v>
                </c:pt>
                <c:pt idx="9">
                  <c:v>1690</c:v>
                </c:pt>
                <c:pt idx="12">
                  <c:v>1679</c:v>
                </c:pt>
              </c:numCache>
            </c:numRef>
          </c:val>
          <c:extLst>
            <c:ext xmlns:c16="http://schemas.microsoft.com/office/drawing/2014/chart" uri="{C3380CC4-5D6E-409C-BE32-E72D297353CC}">
              <c16:uniqueId val="{00000007-CED1-400E-8A13-B6510D8670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785</c:v>
                </c:pt>
                <c:pt idx="2">
                  <c:v>#N/A</c:v>
                </c:pt>
                <c:pt idx="3">
                  <c:v>#N/A</c:v>
                </c:pt>
                <c:pt idx="4">
                  <c:v>799</c:v>
                </c:pt>
                <c:pt idx="5">
                  <c:v>#N/A</c:v>
                </c:pt>
                <c:pt idx="6">
                  <c:v>#N/A</c:v>
                </c:pt>
                <c:pt idx="7">
                  <c:v>825</c:v>
                </c:pt>
                <c:pt idx="8">
                  <c:v>#N/A</c:v>
                </c:pt>
                <c:pt idx="9">
                  <c:v>#N/A</c:v>
                </c:pt>
                <c:pt idx="10">
                  <c:v>803</c:v>
                </c:pt>
                <c:pt idx="11">
                  <c:v>#N/A</c:v>
                </c:pt>
                <c:pt idx="12">
                  <c:v>#N/A</c:v>
                </c:pt>
                <c:pt idx="13">
                  <c:v>533</c:v>
                </c:pt>
                <c:pt idx="14">
                  <c:v>#N/A</c:v>
                </c:pt>
              </c:numCache>
            </c:numRef>
          </c:val>
          <c:smooth val="0"/>
          <c:extLst>
            <c:ext xmlns:c16="http://schemas.microsoft.com/office/drawing/2014/chart" uri="{C3380CC4-5D6E-409C-BE32-E72D297353CC}">
              <c16:uniqueId val="{00000008-CED1-400E-8A13-B6510D8670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15944</c:v>
                </c:pt>
                <c:pt idx="5">
                  <c:v>16238</c:v>
                </c:pt>
                <c:pt idx="8">
                  <c:v>17174</c:v>
                </c:pt>
                <c:pt idx="11">
                  <c:v>17346</c:v>
                </c:pt>
                <c:pt idx="14">
                  <c:v>16755</c:v>
                </c:pt>
              </c:numCache>
            </c:numRef>
          </c:val>
          <c:extLst>
            <c:ext xmlns:c16="http://schemas.microsoft.com/office/drawing/2014/chart" uri="{C3380CC4-5D6E-409C-BE32-E72D297353CC}">
              <c16:uniqueId val="{00000000-870E-47F1-BD33-DDAAED057C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3433</c:v>
                </c:pt>
                <c:pt idx="5">
                  <c:v>3441</c:v>
                </c:pt>
                <c:pt idx="8">
                  <c:v>3689</c:v>
                </c:pt>
                <c:pt idx="11">
                  <c:v>3798</c:v>
                </c:pt>
                <c:pt idx="14">
                  <c:v>4396</c:v>
                </c:pt>
              </c:numCache>
            </c:numRef>
          </c:val>
          <c:extLst>
            <c:ext xmlns:c16="http://schemas.microsoft.com/office/drawing/2014/chart" uri="{C3380CC4-5D6E-409C-BE32-E72D297353CC}">
              <c16:uniqueId val="{00000001-870E-47F1-BD33-DDAAED057C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5204</c:v>
                </c:pt>
                <c:pt idx="5">
                  <c:v>5293</c:v>
                </c:pt>
                <c:pt idx="8">
                  <c:v>6799</c:v>
                </c:pt>
                <c:pt idx="11">
                  <c:v>7195</c:v>
                </c:pt>
                <c:pt idx="14">
                  <c:v>7399</c:v>
                </c:pt>
              </c:numCache>
            </c:numRef>
          </c:val>
          <c:extLst>
            <c:ext xmlns:c16="http://schemas.microsoft.com/office/drawing/2014/chart" uri="{C3380CC4-5D6E-409C-BE32-E72D297353CC}">
              <c16:uniqueId val="{00000002-870E-47F1-BD33-DDAAED057C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70E-47F1-BD33-DDAAED057C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70E-47F1-BD33-DDAAED057C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70E-47F1-BD33-DDAAED057C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270</c:v>
                </c:pt>
                <c:pt idx="3">
                  <c:v>325</c:v>
                </c:pt>
                <c:pt idx="6">
                  <c:v>328</c:v>
                </c:pt>
                <c:pt idx="9">
                  <c:v>312</c:v>
                </c:pt>
                <c:pt idx="12">
                  <c:v>583</c:v>
                </c:pt>
              </c:numCache>
            </c:numRef>
          </c:val>
          <c:extLst>
            <c:ext xmlns:c16="http://schemas.microsoft.com/office/drawing/2014/chart" uri="{C3380CC4-5D6E-409C-BE32-E72D297353CC}">
              <c16:uniqueId val="{00000006-870E-47F1-BD33-DDAAED057C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4549</c:v>
                </c:pt>
                <c:pt idx="3">
                  <c:v>4672</c:v>
                </c:pt>
                <c:pt idx="6">
                  <c:v>5792</c:v>
                </c:pt>
                <c:pt idx="9">
                  <c:v>7477</c:v>
                </c:pt>
                <c:pt idx="12">
                  <c:v>8005</c:v>
                </c:pt>
              </c:numCache>
            </c:numRef>
          </c:val>
          <c:extLst>
            <c:ext xmlns:c16="http://schemas.microsoft.com/office/drawing/2014/chart" uri="{C3380CC4-5D6E-409C-BE32-E72D297353CC}">
              <c16:uniqueId val="{00000007-870E-47F1-BD33-DDAAED057C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870E-47F1-BD33-DDAAED057C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929</c:v>
                </c:pt>
                <c:pt idx="3">
                  <c:v>697</c:v>
                </c:pt>
                <c:pt idx="6">
                  <c:v>468</c:v>
                </c:pt>
                <c:pt idx="9">
                  <c:v>243</c:v>
                </c:pt>
                <c:pt idx="12">
                  <c:v>195</c:v>
                </c:pt>
              </c:numCache>
            </c:numRef>
          </c:val>
          <c:extLst>
            <c:ext xmlns:c16="http://schemas.microsoft.com/office/drawing/2014/chart" uri="{C3380CC4-5D6E-409C-BE32-E72D297353CC}">
              <c16:uniqueId val="{00000009-870E-47F1-BD33-DDAAED057C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17507</c:v>
                </c:pt>
                <c:pt idx="3">
                  <c:v>17563</c:v>
                </c:pt>
                <c:pt idx="6">
                  <c:v>17429</c:v>
                </c:pt>
                <c:pt idx="9">
                  <c:v>16513</c:v>
                </c:pt>
                <c:pt idx="12">
                  <c:v>15317</c:v>
                </c:pt>
              </c:numCache>
            </c:numRef>
          </c:val>
          <c:extLst>
            <c:ext xmlns:c16="http://schemas.microsoft.com/office/drawing/2014/chart" uri="{C3380CC4-5D6E-409C-BE32-E72D297353CC}">
              <c16:uniqueId val="{0000000A-870E-47F1-BD33-DDAAED057C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70E-47F1-BD33-DDAAED057C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1759</c:v>
                </c:pt>
                <c:pt idx="1">
                  <c:v>2025</c:v>
                </c:pt>
                <c:pt idx="2">
                  <c:v>2044</c:v>
                </c:pt>
              </c:numCache>
            </c:numRef>
          </c:val>
          <c:extLst>
            <c:ext xmlns:c16="http://schemas.microsoft.com/office/drawing/2014/chart" uri="{C3380CC4-5D6E-409C-BE32-E72D297353CC}">
              <c16:uniqueId val="{00000000-271E-450B-AE39-A27EF59EEA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71E-450B-AE39-A27EF59EEA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2837</c:v>
                </c:pt>
                <c:pt idx="1">
                  <c:v>3029</c:v>
                </c:pt>
                <c:pt idx="2">
                  <c:v>3181</c:v>
                </c:pt>
              </c:numCache>
            </c:numRef>
          </c:val>
          <c:extLst>
            <c:ext xmlns:c16="http://schemas.microsoft.com/office/drawing/2014/chart" uri="{C3380CC4-5D6E-409C-BE32-E72D297353CC}">
              <c16:uniqueId val="{00000002-271E-450B-AE39-A27EF59EEA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70,063
68,237
17.65
27,312,181
25,656,063
1,196,712
14,207,608
15,317,419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財政力指数は、令和元年度まで同ポイントで推移していたが、令和２年度以降減少傾向にある。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令和</a:t>
          </a:r>
          <a:r>
            <a:rPr kumimoji="1" lang="ja-JP" altLang="en-US" sz="1000">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年度の財政力指数が減少した要因としては、普通交付税から臨時財政対策債への振替分が減少したことにより、分母である基準財政需要額が増加したことが挙げられる。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引き続き、鶴ヶ島駅周辺の都市再生整備を進めるとともに、企業誘致や市内企業への支援による雇用の創出、また住宅環境の整備</a:t>
          </a:r>
          <a:r>
            <a:rPr kumimoji="1" lang="ja-JP" altLang="en-US" sz="1000">
              <a:solidFill>
                <a:sysClr val="windowText" lastClr="000000"/>
              </a:solidFill>
              <a:effectLst/>
              <a:latin typeface="+mn-lt"/>
              <a:ea typeface="+mn-ea"/>
              <a:cs typeface="+mn-cs"/>
            </a:rPr>
            <a:t>や転入定住の促進に積極的に取り組む</a:t>
          </a:r>
          <a:r>
            <a:rPr kumimoji="1" lang="ja-JP" altLang="ja-JP" sz="1000">
              <a:solidFill>
                <a:sysClr val="windowText" lastClr="000000"/>
              </a:solidFill>
              <a:effectLst/>
              <a:latin typeface="+mn-lt"/>
              <a:ea typeface="+mn-ea"/>
              <a:cs typeface="+mn-cs"/>
            </a:rPr>
            <a:t>ことで、市税収入の確保に努める。</a:t>
          </a:r>
          <a:endParaRPr lang="ja-JP" altLang="ja-JP" sz="1100">
            <a:solidFill>
              <a:sysClr val="windowText" lastClr="000000"/>
            </a:solidFill>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844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157692</xdr:rowOff>
    </xdr:from>
    <xdr:to>
      <xdr:col>15</xdr:col>
      <xdr:colOff>82550</xdr:colOff>
      <xdr:row>40</xdr:row>
      <xdr:rowOff>26458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442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147108</xdr:rowOff>
    </xdr:from>
    <xdr:to>
      <xdr:col>15</xdr:col>
      <xdr:colOff>133350</xdr:colOff>
      <xdr:row>40</xdr:row>
      <xdr:rowOff>77258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87435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106892</xdr:rowOff>
    </xdr:from>
    <xdr:to>
      <xdr:col>11</xdr:col>
      <xdr:colOff>82550</xdr:colOff>
      <xdr:row>40</xdr:row>
      <xdr:rowOff>37042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47219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86783</xdr:rowOff>
    </xdr:from>
    <xdr:to>
      <xdr:col>7</xdr:col>
      <xdr:colOff>31750</xdr:colOff>
      <xdr:row>40</xdr:row>
      <xdr:rowOff>16933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27110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経常収支比率は、昨年度から</a:t>
          </a:r>
          <a:r>
            <a:rPr kumimoji="1" lang="en-US" altLang="ja-JP" sz="900">
              <a:solidFill>
                <a:sysClr val="windowText" lastClr="000000"/>
              </a:solidFill>
              <a:effectLst/>
              <a:latin typeface="+mn-lt"/>
              <a:ea typeface="+mn-ea"/>
              <a:cs typeface="+mn-cs"/>
            </a:rPr>
            <a:t>2.5</a:t>
          </a:r>
          <a:r>
            <a:rPr kumimoji="1" lang="ja-JP" altLang="ja-JP" sz="900">
              <a:solidFill>
                <a:sysClr val="windowText" lastClr="000000"/>
              </a:solidFill>
              <a:effectLst/>
              <a:latin typeface="+mn-lt"/>
              <a:ea typeface="+mn-ea"/>
              <a:cs typeface="+mn-cs"/>
            </a:rPr>
            <a:t>ポイント悪化</a:t>
          </a:r>
          <a:r>
            <a:rPr kumimoji="1" lang="ja-JP" altLang="en-US" sz="900">
              <a:solidFill>
                <a:sysClr val="windowText" lastClr="000000"/>
              </a:solidFill>
              <a:effectLst/>
              <a:latin typeface="+mn-lt"/>
              <a:ea typeface="+mn-ea"/>
              <a:cs typeface="+mn-cs"/>
            </a:rPr>
            <a:t>し</a:t>
          </a:r>
          <a:r>
            <a:rPr kumimoji="1" lang="ja-JP" altLang="ja-JP" sz="900">
              <a:solidFill>
                <a:sysClr val="windowText" lastClr="000000"/>
              </a:solidFill>
              <a:effectLst/>
              <a:latin typeface="+mn-lt"/>
              <a:ea typeface="+mn-ea"/>
              <a:cs typeface="+mn-cs"/>
            </a:rPr>
            <a:t>、類似団体平均</a:t>
          </a:r>
          <a:r>
            <a:rPr kumimoji="1" lang="ja-JP" altLang="en-US" sz="900">
              <a:solidFill>
                <a:sysClr val="windowText" lastClr="000000"/>
              </a:solidFill>
              <a:effectLst/>
              <a:latin typeface="+mn-lt"/>
              <a:ea typeface="+mn-ea"/>
              <a:cs typeface="+mn-cs"/>
            </a:rPr>
            <a:t>と同率となった</a:t>
          </a:r>
          <a:r>
            <a:rPr kumimoji="1" lang="ja-JP" altLang="ja-JP" sz="900">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歳出については、</a:t>
          </a:r>
          <a:r>
            <a:rPr kumimoji="1" lang="ja-JP" altLang="en-US" sz="900">
              <a:solidFill>
                <a:sysClr val="windowText" lastClr="000000"/>
              </a:solidFill>
              <a:effectLst/>
              <a:latin typeface="+mn-lt"/>
              <a:ea typeface="+mn-ea"/>
              <a:cs typeface="+mn-cs"/>
            </a:rPr>
            <a:t>埼玉西部環境保全組合負担金等による補助費等の減があったものの、行政システム活用推進経費、小・中学校校務支援システム運用経費等による物件費の増や、民間保育所等施設型給付経費、生活保護費等による扶助費の増等により</a:t>
          </a:r>
          <a:r>
            <a:rPr kumimoji="1" lang="ja-JP" altLang="ja-JP"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3.3</a:t>
          </a:r>
          <a:r>
            <a:rPr kumimoji="1" lang="ja-JP" altLang="ja-JP" sz="900">
              <a:solidFill>
                <a:sysClr val="windowText" lastClr="000000"/>
              </a:solidFill>
              <a:effectLst/>
              <a:latin typeface="+mn-lt"/>
              <a:ea typeface="+mn-ea"/>
              <a:cs typeface="+mn-cs"/>
            </a:rPr>
            <a:t>％増となった。</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一方、歳入については</a:t>
          </a:r>
          <a:r>
            <a:rPr kumimoji="1" lang="ja-JP" altLang="en-US" sz="900">
              <a:solidFill>
                <a:sysClr val="windowText" lastClr="000000"/>
              </a:solidFill>
              <a:effectLst/>
              <a:latin typeface="+mn-lt"/>
              <a:ea typeface="+mn-ea"/>
              <a:cs typeface="+mn-cs"/>
            </a:rPr>
            <a:t>臨時財政対策債や地方消費税交付金の減等があったものの、普通交付税、株式譲渡所得割交付金等の増により</a:t>
          </a:r>
          <a:r>
            <a:rPr kumimoji="1" lang="en-US" altLang="ja-JP" sz="900">
              <a:solidFill>
                <a:sysClr val="windowText" lastClr="000000"/>
              </a:solidFill>
              <a:effectLst/>
              <a:latin typeface="+mn-lt"/>
              <a:ea typeface="+mn-ea"/>
              <a:cs typeface="+mn-cs"/>
            </a:rPr>
            <a:t>0.5</a:t>
          </a:r>
          <a:r>
            <a:rPr kumimoji="1" lang="ja-JP" altLang="en-US" sz="900">
              <a:solidFill>
                <a:sysClr val="windowText" lastClr="000000"/>
              </a:solidFill>
              <a:effectLst/>
              <a:latin typeface="+mn-lt"/>
              <a:ea typeface="+mn-ea"/>
              <a:cs typeface="+mn-cs"/>
            </a:rPr>
            <a:t>％増と</a:t>
          </a:r>
          <a:r>
            <a:rPr kumimoji="1" lang="ja-JP" altLang="ja-JP" sz="900">
              <a:solidFill>
                <a:sysClr val="windowText" lastClr="000000"/>
              </a:solidFill>
              <a:effectLst/>
              <a:latin typeface="+mn-lt"/>
              <a:ea typeface="+mn-ea"/>
              <a:cs typeface="+mn-cs"/>
            </a:rPr>
            <a:t>なった。</a:t>
          </a:r>
          <a:endParaRPr kumimoji="1" lang="en-US" altLang="ja-JP" sz="900">
            <a:solidFill>
              <a:sysClr val="windowText" lastClr="000000"/>
            </a:solidFill>
            <a:effectLst/>
            <a:latin typeface="+mn-lt"/>
            <a:ea typeface="+mn-ea"/>
            <a:cs typeface="+mn-cs"/>
          </a:endParaRPr>
        </a:p>
        <a:p>
          <a:r>
            <a:rPr kumimoji="1" lang="ja-JP" altLang="en-US" sz="900">
              <a:solidFill>
                <a:sysClr val="windowText" lastClr="000000"/>
              </a:solidFill>
              <a:effectLst/>
              <a:latin typeface="+mn-lt"/>
              <a:ea typeface="+mn-ea"/>
              <a:cs typeface="+mn-cs"/>
            </a:rPr>
            <a:t>　歳入、歳出ともに増加したが、歳出の増加の方が大きかったため</a:t>
          </a:r>
          <a:r>
            <a:rPr kumimoji="1" lang="ja-JP" altLang="ja-JP" sz="900">
              <a:solidFill>
                <a:sysClr val="windowText" lastClr="000000"/>
              </a:solidFill>
              <a:effectLst/>
              <a:latin typeface="+mn-lt"/>
              <a:ea typeface="+mn-ea"/>
              <a:cs typeface="+mn-cs"/>
            </a:rPr>
            <a:t>経常収支比率が悪化した。</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今後も引き続き、健康の維持・増進に関する事業や、</a:t>
          </a:r>
          <a:r>
            <a:rPr kumimoji="1" lang="ja-JP" altLang="en-US" sz="900">
              <a:solidFill>
                <a:sysClr val="windowText" lastClr="000000"/>
              </a:solidFill>
              <a:effectLst/>
              <a:latin typeface="+mn-lt"/>
              <a:ea typeface="+mn-ea"/>
              <a:cs typeface="+mn-cs"/>
            </a:rPr>
            <a:t>各事業の統合・見直し、公共施設の再編を積極的に進めることにより、</a:t>
          </a:r>
          <a:r>
            <a:rPr kumimoji="1" lang="ja-JP" altLang="ja-JP" sz="900">
              <a:solidFill>
                <a:sysClr val="windowText" lastClr="000000"/>
              </a:solidFill>
              <a:effectLst/>
              <a:latin typeface="+mn-lt"/>
              <a:ea typeface="+mn-ea"/>
              <a:cs typeface="+mn-cs"/>
            </a:rPr>
            <a:t>人件費</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扶助費</a:t>
          </a:r>
          <a:r>
            <a:rPr kumimoji="1" lang="ja-JP" altLang="en-US" sz="900">
              <a:solidFill>
                <a:sysClr val="windowText" lastClr="000000"/>
              </a:solidFill>
              <a:effectLst/>
              <a:latin typeface="+mn-lt"/>
              <a:ea typeface="+mn-ea"/>
              <a:cs typeface="+mn-cs"/>
            </a:rPr>
            <a:t>、物件費</a:t>
          </a:r>
          <a:r>
            <a:rPr kumimoji="1" lang="ja-JP" altLang="ja-JP" sz="900">
              <a:solidFill>
                <a:sysClr val="windowText" lastClr="000000"/>
              </a:solidFill>
              <a:effectLst/>
              <a:latin typeface="+mn-lt"/>
              <a:ea typeface="+mn-ea"/>
              <a:cs typeface="+mn-cs"/>
            </a:rPr>
            <a:t>等の抑制に努める。</a:t>
          </a:r>
          <a:endParaRPr lang="ja-JP" altLang="ja-JP" sz="1050">
            <a:solidFill>
              <a:sysClr val="windowText" lastClr="000000"/>
            </a:solidFill>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148336</xdr:rowOff>
    </xdr:from>
    <xdr:to>
      <xdr:col>23</xdr:col>
      <xdr:colOff>133350</xdr:colOff>
      <xdr:row>62</xdr:row>
      <xdr:rowOff>97536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06786"/>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61</xdr:row>
      <xdr:rowOff>148336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24744"/>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62</xdr:row>
      <xdr:rowOff>83058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24744"/>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62</xdr:row>
      <xdr:rowOff>121666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1295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128287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18813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4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97536</xdr:rowOff>
    </xdr:from>
    <xdr:to>
      <xdr:col>19</xdr:col>
      <xdr:colOff>184150</xdr:colOff>
      <xdr:row>62</xdr:row>
      <xdr:rowOff>27686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37863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32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101871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70866</xdr:rowOff>
    </xdr:from>
    <xdr:to>
      <xdr:col>7</xdr:col>
      <xdr:colOff>31750</xdr:colOff>
      <xdr:row>63</xdr:row>
      <xdr:rowOff>1016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157243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人件費、物件費、維持補修費の合計額の人口１人当たりの金額が類似団体を下回っているのは、主に物件費及び人件費が要因となっている。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当市は、ごみ処理やし尿処理を近隣市町と一部事務組合を構成し共同処理を行っている。また、消防や下水道なども一部事務組合により事務を行っている。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これにより、直営で実施する場合には人件費や物件費等に区分される経費が、負担金や繰出金という形で支出されるため、他の類似団体と比較して人件費や物件費が平均を下回っている。</a:t>
          </a:r>
          <a:endParaRPr lang="ja-JP" altLang="ja-JP" sz="1400">
            <a:solidFill>
              <a:sysClr val="windowText" lastClr="000000"/>
            </a:solidFill>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52769</xdr:rowOff>
    </xdr:from>
    <xdr:to>
      <xdr:col>23</xdr:col>
      <xdr:colOff>133350</xdr:colOff>
      <xdr:row>81</xdr:row>
      <xdr:rowOff>80963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3940219"/>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28860</xdr:rowOff>
    </xdr:from>
    <xdr:to>
      <xdr:col>19</xdr:col>
      <xdr:colOff>133350</xdr:colOff>
      <xdr:row>81</xdr:row>
      <xdr:rowOff>52769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16310"/>
          <a:ext cx="889000" cy="2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161491</xdr:rowOff>
    </xdr:from>
    <xdr:to>
      <xdr:col>15</xdr:col>
      <xdr:colOff>82550</xdr:colOff>
      <xdr:row>81</xdr:row>
      <xdr:rowOff>28860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877491"/>
          <a:ext cx="889000" cy="3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91078</xdr:rowOff>
    </xdr:from>
    <xdr:to>
      <xdr:col>11</xdr:col>
      <xdr:colOff>31750</xdr:colOff>
      <xdr:row>80</xdr:row>
      <xdr:rowOff>161491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07078"/>
          <a:ext cx="889000" cy="7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94792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156567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30163</xdr:rowOff>
    </xdr:from>
    <xdr:to>
      <xdr:col>23</xdr:col>
      <xdr:colOff>184150</xdr:colOff>
      <xdr:row>81</xdr:row>
      <xdr:rowOff>131763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1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46690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76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1969</xdr:rowOff>
    </xdr:from>
    <xdr:to>
      <xdr:col>19</xdr:col>
      <xdr:colOff>184150</xdr:colOff>
      <xdr:row>81</xdr:row>
      <xdr:rowOff>103569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8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113746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658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149510</xdr:rowOff>
    </xdr:from>
    <xdr:to>
      <xdr:col>15</xdr:col>
      <xdr:colOff>133350</xdr:colOff>
      <xdr:row>81</xdr:row>
      <xdr:rowOff>79660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86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89837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63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110691</xdr:rowOff>
    </xdr:from>
    <xdr:to>
      <xdr:col>11</xdr:col>
      <xdr:colOff>82550</xdr:colOff>
      <xdr:row>81</xdr:row>
      <xdr:rowOff>40841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26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51018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595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40278</xdr:rowOff>
    </xdr:from>
    <xdr:to>
      <xdr:col>7</xdr:col>
      <xdr:colOff>31750</xdr:colOff>
      <xdr:row>80</xdr:row>
      <xdr:rowOff>141878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5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152055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2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　本市のラスパイレス指数は全国市平均と比較し、低い水準にある。類似団体平均値については前年度と同値であり、本市についても、高齢層職員の昇給停止を行っていない等の指数増加要因はあったものの、経験年数が長く給料月額の高い職員の退職等の指数減少要因があったため、前年度と同値となった。このため、本市と類似団体との比較においては、引き続き同水準となっている。今後も引き続き国等の動向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71966</xdr:rowOff>
    </xdr:from>
    <xdr:to>
      <xdr:col>81</xdr:col>
      <xdr:colOff>44450</xdr:colOff>
      <xdr:row>85</xdr:row>
      <xdr:rowOff>71966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452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13352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58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71966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2456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127652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0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132291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524566"/>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132291</xdr:rowOff>
    </xdr:from>
    <xdr:to>
      <xdr:col>68</xdr:col>
      <xdr:colOff>152400</xdr:colOff>
      <xdr:row>85</xdr:row>
      <xdr:rowOff>132291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7055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37693</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21166</xdr:rowOff>
    </xdr:from>
    <xdr:to>
      <xdr:col>77</xdr:col>
      <xdr:colOff>95250</xdr:colOff>
      <xdr:row>85</xdr:row>
      <xdr:rowOff>122766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81491</xdr:rowOff>
    </xdr:from>
    <xdr:to>
      <xdr:col>68</xdr:col>
      <xdr:colOff>203200</xdr:colOff>
      <xdr:row>86</xdr:row>
      <xdr:rowOff>11641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167868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本市の職員数は、昨年度と比較するとほぼ横ばいとなっているが、類似団体と比較すると平均を下回っている。これは、人口急増期に大量に職員を採用し、その後に職員数を削減するために極端な採用抑制を行った結果、年齢構成は不均整なものとなっているためである。今後は、退職者や再任用職員を考慮しながら継続的な職員採用を行い、年齢構成における不均整の解消と、適正な職員数管理に努める。</a:t>
          </a:r>
          <a:endParaRPr lang="ja-JP" altLang="ja-JP" sz="1400">
            <a:solidFill>
              <a:sysClr val="windowText" lastClr="000000"/>
            </a:solidFill>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88265</xdr:rowOff>
    </xdr:from>
    <xdr:to>
      <xdr:col>81</xdr:col>
      <xdr:colOff>44450</xdr:colOff>
      <xdr:row>59</xdr:row>
      <xdr:rowOff>90276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20381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86254</xdr:rowOff>
    </xdr:from>
    <xdr:to>
      <xdr:col>77</xdr:col>
      <xdr:colOff>44450</xdr:colOff>
      <xdr:row>59</xdr:row>
      <xdr:rowOff>88265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0180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86254</xdr:rowOff>
    </xdr:from>
    <xdr:to>
      <xdr:col>72</xdr:col>
      <xdr:colOff>203200</xdr:colOff>
      <xdr:row>59</xdr:row>
      <xdr:rowOff>88265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20180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88265</xdr:rowOff>
    </xdr:from>
    <xdr:to>
      <xdr:col>68</xdr:col>
      <xdr:colOff>152400</xdr:colOff>
      <xdr:row>59</xdr:row>
      <xdr:rowOff>108373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038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46372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39476</xdr:rowOff>
    </xdr:from>
    <xdr:to>
      <xdr:col>81</xdr:col>
      <xdr:colOff>95250</xdr:colOff>
      <xdr:row>59</xdr:row>
      <xdr:rowOff>141076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15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56003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0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37465</xdr:rowOff>
    </xdr:from>
    <xdr:to>
      <xdr:col>77</xdr:col>
      <xdr:colOff>95250</xdr:colOff>
      <xdr:row>59</xdr:row>
      <xdr:rowOff>139065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149242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21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35454</xdr:rowOff>
    </xdr:from>
    <xdr:to>
      <xdr:col>73</xdr:col>
      <xdr:colOff>44450</xdr:colOff>
      <xdr:row>59</xdr:row>
      <xdr:rowOff>137054</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5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147231</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1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37465</xdr:rowOff>
    </xdr:from>
    <xdr:to>
      <xdr:col>68</xdr:col>
      <xdr:colOff>203200</xdr:colOff>
      <xdr:row>59</xdr:row>
      <xdr:rowOff>139065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57573</xdr:rowOff>
    </xdr:from>
    <xdr:to>
      <xdr:col>64</xdr:col>
      <xdr:colOff>152400</xdr:colOff>
      <xdr:row>59</xdr:row>
      <xdr:rowOff>159173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169350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　実質公債費比率については、令和</a:t>
          </a:r>
          <a:r>
            <a:rPr kumimoji="1" lang="ja-JP" altLang="en-US" sz="800">
              <a:solidFill>
                <a:sysClr val="windowText" lastClr="000000"/>
              </a:solidFill>
              <a:effectLst/>
              <a:latin typeface="+mn-lt"/>
              <a:ea typeface="+mn-ea"/>
              <a:cs typeface="+mn-cs"/>
            </a:rPr>
            <a:t>５</a:t>
          </a:r>
          <a:r>
            <a:rPr kumimoji="1" lang="ja-JP" altLang="ja-JP" sz="800">
              <a:solidFill>
                <a:sysClr val="windowText" lastClr="000000"/>
              </a:solidFill>
              <a:effectLst/>
              <a:latin typeface="+mn-lt"/>
              <a:ea typeface="+mn-ea"/>
              <a:cs typeface="+mn-cs"/>
            </a:rPr>
            <a:t>年度（３か年平均）は前年度比</a:t>
          </a:r>
          <a:r>
            <a:rPr kumimoji="1" lang="en-US" altLang="ja-JP" sz="800">
              <a:solidFill>
                <a:sysClr val="windowText" lastClr="000000"/>
              </a:solidFill>
              <a:effectLst/>
              <a:latin typeface="+mn-lt"/>
              <a:ea typeface="+mn-ea"/>
              <a:cs typeface="+mn-cs"/>
            </a:rPr>
            <a:t>0.8</a:t>
          </a:r>
          <a:r>
            <a:rPr kumimoji="1" lang="ja-JP" altLang="ja-JP" sz="800">
              <a:solidFill>
                <a:sysClr val="windowText" lastClr="000000"/>
              </a:solidFill>
              <a:effectLst/>
              <a:latin typeface="+mn-lt"/>
              <a:ea typeface="+mn-ea"/>
              <a:cs typeface="+mn-cs"/>
            </a:rPr>
            <a:t>ポイント改善しており、類似団体平均</a:t>
          </a:r>
          <a:r>
            <a:rPr kumimoji="1" lang="ja-JP" altLang="en-US" sz="800">
              <a:solidFill>
                <a:sysClr val="windowText" lastClr="000000"/>
              </a:solidFill>
              <a:effectLst/>
              <a:latin typeface="+mn-lt"/>
              <a:ea typeface="+mn-ea"/>
              <a:cs typeface="+mn-cs"/>
            </a:rPr>
            <a:t>を</a:t>
          </a:r>
          <a:r>
            <a:rPr kumimoji="1" lang="en-US" altLang="ja-JP" sz="800">
              <a:solidFill>
                <a:sysClr val="windowText" lastClr="000000"/>
              </a:solidFill>
              <a:effectLst/>
              <a:latin typeface="+mn-lt"/>
              <a:ea typeface="+mn-ea"/>
              <a:cs typeface="+mn-cs"/>
            </a:rPr>
            <a:t>0.2</a:t>
          </a:r>
          <a:r>
            <a:rPr kumimoji="1" lang="ja-JP" altLang="en-US" sz="800">
              <a:solidFill>
                <a:sysClr val="windowText" lastClr="000000"/>
              </a:solidFill>
              <a:effectLst/>
              <a:latin typeface="+mn-lt"/>
              <a:ea typeface="+mn-ea"/>
              <a:cs typeface="+mn-cs"/>
            </a:rPr>
            <a:t>ポイント上回った</a:t>
          </a:r>
          <a:r>
            <a:rPr kumimoji="1" lang="ja-JP" altLang="ja-JP" sz="800">
              <a:solidFill>
                <a:sysClr val="windowText" lastClr="000000"/>
              </a:solidFill>
              <a:effectLst/>
              <a:latin typeface="+mn-lt"/>
              <a:ea typeface="+mn-ea"/>
              <a:cs typeface="+mn-cs"/>
            </a:rPr>
            <a:t>。</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　令和</a:t>
          </a:r>
          <a:r>
            <a:rPr kumimoji="1" lang="ja-JP" altLang="en-US" sz="800">
              <a:solidFill>
                <a:sysClr val="windowText" lastClr="000000"/>
              </a:solidFill>
              <a:effectLst/>
              <a:latin typeface="+mn-lt"/>
              <a:ea typeface="+mn-ea"/>
              <a:cs typeface="+mn-cs"/>
            </a:rPr>
            <a:t>５</a:t>
          </a:r>
          <a:r>
            <a:rPr kumimoji="1" lang="ja-JP" altLang="ja-JP" sz="800">
              <a:solidFill>
                <a:sysClr val="windowText" lastClr="000000"/>
              </a:solidFill>
              <a:effectLst/>
              <a:latin typeface="+mn-lt"/>
              <a:ea typeface="+mn-ea"/>
              <a:cs typeface="+mn-cs"/>
            </a:rPr>
            <a:t>年度単年度では、過年度に借り入れた事業債の償還終了により元利償還金の額が減少したことや、準元利償還金である</a:t>
          </a:r>
          <a:r>
            <a:rPr kumimoji="1" lang="ja-JP" altLang="en-US" sz="800">
              <a:solidFill>
                <a:sysClr val="windowText" lastClr="000000"/>
              </a:solidFill>
              <a:effectLst/>
              <a:latin typeface="+mn-lt"/>
              <a:ea typeface="+mn-ea"/>
              <a:cs typeface="+mn-cs"/>
            </a:rPr>
            <a:t>旧環境事業団への定時償還</a:t>
          </a:r>
          <a:r>
            <a:rPr kumimoji="1" lang="ja-JP" altLang="ja-JP" sz="800">
              <a:solidFill>
                <a:sysClr val="windowText" lastClr="000000"/>
              </a:solidFill>
              <a:effectLst/>
              <a:latin typeface="+mn-lt"/>
              <a:ea typeface="+mn-ea"/>
              <a:cs typeface="+mn-cs"/>
            </a:rPr>
            <a:t>が</a:t>
          </a:r>
          <a:r>
            <a:rPr kumimoji="1" lang="ja-JP" altLang="en-US" sz="800">
              <a:solidFill>
                <a:sysClr val="windowText" lastClr="000000"/>
              </a:solidFill>
              <a:effectLst/>
              <a:latin typeface="+mn-lt"/>
              <a:ea typeface="+mn-ea"/>
              <a:cs typeface="+mn-cs"/>
            </a:rPr>
            <a:t>終了</a:t>
          </a:r>
          <a:r>
            <a:rPr kumimoji="1" lang="ja-JP" altLang="ja-JP" sz="800">
              <a:solidFill>
                <a:sysClr val="windowText" lastClr="000000"/>
              </a:solidFill>
              <a:effectLst/>
              <a:latin typeface="+mn-lt"/>
              <a:ea typeface="+mn-ea"/>
              <a:cs typeface="+mn-cs"/>
            </a:rPr>
            <a:t>したこと</a:t>
          </a:r>
          <a:r>
            <a:rPr kumimoji="1" lang="ja-JP" altLang="en-US" sz="800">
              <a:solidFill>
                <a:sysClr val="windowText" lastClr="000000"/>
              </a:solidFill>
              <a:effectLst/>
              <a:latin typeface="+mn-lt"/>
              <a:ea typeface="+mn-ea"/>
              <a:cs typeface="+mn-cs"/>
            </a:rPr>
            <a:t>による減</a:t>
          </a:r>
          <a:r>
            <a:rPr kumimoji="1" lang="ja-JP" altLang="ja-JP" sz="800">
              <a:solidFill>
                <a:sysClr val="windowText" lastClr="000000"/>
              </a:solidFill>
              <a:effectLst/>
              <a:latin typeface="+mn-lt"/>
              <a:ea typeface="+mn-ea"/>
              <a:cs typeface="+mn-cs"/>
            </a:rPr>
            <a:t>等により、比率が改善した。</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　３か年平均の数値であることから、</a:t>
          </a:r>
          <a:r>
            <a:rPr kumimoji="1" lang="ja-JP" altLang="en-US" sz="800">
              <a:solidFill>
                <a:sysClr val="windowText" lastClr="000000"/>
              </a:solidFill>
              <a:effectLst/>
              <a:latin typeface="+mn-lt"/>
              <a:ea typeface="+mn-ea"/>
              <a:cs typeface="+mn-cs"/>
            </a:rPr>
            <a:t>令和５</a:t>
          </a:r>
          <a:r>
            <a:rPr kumimoji="1" lang="ja-JP" altLang="ja-JP" sz="800">
              <a:solidFill>
                <a:sysClr val="windowText" lastClr="000000"/>
              </a:solidFill>
              <a:effectLst/>
              <a:latin typeface="+mn-lt"/>
              <a:ea typeface="+mn-ea"/>
              <a:cs typeface="+mn-cs"/>
            </a:rPr>
            <a:t>年度単年度と令和</a:t>
          </a:r>
          <a:r>
            <a:rPr kumimoji="1" lang="ja-JP" altLang="en-US" sz="800">
              <a:solidFill>
                <a:sysClr val="windowText" lastClr="000000"/>
              </a:solidFill>
              <a:effectLst/>
              <a:latin typeface="+mn-lt"/>
              <a:ea typeface="+mn-ea"/>
              <a:cs typeface="+mn-cs"/>
            </a:rPr>
            <a:t>２</a:t>
          </a:r>
          <a:r>
            <a:rPr kumimoji="1" lang="ja-JP" altLang="ja-JP" sz="800">
              <a:solidFill>
                <a:sysClr val="windowText" lastClr="000000"/>
              </a:solidFill>
              <a:effectLst/>
              <a:latin typeface="+mn-lt"/>
              <a:ea typeface="+mn-ea"/>
              <a:cs typeface="+mn-cs"/>
            </a:rPr>
            <a:t>年度単年度で比較すると、標準税収入額等が増加し、（分母である）標準財政規模が大きくなったこと等により改善している。</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　今後は、</a:t>
          </a:r>
          <a:r>
            <a:rPr kumimoji="1" lang="ja-JP" altLang="en-US" sz="800">
              <a:solidFill>
                <a:sysClr val="windowText" lastClr="000000"/>
              </a:solidFill>
              <a:effectLst/>
              <a:latin typeface="+mn-lt"/>
              <a:ea typeface="+mn-ea"/>
              <a:cs typeface="+mn-cs"/>
            </a:rPr>
            <a:t>臨時財政対策債</a:t>
          </a:r>
          <a:r>
            <a:rPr kumimoji="1" lang="ja-JP" altLang="ja-JP" sz="800">
              <a:solidFill>
                <a:sysClr val="windowText" lastClr="000000"/>
              </a:solidFill>
              <a:effectLst/>
              <a:latin typeface="+mn-lt"/>
              <a:ea typeface="+mn-ea"/>
              <a:cs typeface="+mn-cs"/>
            </a:rPr>
            <a:t>（</a:t>
          </a:r>
          <a:r>
            <a:rPr kumimoji="1" lang="en-US" altLang="ja-JP" sz="800">
              <a:solidFill>
                <a:sysClr val="windowText" lastClr="000000"/>
              </a:solidFill>
              <a:effectLst/>
              <a:latin typeface="+mn-lt"/>
              <a:ea typeface="+mn-ea"/>
              <a:cs typeface="+mn-cs"/>
            </a:rPr>
            <a:t>H15</a:t>
          </a:r>
          <a:r>
            <a:rPr kumimoji="1" lang="ja-JP" altLang="ja-JP" sz="800">
              <a:solidFill>
                <a:sysClr val="windowText" lastClr="000000"/>
              </a:solidFill>
              <a:effectLst/>
              <a:latin typeface="+mn-lt"/>
              <a:ea typeface="+mn-ea"/>
              <a:cs typeface="+mn-cs"/>
            </a:rPr>
            <a:t>）など大きな起債の償還の終了もあるが、一部事務組合による施設整備事業に対する負担に加え、</a:t>
          </a:r>
          <a:r>
            <a:rPr kumimoji="1" lang="ja-JP" altLang="en-US" sz="800">
              <a:solidFill>
                <a:sysClr val="windowText" lastClr="000000"/>
              </a:solidFill>
              <a:effectLst/>
              <a:latin typeface="+mn-lt"/>
              <a:ea typeface="+mn-ea"/>
              <a:cs typeface="+mn-cs"/>
            </a:rPr>
            <a:t>公共施設の更新、中学校再編、駅周辺整備事業</a:t>
          </a:r>
          <a:r>
            <a:rPr kumimoji="1" lang="ja-JP" altLang="ja-JP" sz="800">
              <a:solidFill>
                <a:sysClr val="windowText" lastClr="000000"/>
              </a:solidFill>
              <a:effectLst/>
              <a:latin typeface="+mn-lt"/>
              <a:ea typeface="+mn-ea"/>
              <a:cs typeface="+mn-cs"/>
            </a:rPr>
            <a:t>などに対する財源として地方債を活用することが見込まれることから、実質公債費比率については一時的に上昇することが見込まれるため、年次償還額の規模に注視し、健全な管理運営に努める。</a:t>
          </a:r>
          <a:endParaRPr lang="ja-JP" altLang="ja-JP" sz="10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3810</xdr:rowOff>
    </xdr:from>
    <xdr:to>
      <xdr:col>81</xdr:col>
      <xdr:colOff>44450</xdr:colOff>
      <xdr:row>41</xdr:row>
      <xdr:rowOff>68156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6179800" y="703326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68156</xdr:rowOff>
    </xdr:from>
    <xdr:to>
      <xdr:col>77</xdr:col>
      <xdr:colOff>44450</xdr:colOff>
      <xdr:row>41</xdr:row>
      <xdr:rowOff>76200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70976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100330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4401800" y="71056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132504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71297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121090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140987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82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103733</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ysClr val="windowText" lastClr="000000"/>
              </a:solidFill>
              <a:effectLst/>
              <a:latin typeface="+mn-lt"/>
              <a:ea typeface="+mn-ea"/>
              <a:cs typeface="+mn-cs"/>
            </a:rPr>
            <a:t>　将来負担比率は、現在の比較分析表となって以来、各年度とも類似団体平均を下回っている。また令和</a:t>
          </a:r>
          <a:r>
            <a:rPr kumimoji="1" lang="ja-JP" altLang="en-US" sz="1000">
              <a:solidFill>
                <a:sysClr val="windowText" lastClr="000000"/>
              </a:solidFill>
              <a:effectLst/>
              <a:latin typeface="+mn-lt"/>
              <a:ea typeface="+mn-ea"/>
              <a:cs typeface="+mn-cs"/>
            </a:rPr>
            <a:t>４</a:t>
          </a:r>
          <a:r>
            <a:rPr kumimoji="1" lang="ja-JP" altLang="ja-JP" sz="1000">
              <a:solidFill>
                <a:sysClr val="windowText" lastClr="000000"/>
              </a:solidFill>
              <a:effectLst/>
              <a:latin typeface="+mn-lt"/>
              <a:ea typeface="+mn-ea"/>
              <a:cs typeface="+mn-cs"/>
            </a:rPr>
            <a:t>年度に引き続き、比率が発生しなかった。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主な要因として、</a:t>
          </a:r>
          <a:r>
            <a:rPr kumimoji="1" lang="ja-JP" altLang="en-US" sz="1000">
              <a:solidFill>
                <a:sysClr val="windowText" lastClr="000000"/>
              </a:solidFill>
              <a:effectLst/>
              <a:latin typeface="+mn-lt"/>
              <a:ea typeface="+mn-ea"/>
              <a:cs typeface="+mn-cs"/>
            </a:rPr>
            <a:t>充当可能特定歳入（うち都市計画税）の増や、</a:t>
          </a:r>
          <a:r>
            <a:rPr kumimoji="1" lang="ja-JP" altLang="ja-JP" sz="1000">
              <a:solidFill>
                <a:sysClr val="windowText" lastClr="000000"/>
              </a:solidFill>
              <a:effectLst/>
              <a:latin typeface="+mn-lt"/>
              <a:ea typeface="+mn-ea"/>
              <a:cs typeface="+mn-cs"/>
            </a:rPr>
            <a:t>市債の現在高が、令和</a:t>
          </a:r>
          <a:r>
            <a:rPr kumimoji="1" lang="ja-JP" altLang="en-US" sz="1000">
              <a:solidFill>
                <a:sysClr val="windowText" lastClr="000000"/>
              </a:solidFill>
              <a:effectLst/>
              <a:latin typeface="+mn-lt"/>
              <a:ea typeface="+mn-ea"/>
              <a:cs typeface="+mn-cs"/>
            </a:rPr>
            <a:t>５</a:t>
          </a:r>
          <a:r>
            <a:rPr kumimoji="1" lang="ja-JP" altLang="ja-JP" sz="1000">
              <a:solidFill>
                <a:sysClr val="windowText" lastClr="000000"/>
              </a:solidFill>
              <a:effectLst/>
              <a:latin typeface="+mn-lt"/>
              <a:ea typeface="+mn-ea"/>
              <a:cs typeface="+mn-cs"/>
            </a:rPr>
            <a:t>年度借入額の減により減となったことなどから、全体として比率が改善した。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しかし、一部事務組合である埼玉西部環境保全組合の「新ごみ焼却施設整備事業」に対する負担に加え、公共施設の更新</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中学校再編</a:t>
          </a:r>
          <a:r>
            <a:rPr kumimoji="1" lang="ja-JP" altLang="en-US" sz="1000">
              <a:solidFill>
                <a:sysClr val="windowText" lastClr="000000"/>
              </a:solidFill>
              <a:effectLst/>
              <a:latin typeface="+mn-lt"/>
              <a:ea typeface="+mn-ea"/>
              <a:cs typeface="+mn-cs"/>
            </a:rPr>
            <a:t>、駅周辺整備事業</a:t>
          </a:r>
          <a:r>
            <a:rPr kumimoji="1" lang="ja-JP" altLang="ja-JP" sz="1000">
              <a:solidFill>
                <a:sysClr val="windowText" lastClr="000000"/>
              </a:solidFill>
              <a:effectLst/>
              <a:latin typeface="+mn-lt"/>
              <a:ea typeface="+mn-ea"/>
              <a:cs typeface="+mn-cs"/>
            </a:rPr>
            <a:t>に係る負担などが</a:t>
          </a:r>
          <a:r>
            <a:rPr kumimoji="1" lang="ja-JP" altLang="en-US" sz="1000">
              <a:solidFill>
                <a:sysClr val="windowText" lastClr="000000"/>
              </a:solidFill>
              <a:effectLst/>
              <a:latin typeface="+mn-lt"/>
              <a:ea typeface="+mn-ea"/>
              <a:cs typeface="+mn-cs"/>
            </a:rPr>
            <a:t>今後増えると</a:t>
          </a:r>
          <a:r>
            <a:rPr kumimoji="1" lang="ja-JP" altLang="ja-JP" sz="1000">
              <a:solidFill>
                <a:sysClr val="windowText" lastClr="000000"/>
              </a:solidFill>
              <a:effectLst/>
              <a:latin typeface="+mn-lt"/>
              <a:ea typeface="+mn-ea"/>
              <a:cs typeface="+mn-cs"/>
            </a:rPr>
            <a:t>見込まれることから、引き続き、事業の実施に当たっては、市の財政状況に見合った事業規模の適正化を図るなど、財政の健全化に努める。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70,063
68,237
17.65
27,312,181
25,656,063
1,196,712
14,207,608
15,317,419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人件費については、令和元年度からほぼ同水準で推移しており、類似団体平均を下回っている。</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経常収支比率の分母である歳入の増加が大きかったため、</a:t>
          </a:r>
          <a:r>
            <a:rPr kumimoji="1" lang="en-US" altLang="ja-JP" sz="900">
              <a:solidFill>
                <a:sysClr val="windowText" lastClr="000000"/>
              </a:solidFill>
              <a:effectLst/>
              <a:latin typeface="+mn-lt"/>
              <a:ea typeface="+mn-ea"/>
              <a:cs typeface="+mn-cs"/>
            </a:rPr>
            <a:t>0.1</a:t>
          </a:r>
          <a:r>
            <a:rPr kumimoji="1" lang="ja-JP" altLang="en-US" sz="900">
              <a:solidFill>
                <a:sysClr val="windowText" lastClr="000000"/>
              </a:solidFill>
              <a:effectLst/>
              <a:latin typeface="+mn-lt"/>
              <a:ea typeface="+mn-ea"/>
              <a:cs typeface="+mn-cs"/>
            </a:rPr>
            <a:t>ポイント改善したが、人件費の金額のみで見ると</a:t>
          </a:r>
          <a:r>
            <a:rPr kumimoji="1" lang="en-US" altLang="ja-JP" sz="900">
              <a:solidFill>
                <a:sysClr val="windowText" lastClr="000000"/>
              </a:solidFill>
              <a:effectLst/>
              <a:latin typeface="+mn-lt"/>
              <a:ea typeface="+mn-ea"/>
              <a:cs typeface="+mn-cs"/>
            </a:rPr>
            <a:t>0.3</a:t>
          </a:r>
          <a:r>
            <a:rPr kumimoji="1" lang="ja-JP" altLang="en-US" sz="900">
              <a:solidFill>
                <a:sysClr val="windowText" lastClr="000000"/>
              </a:solidFill>
              <a:effectLst/>
              <a:latin typeface="+mn-lt"/>
              <a:ea typeface="+mn-ea"/>
              <a:cs typeface="+mn-cs"/>
            </a:rPr>
            <a:t>ポイント悪化している</a:t>
          </a:r>
          <a:r>
            <a:rPr kumimoji="1" lang="ja-JP" altLang="ja-JP" sz="900">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これは、会計年度任用職員の</a:t>
          </a:r>
          <a:r>
            <a:rPr kumimoji="1" lang="ja-JP" altLang="en-US" sz="900">
              <a:solidFill>
                <a:sysClr val="windowText" lastClr="000000"/>
              </a:solidFill>
              <a:effectLst/>
              <a:latin typeface="+mn-lt"/>
              <a:ea typeface="+mn-ea"/>
              <a:cs typeface="+mn-cs"/>
            </a:rPr>
            <a:t>報酬単価の増や経験加算による報酬や</a:t>
          </a:r>
          <a:r>
            <a:rPr kumimoji="1" lang="ja-JP" altLang="ja-JP" sz="900">
              <a:solidFill>
                <a:sysClr val="windowText" lastClr="000000"/>
              </a:solidFill>
              <a:effectLst/>
              <a:latin typeface="+mn-lt"/>
              <a:ea typeface="+mn-ea"/>
              <a:cs typeface="+mn-cs"/>
            </a:rPr>
            <a:t>期末手当の</a:t>
          </a:r>
          <a:r>
            <a:rPr kumimoji="1" lang="ja-JP" altLang="en-US" sz="900">
              <a:solidFill>
                <a:sysClr val="windowText" lastClr="000000"/>
              </a:solidFill>
              <a:effectLst/>
              <a:latin typeface="+mn-lt"/>
              <a:ea typeface="+mn-ea"/>
              <a:cs typeface="+mn-cs"/>
            </a:rPr>
            <a:t>増による影響が大きい</a:t>
          </a:r>
          <a:r>
            <a:rPr kumimoji="1" lang="ja-JP" altLang="ja-JP" sz="900">
              <a:solidFill>
                <a:sysClr val="windowText" lastClr="000000"/>
              </a:solidFill>
              <a:effectLst/>
              <a:latin typeface="+mn-lt"/>
              <a:ea typeface="+mn-ea"/>
              <a:cs typeface="+mn-cs"/>
            </a:rPr>
            <a:t>。</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今後は、職員数の適正化、システム</a:t>
          </a:r>
          <a:r>
            <a:rPr kumimoji="1" lang="ja-JP" altLang="en-US" sz="900">
              <a:solidFill>
                <a:sysClr val="windowText" lastClr="000000"/>
              </a:solidFill>
              <a:effectLst/>
              <a:latin typeface="+mn-lt"/>
              <a:ea typeface="+mn-ea"/>
              <a:cs typeface="+mn-cs"/>
            </a:rPr>
            <a:t>利活用</a:t>
          </a:r>
          <a:r>
            <a:rPr kumimoji="1" lang="ja-JP" altLang="ja-JP" sz="900">
              <a:solidFill>
                <a:sysClr val="windowText" lastClr="000000"/>
              </a:solidFill>
              <a:effectLst/>
              <a:latin typeface="+mn-lt"/>
              <a:ea typeface="+mn-ea"/>
              <a:cs typeface="+mn-cs"/>
            </a:rPr>
            <a:t>による業務改善等の取組を通じて人件費の削減に努める。</a:t>
          </a:r>
          <a:endParaRPr lang="ja-JP" altLang="ja-JP" sz="1050">
            <a:solidFill>
              <a:sysClr val="windowText" lastClr="000000"/>
            </a:solidFill>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105773</xdr:rowOff>
    </xdr:from>
    <xdr:to>
      <xdr:col>24</xdr:col>
      <xdr:colOff>25400</xdr:colOff>
      <xdr:row>35</xdr:row>
      <xdr:rowOff>112304</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0652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118490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9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112304</xdr:rowOff>
    </xdr:from>
    <xdr:to>
      <xdr:col>19</xdr:col>
      <xdr:colOff>187325</xdr:colOff>
      <xdr:row>35</xdr:row>
      <xdr:rowOff>112304</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130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112304</xdr:rowOff>
    </xdr:from>
    <xdr:to>
      <xdr:col>15</xdr:col>
      <xdr:colOff>98425</xdr:colOff>
      <xdr:row>35</xdr:row>
      <xdr:rowOff>138430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1305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35</xdr:row>
      <xdr:rowOff>138430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9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15620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54973</xdr:rowOff>
    </xdr:from>
    <xdr:to>
      <xdr:col>24</xdr:col>
      <xdr:colOff>76200</xdr:colOff>
      <xdr:row>35</xdr:row>
      <xdr:rowOff>156573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71500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61504</xdr:rowOff>
    </xdr:from>
    <xdr:to>
      <xdr:col>20</xdr:col>
      <xdr:colOff>38100</xdr:colOff>
      <xdr:row>35</xdr:row>
      <xdr:rowOff>163104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1831</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3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61504</xdr:rowOff>
    </xdr:from>
    <xdr:to>
      <xdr:col>15</xdr:col>
      <xdr:colOff>149225</xdr:colOff>
      <xdr:row>35</xdr:row>
      <xdr:rowOff>163104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6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1831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31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物件費については、前年度比</a:t>
          </a:r>
          <a:r>
            <a:rPr kumimoji="1" lang="en-US" altLang="ja-JP" sz="900">
              <a:solidFill>
                <a:sysClr val="windowText" lastClr="000000"/>
              </a:solidFill>
              <a:effectLst/>
              <a:latin typeface="+mn-lt"/>
              <a:ea typeface="+mn-ea"/>
              <a:cs typeface="+mn-cs"/>
            </a:rPr>
            <a:t>1.0</a:t>
          </a:r>
          <a:r>
            <a:rPr kumimoji="1" lang="ja-JP" altLang="ja-JP" sz="900">
              <a:solidFill>
                <a:sysClr val="windowText" lastClr="000000"/>
              </a:solidFill>
              <a:effectLst/>
              <a:latin typeface="+mn-lt"/>
              <a:ea typeface="+mn-ea"/>
              <a:cs typeface="+mn-cs"/>
            </a:rPr>
            <a:t>ポイント悪化し、類似団体平均を上回った。</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物件費</a:t>
          </a:r>
          <a:r>
            <a:rPr kumimoji="1" lang="ja-JP" altLang="en-US" sz="900">
              <a:solidFill>
                <a:sysClr val="windowText" lastClr="000000"/>
              </a:solidFill>
              <a:effectLst/>
              <a:latin typeface="+mn-lt"/>
              <a:ea typeface="+mn-ea"/>
              <a:cs typeface="+mn-cs"/>
            </a:rPr>
            <a:t>の金額</a:t>
          </a:r>
          <a:r>
            <a:rPr kumimoji="1" lang="ja-JP" altLang="ja-JP" sz="900">
              <a:solidFill>
                <a:sysClr val="windowText" lastClr="000000"/>
              </a:solidFill>
              <a:effectLst/>
              <a:latin typeface="+mn-lt"/>
              <a:ea typeface="+mn-ea"/>
              <a:cs typeface="+mn-cs"/>
            </a:rPr>
            <a:t>のみの増減で見ると、前年度比</a:t>
          </a:r>
          <a:r>
            <a:rPr kumimoji="1" lang="en-US" altLang="ja-JP" sz="900">
              <a:solidFill>
                <a:sysClr val="windowText" lastClr="000000"/>
              </a:solidFill>
              <a:effectLst/>
              <a:latin typeface="+mn-lt"/>
              <a:ea typeface="+mn-ea"/>
              <a:cs typeface="+mn-cs"/>
            </a:rPr>
            <a:t>6.9</a:t>
          </a:r>
          <a:r>
            <a:rPr kumimoji="1" lang="ja-JP" altLang="ja-JP" sz="900">
              <a:solidFill>
                <a:sysClr val="windowText" lastClr="000000"/>
              </a:solidFill>
              <a:effectLst/>
              <a:latin typeface="+mn-lt"/>
              <a:ea typeface="+mn-ea"/>
              <a:cs typeface="+mn-cs"/>
            </a:rPr>
            <a:t>ポイント悪化している。この主な要因としては、行政活用システム活用推進経費、</a:t>
          </a:r>
          <a:r>
            <a:rPr kumimoji="1" lang="ja-JP" altLang="en-US" sz="900">
              <a:solidFill>
                <a:sysClr val="windowText" lastClr="000000"/>
              </a:solidFill>
              <a:effectLst/>
              <a:latin typeface="+mn-lt"/>
              <a:ea typeface="+mn-ea"/>
              <a:cs typeface="+mn-cs"/>
            </a:rPr>
            <a:t>小・中学校校務支援システム運用経費</a:t>
          </a:r>
          <a:r>
            <a:rPr kumimoji="1" lang="ja-JP" altLang="ja-JP" sz="900">
              <a:solidFill>
                <a:sysClr val="windowText" lastClr="000000"/>
              </a:solidFill>
              <a:effectLst/>
              <a:latin typeface="+mn-lt"/>
              <a:ea typeface="+mn-ea"/>
              <a:cs typeface="+mn-cs"/>
            </a:rPr>
            <a:t>など</a:t>
          </a:r>
          <a:r>
            <a:rPr kumimoji="1" lang="ja-JP" altLang="en-US" sz="900">
              <a:solidFill>
                <a:sysClr val="windowText" lastClr="000000"/>
              </a:solidFill>
              <a:effectLst/>
              <a:latin typeface="+mn-lt"/>
              <a:ea typeface="+mn-ea"/>
              <a:cs typeface="+mn-cs"/>
            </a:rPr>
            <a:t>、</a:t>
          </a:r>
          <a:r>
            <a:rPr kumimoji="1" lang="en-US" altLang="ja-JP" sz="900">
              <a:solidFill>
                <a:sysClr val="windowText" lastClr="000000"/>
              </a:solidFill>
              <a:effectLst/>
              <a:latin typeface="+mn-lt"/>
              <a:ea typeface="+mn-ea"/>
              <a:cs typeface="+mn-cs"/>
            </a:rPr>
            <a:t>R5</a:t>
          </a:r>
          <a:r>
            <a:rPr kumimoji="1" lang="ja-JP" altLang="en-US" sz="900">
              <a:solidFill>
                <a:sysClr val="windowText" lastClr="000000"/>
              </a:solidFill>
              <a:effectLst/>
              <a:latin typeface="+mn-lt"/>
              <a:ea typeface="+mn-ea"/>
              <a:cs typeface="+mn-cs"/>
            </a:rPr>
            <a:t>から維持管理経費や国庫補助対象外経費となった事業による</a:t>
          </a:r>
          <a:r>
            <a:rPr kumimoji="1" lang="ja-JP" altLang="ja-JP" sz="900">
              <a:solidFill>
                <a:sysClr val="windowText" lastClr="000000"/>
              </a:solidFill>
              <a:effectLst/>
              <a:latin typeface="+mn-lt"/>
              <a:ea typeface="+mn-ea"/>
              <a:cs typeface="+mn-cs"/>
            </a:rPr>
            <a:t>増</a:t>
          </a:r>
          <a:r>
            <a:rPr kumimoji="1" lang="ja-JP" altLang="en-US" sz="900">
              <a:solidFill>
                <a:sysClr val="windowText" lastClr="000000"/>
              </a:solidFill>
              <a:effectLst/>
              <a:latin typeface="+mn-lt"/>
              <a:ea typeface="+mn-ea"/>
              <a:cs typeface="+mn-cs"/>
            </a:rPr>
            <a:t>のほか、</a:t>
          </a:r>
          <a:r>
            <a:rPr kumimoji="1" lang="ja-JP" altLang="ja-JP" sz="900">
              <a:solidFill>
                <a:sysClr val="windowText" lastClr="000000"/>
              </a:solidFill>
              <a:effectLst/>
              <a:latin typeface="+mn-lt"/>
              <a:ea typeface="+mn-ea"/>
              <a:cs typeface="+mn-cs"/>
            </a:rPr>
            <a:t>エネルギー価格高騰による光熱水費の増の影響が大きい。</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今後も</a:t>
          </a:r>
          <a:r>
            <a:rPr kumimoji="1" lang="ja-JP" altLang="en-US"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社会経済的な要因による経費増が続くと見込まれるが、</a:t>
          </a:r>
          <a:r>
            <a:rPr kumimoji="1" lang="ja-JP" altLang="en-US" sz="900">
              <a:solidFill>
                <a:sysClr val="windowText" lastClr="000000"/>
              </a:solidFill>
              <a:effectLst/>
              <a:latin typeface="+mn-lt"/>
              <a:ea typeface="+mn-ea"/>
              <a:cs typeface="+mn-cs"/>
            </a:rPr>
            <a:t>事業の統合・見直しを進めるほか</a:t>
          </a:r>
          <a:r>
            <a:rPr kumimoji="1" lang="ja-JP"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施設再編による維持費削減や</a:t>
          </a:r>
          <a:r>
            <a:rPr kumimoji="1" lang="ja-JP" altLang="ja-JP" sz="900">
              <a:solidFill>
                <a:sysClr val="windowText" lastClr="000000"/>
              </a:solidFill>
              <a:effectLst/>
              <a:latin typeface="+mn-lt"/>
              <a:ea typeface="+mn-ea"/>
              <a:cs typeface="+mn-cs"/>
            </a:rPr>
            <a:t>デジタル活用による業務改善を図ることで、</a:t>
          </a:r>
          <a:r>
            <a:rPr kumimoji="1" lang="ja-JP" altLang="en-US" sz="900">
              <a:solidFill>
                <a:sysClr val="windowText" lastClr="000000"/>
              </a:solidFill>
              <a:effectLst/>
              <a:latin typeface="+mn-lt"/>
              <a:ea typeface="+mn-ea"/>
              <a:cs typeface="+mn-cs"/>
            </a:rPr>
            <a:t>全体的な経費</a:t>
          </a:r>
          <a:r>
            <a:rPr kumimoji="1" lang="ja-JP" altLang="ja-JP" sz="900">
              <a:solidFill>
                <a:sysClr val="windowText" lastClr="000000"/>
              </a:solidFill>
              <a:effectLst/>
              <a:latin typeface="+mn-lt"/>
              <a:ea typeface="+mn-ea"/>
              <a:cs typeface="+mn-cs"/>
            </a:rPr>
            <a:t>圧縮</a:t>
          </a:r>
          <a:r>
            <a:rPr kumimoji="1" lang="ja-JP" altLang="en-US" sz="900">
              <a:solidFill>
                <a:sysClr val="windowText" lastClr="000000"/>
              </a:solidFill>
              <a:effectLst/>
              <a:latin typeface="+mn-lt"/>
              <a:ea typeface="+mn-ea"/>
              <a:cs typeface="+mn-cs"/>
            </a:rPr>
            <a:t>に努</a:t>
          </a:r>
          <a:r>
            <a:rPr kumimoji="1" lang="ja-JP" altLang="ja-JP" sz="900">
              <a:solidFill>
                <a:sysClr val="windowText" lastClr="000000"/>
              </a:solidFill>
              <a:effectLst/>
              <a:latin typeface="+mn-lt"/>
              <a:ea typeface="+mn-ea"/>
              <a:cs typeface="+mn-cs"/>
            </a:rPr>
            <a:t>める。</a:t>
          </a:r>
          <a:endParaRPr lang="ja-JP" altLang="ja-JP" sz="105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78994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02204"/>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30988</xdr:rowOff>
    </xdr:from>
    <xdr:to>
      <xdr:col>78</xdr:col>
      <xdr:colOff>69850</xdr:colOff>
      <xdr:row>16</xdr:row>
      <xdr:rowOff>159004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741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30243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01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30988</xdr:rowOff>
    </xdr:from>
    <xdr:to>
      <xdr:col>73</xdr:col>
      <xdr:colOff>180975</xdr:colOff>
      <xdr:row>16</xdr:row>
      <xdr:rowOff>40132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741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91965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165862</xdr:rowOff>
    </xdr:from>
    <xdr:to>
      <xdr:col>69</xdr:col>
      <xdr:colOff>92075</xdr:colOff>
      <xdr:row>16</xdr:row>
      <xdr:rowOff>40132</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376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158005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28194</xdr:rowOff>
    </xdr:from>
    <xdr:to>
      <xdr:col>82</xdr:col>
      <xdr:colOff>158750</xdr:colOff>
      <xdr:row>17</xdr:row>
      <xdr:rowOff>129794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271</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1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23131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37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151638</xdr:rowOff>
    </xdr:from>
    <xdr:to>
      <xdr:col>74</xdr:col>
      <xdr:colOff>31750</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扶助費については、前年度と比較すると</a:t>
          </a:r>
          <a:r>
            <a:rPr kumimoji="1" lang="en-US" altLang="ja-JP" sz="1000">
              <a:solidFill>
                <a:sysClr val="windowText" lastClr="000000"/>
              </a:solidFill>
              <a:effectLst/>
              <a:latin typeface="+mn-lt"/>
              <a:ea typeface="+mn-ea"/>
              <a:cs typeface="+mn-cs"/>
            </a:rPr>
            <a:t>1.1</a:t>
          </a:r>
          <a:r>
            <a:rPr kumimoji="1" lang="ja-JP" altLang="ja-JP" sz="1000">
              <a:solidFill>
                <a:sysClr val="windowText" lastClr="000000"/>
              </a:solidFill>
              <a:effectLst/>
              <a:latin typeface="+mn-lt"/>
              <a:ea typeface="+mn-ea"/>
              <a:cs typeface="+mn-cs"/>
            </a:rPr>
            <a:t>ポイント悪化した。</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主な要因は、</a:t>
          </a:r>
          <a:r>
            <a:rPr kumimoji="1" lang="ja-JP" altLang="en-US" sz="1000">
              <a:solidFill>
                <a:sysClr val="windowText" lastClr="000000"/>
              </a:solidFill>
              <a:effectLst/>
              <a:latin typeface="+mn-lt"/>
              <a:ea typeface="+mn-ea"/>
              <a:cs typeface="+mn-cs"/>
            </a:rPr>
            <a:t>民間保育所等施設型給付経費が公定価格の改定により増となったほか、生活保護費の主に医療扶助や生活扶助が増となったことが挙げられる。</a:t>
          </a:r>
          <a:endParaRPr kumimoji="1" lang="en-US" altLang="ja-JP" sz="1000">
            <a:solidFill>
              <a:sysClr val="windowText" lastClr="000000"/>
            </a:solidFill>
            <a:effectLst/>
            <a:latin typeface="+mn-lt"/>
            <a:ea typeface="+mn-ea"/>
            <a:cs typeface="+mn-cs"/>
          </a:endParaRPr>
        </a:p>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対策としては、健康づくり・介護予防の取り組みや地域包括ケアシステムの構築、生活困窮者・障害者の自立に向けた施策等を積極的に推進するとともに、給付の適正化や各種給付への独自加算の見直し等を進めていくことにより、扶助費の抑制を図っていく。</a:t>
          </a:r>
          <a:endParaRPr lang="ja-JP" altLang="ja-JP" sz="1100">
            <a:solidFill>
              <a:sysClr val="windowText" lastClr="000000"/>
            </a:solidFill>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62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25417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161290</xdr:rowOff>
    </xdr:from>
    <xdr:to>
      <xdr:col>19</xdr:col>
      <xdr:colOff>187325</xdr:colOff>
      <xdr:row>56</xdr:row>
      <xdr:rowOff>5080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10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78757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161290</xdr:rowOff>
    </xdr:from>
    <xdr:to>
      <xdr:col>15</xdr:col>
      <xdr:colOff>98425</xdr:colOff>
      <xdr:row>56</xdr:row>
      <xdr:rowOff>81280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91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40657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81280</xdr:rowOff>
    </xdr:from>
    <xdr:to>
      <xdr:col>11</xdr:col>
      <xdr:colOff>9525</xdr:colOff>
      <xdr:row>56</xdr:row>
      <xdr:rowOff>142240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824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110490</xdr:rowOff>
    </xdr:from>
    <xdr:to>
      <xdr:col>15</xdr:col>
      <xdr:colOff>149225</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30480</xdr:rowOff>
    </xdr:from>
    <xdr:to>
      <xdr:col>11</xdr:col>
      <xdr:colOff>60325</xdr:colOff>
      <xdr:row>56</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91440</xdr:rowOff>
    </xdr:from>
    <xdr:to>
      <xdr:col>6</xdr:col>
      <xdr:colOff>171450</xdr:colOff>
      <xdr:row>57</xdr:row>
      <xdr:rowOff>21590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6367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700">
              <a:solidFill>
                <a:sysClr val="windowText" lastClr="000000"/>
              </a:solidFill>
              <a:effectLst/>
              <a:latin typeface="+mn-lt"/>
              <a:ea typeface="+mn-ea"/>
              <a:cs typeface="+mn-cs"/>
            </a:rPr>
            <a:t>　その他に係る経常収支比率については、前年度比</a:t>
          </a:r>
          <a:r>
            <a:rPr kumimoji="1" lang="en-US" altLang="ja-JP" sz="700">
              <a:solidFill>
                <a:sysClr val="windowText" lastClr="000000"/>
              </a:solidFill>
              <a:effectLst/>
              <a:latin typeface="+mn-lt"/>
              <a:ea typeface="+mn-ea"/>
              <a:cs typeface="+mn-cs"/>
            </a:rPr>
            <a:t>0.8</a:t>
          </a:r>
          <a:r>
            <a:rPr kumimoji="1" lang="ja-JP" altLang="ja-JP" sz="700">
              <a:solidFill>
                <a:sysClr val="windowText" lastClr="000000"/>
              </a:solidFill>
              <a:effectLst/>
              <a:latin typeface="+mn-lt"/>
              <a:ea typeface="+mn-ea"/>
              <a:cs typeface="+mn-cs"/>
            </a:rPr>
            <a:t>ポイント悪化した。</a:t>
          </a:r>
          <a:endParaRPr lang="ja-JP" altLang="ja-JP" sz="900">
            <a:solidFill>
              <a:sysClr val="windowText" lastClr="000000"/>
            </a:solidFill>
            <a:effectLst/>
          </a:endParaRPr>
        </a:p>
        <a:p>
          <a:r>
            <a:rPr kumimoji="1" lang="ja-JP" altLang="ja-JP" sz="700">
              <a:solidFill>
                <a:sysClr val="windowText" lastClr="000000"/>
              </a:solidFill>
              <a:effectLst/>
              <a:latin typeface="+mn-lt"/>
              <a:ea typeface="+mn-ea"/>
              <a:cs typeface="+mn-cs"/>
            </a:rPr>
            <a:t>　主な要因は、維持補修費の増である。令和４年度に市で行った施設総点検の結果に基づく修繕を</a:t>
          </a:r>
          <a:r>
            <a:rPr kumimoji="1" lang="ja-JP" altLang="en-US" sz="700">
              <a:solidFill>
                <a:sysClr val="windowText" lastClr="000000"/>
              </a:solidFill>
              <a:effectLst/>
              <a:latin typeface="+mn-lt"/>
              <a:ea typeface="+mn-ea"/>
              <a:cs typeface="+mn-cs"/>
            </a:rPr>
            <a:t>全庁的に行ったことから経費が</a:t>
          </a:r>
          <a:r>
            <a:rPr kumimoji="1" lang="ja-JP" altLang="ja-JP" sz="700">
              <a:solidFill>
                <a:sysClr val="windowText" lastClr="000000"/>
              </a:solidFill>
              <a:effectLst/>
              <a:latin typeface="+mn-lt"/>
              <a:ea typeface="+mn-ea"/>
              <a:cs typeface="+mn-cs"/>
            </a:rPr>
            <a:t>増大した。</a:t>
          </a:r>
          <a:endParaRPr lang="ja-JP" altLang="ja-JP" sz="900">
            <a:solidFill>
              <a:sysClr val="windowText" lastClr="000000"/>
            </a:solidFill>
            <a:effectLst/>
          </a:endParaRPr>
        </a:p>
        <a:p>
          <a:r>
            <a:rPr kumimoji="1" lang="ja-JP" altLang="en-US" sz="700">
              <a:solidFill>
                <a:sysClr val="windowText" lastClr="000000"/>
              </a:solidFill>
              <a:effectLst/>
              <a:latin typeface="+mn-lt"/>
              <a:ea typeface="+mn-ea"/>
              <a:cs typeface="+mn-cs"/>
            </a:rPr>
            <a:t>　</a:t>
          </a:r>
          <a:r>
            <a:rPr kumimoji="1" lang="ja-JP" altLang="ja-JP" sz="700">
              <a:solidFill>
                <a:sysClr val="windowText" lastClr="000000"/>
              </a:solidFill>
              <a:effectLst/>
              <a:latin typeface="+mn-lt"/>
              <a:ea typeface="+mn-ea"/>
              <a:cs typeface="+mn-cs"/>
            </a:rPr>
            <a:t>今後も</a:t>
          </a:r>
          <a:r>
            <a:rPr kumimoji="1" lang="ja-JP" altLang="en-US" sz="700">
              <a:solidFill>
                <a:sysClr val="windowText" lastClr="000000"/>
              </a:solidFill>
              <a:effectLst/>
              <a:latin typeface="+mn-lt"/>
              <a:ea typeface="+mn-ea"/>
              <a:cs typeface="+mn-cs"/>
            </a:rPr>
            <a:t>、</a:t>
          </a:r>
          <a:r>
            <a:rPr kumimoji="1" lang="ja-JP" altLang="ja-JP" sz="700">
              <a:solidFill>
                <a:sysClr val="windowText" lastClr="000000"/>
              </a:solidFill>
              <a:effectLst/>
              <a:latin typeface="+mn-lt"/>
              <a:ea typeface="+mn-ea"/>
              <a:cs typeface="+mn-cs"/>
            </a:rPr>
            <a:t>施設の老朽化等に伴う修繕の増が見込まれるが、計画的に修繕を実施することで、単年度負担の軽減を図る。</a:t>
          </a:r>
          <a:endParaRPr lang="ja-JP" altLang="ja-JP" sz="900">
            <a:solidFill>
              <a:sysClr val="windowText" lastClr="000000"/>
            </a:solidFill>
            <a:effectLst/>
          </a:endParaRPr>
        </a:p>
        <a:p>
          <a:r>
            <a:rPr kumimoji="1" lang="ja-JP" altLang="ja-JP" sz="700">
              <a:solidFill>
                <a:sysClr val="windowText" lastClr="000000"/>
              </a:solidFill>
              <a:effectLst/>
              <a:latin typeface="+mn-lt"/>
              <a:ea typeface="+mn-ea"/>
              <a:cs typeface="+mn-cs"/>
            </a:rPr>
            <a:t>　また、繰出金</a:t>
          </a:r>
          <a:r>
            <a:rPr kumimoji="1" lang="ja-JP" altLang="en-US" sz="700">
              <a:solidFill>
                <a:sysClr val="windowText" lastClr="000000"/>
              </a:solidFill>
              <a:effectLst/>
              <a:latin typeface="+mn-lt"/>
              <a:ea typeface="+mn-ea"/>
              <a:cs typeface="+mn-cs"/>
            </a:rPr>
            <a:t>も悪化要因の１つで、後期高齢者医療広域連合負担金の被保険者増による増が大きく影響した。</a:t>
          </a:r>
          <a:r>
            <a:rPr kumimoji="1" lang="ja-JP" altLang="ja-JP" sz="700">
              <a:solidFill>
                <a:sysClr val="windowText" lastClr="000000"/>
              </a:solidFill>
              <a:effectLst/>
              <a:latin typeface="+mn-lt"/>
              <a:ea typeface="+mn-ea"/>
              <a:cs typeface="+mn-cs"/>
            </a:rPr>
            <a:t>本市の高齢化の進行は他団体以上に急速であり、今後も高齢化の進展により社会保障関連経費の増加が見込まれることから、事業計画や予算編成時におけるヒアリングで、各特別会計と連携を図るとともに、健康づくり・介護予防の取組や地域包括ケアシステム等を積極的に推進することで、社会保障関連経費の抑制に努める。</a:t>
          </a:r>
          <a:endParaRPr lang="ja-JP" altLang="ja-JP" sz="9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58965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445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141712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56243</xdr:rowOff>
    </xdr:from>
    <xdr:to>
      <xdr:col>78</xdr:col>
      <xdr:colOff>69850</xdr:colOff>
      <xdr:row>56</xdr:row>
      <xdr:rowOff>143328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574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57</xdr:row>
      <xdr:rowOff>15422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574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167822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880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151692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5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5443</xdr:rowOff>
    </xdr:from>
    <xdr:to>
      <xdr:col>74</xdr:col>
      <xdr:colOff>31750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117220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50999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800">
              <a:solidFill>
                <a:sysClr val="windowText" lastClr="000000"/>
              </a:solidFill>
              <a:effectLst/>
              <a:latin typeface="+mn-lt"/>
              <a:ea typeface="+mn-ea"/>
              <a:cs typeface="+mn-cs"/>
            </a:rPr>
            <a:t>   補助費等については、前年度比</a:t>
          </a:r>
          <a:r>
            <a:rPr kumimoji="1" lang="en-US" altLang="ja-JP" sz="800">
              <a:solidFill>
                <a:sysClr val="windowText" lastClr="000000"/>
              </a:solidFill>
              <a:effectLst/>
              <a:latin typeface="+mn-lt"/>
              <a:ea typeface="+mn-ea"/>
              <a:cs typeface="+mn-cs"/>
            </a:rPr>
            <a:t>0.2</a:t>
          </a:r>
          <a:r>
            <a:rPr kumimoji="1" lang="ja-JP" altLang="ja-JP" sz="800">
              <a:solidFill>
                <a:sysClr val="windowText" lastClr="000000"/>
              </a:solidFill>
              <a:effectLst/>
              <a:latin typeface="+mn-lt"/>
              <a:ea typeface="+mn-ea"/>
              <a:cs typeface="+mn-cs"/>
            </a:rPr>
            <a:t>ポイント改善したものの、類似団体平均を</a:t>
          </a:r>
          <a:r>
            <a:rPr kumimoji="1" lang="en-US" altLang="ja-JP" sz="800">
              <a:solidFill>
                <a:sysClr val="windowText" lastClr="000000"/>
              </a:solidFill>
              <a:effectLst/>
              <a:latin typeface="+mn-lt"/>
              <a:ea typeface="+mn-ea"/>
              <a:cs typeface="+mn-cs"/>
            </a:rPr>
            <a:t>2.8</a:t>
          </a:r>
          <a:r>
            <a:rPr kumimoji="1" lang="ja-JP" altLang="ja-JP" sz="800">
              <a:solidFill>
                <a:sysClr val="windowText" lastClr="000000"/>
              </a:solidFill>
              <a:effectLst/>
              <a:latin typeface="+mn-lt"/>
              <a:ea typeface="+mn-ea"/>
              <a:cs typeface="+mn-cs"/>
            </a:rPr>
            <a:t>ポイント上回っている。</a:t>
          </a:r>
          <a:endParaRPr kumimoji="0" lang="en-US" altLang="ja-JP" sz="10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　</a:t>
          </a:r>
          <a:r>
            <a:rPr kumimoji="1" lang="ja-JP" altLang="ja-JP" sz="800">
              <a:solidFill>
                <a:sysClr val="windowText" lastClr="000000"/>
              </a:solidFill>
              <a:effectLst/>
              <a:latin typeface="+mn-lt"/>
              <a:ea typeface="+mn-ea"/>
              <a:cs typeface="+mn-cs"/>
            </a:rPr>
            <a:t>補助費等の</a:t>
          </a:r>
          <a:r>
            <a:rPr kumimoji="1" lang="ja-JP" altLang="en-US" sz="800">
              <a:solidFill>
                <a:sysClr val="windowText" lastClr="000000"/>
              </a:solidFill>
              <a:effectLst/>
              <a:latin typeface="+mn-lt"/>
              <a:ea typeface="+mn-ea"/>
              <a:cs typeface="+mn-cs"/>
            </a:rPr>
            <a:t>金額の</a:t>
          </a:r>
          <a:r>
            <a:rPr kumimoji="1" lang="ja-JP" altLang="ja-JP" sz="800">
              <a:solidFill>
                <a:sysClr val="windowText" lastClr="000000"/>
              </a:solidFill>
              <a:effectLst/>
              <a:latin typeface="+mn-lt"/>
              <a:ea typeface="+mn-ea"/>
              <a:cs typeface="+mn-cs"/>
            </a:rPr>
            <a:t>みの増減でみると</a:t>
          </a:r>
          <a:r>
            <a:rPr kumimoji="1" lang="ja-JP" altLang="en-US" sz="800">
              <a:solidFill>
                <a:sysClr val="windowText" lastClr="000000"/>
              </a:solidFill>
              <a:effectLst/>
              <a:latin typeface="+mn-lt"/>
              <a:ea typeface="+mn-ea"/>
              <a:cs typeface="+mn-cs"/>
            </a:rPr>
            <a:t>、</a:t>
          </a:r>
          <a:r>
            <a:rPr kumimoji="1" lang="ja-JP" altLang="ja-JP" sz="800">
              <a:solidFill>
                <a:sysClr val="windowText" lastClr="000000"/>
              </a:solidFill>
              <a:effectLst/>
              <a:latin typeface="+mn-lt"/>
              <a:ea typeface="+mn-ea"/>
              <a:cs typeface="+mn-cs"/>
            </a:rPr>
            <a:t>前年度比</a:t>
          </a:r>
          <a:r>
            <a:rPr kumimoji="1" lang="en-US" altLang="ja-JP" sz="800">
              <a:solidFill>
                <a:sysClr val="windowText" lastClr="000000"/>
              </a:solidFill>
              <a:effectLst/>
              <a:latin typeface="+mn-lt"/>
              <a:ea typeface="+mn-ea"/>
              <a:cs typeface="+mn-cs"/>
            </a:rPr>
            <a:t>0.9</a:t>
          </a:r>
          <a:r>
            <a:rPr kumimoji="1" lang="ja-JP" altLang="ja-JP" sz="800">
              <a:solidFill>
                <a:sysClr val="windowText" lastClr="000000"/>
              </a:solidFill>
              <a:effectLst/>
              <a:latin typeface="+mn-lt"/>
              <a:ea typeface="+mn-ea"/>
              <a:cs typeface="+mn-cs"/>
            </a:rPr>
            <a:t>ポイント改善している。</a:t>
          </a:r>
          <a:r>
            <a:rPr kumimoji="0" lang="ja-JP" altLang="en-US" sz="1000">
              <a:solidFill>
                <a:sysClr val="windowText" lastClr="000000"/>
              </a:solidFill>
              <a:effectLst/>
              <a:latin typeface="+mn-lt"/>
              <a:ea typeface="+mn-ea"/>
              <a:cs typeface="+mn-cs"/>
            </a:rPr>
            <a:t>　　</a:t>
          </a:r>
          <a:endParaRPr kumimoji="0" lang="en-US" altLang="ja-JP" sz="1000">
            <a:solidFill>
              <a:sysClr val="windowText" lastClr="000000"/>
            </a:solidFill>
            <a:effectLst/>
            <a:latin typeface="+mn-lt"/>
            <a:ea typeface="+mn-ea"/>
            <a:cs typeface="+mn-cs"/>
          </a:endParaRPr>
        </a:p>
        <a:p>
          <a:r>
            <a:rPr kumimoji="1" lang="ja-JP" altLang="ja-JP" sz="800">
              <a:solidFill>
                <a:sysClr val="windowText" lastClr="000000"/>
              </a:solidFill>
              <a:effectLst/>
              <a:latin typeface="+mn-lt"/>
              <a:ea typeface="+mn-ea"/>
              <a:cs typeface="+mn-cs"/>
            </a:rPr>
            <a:t>　</a:t>
          </a:r>
          <a:r>
            <a:rPr kumimoji="1" lang="ja-JP" altLang="en-US" sz="800">
              <a:solidFill>
                <a:sysClr val="windowText" lastClr="000000"/>
              </a:solidFill>
              <a:effectLst/>
              <a:latin typeface="+mn-lt"/>
              <a:ea typeface="+mn-ea"/>
              <a:cs typeface="+mn-cs"/>
            </a:rPr>
            <a:t>主な</a:t>
          </a:r>
          <a:r>
            <a:rPr kumimoji="1" lang="ja-JP" altLang="ja-JP" sz="800">
              <a:solidFill>
                <a:sysClr val="windowText" lastClr="000000"/>
              </a:solidFill>
              <a:effectLst/>
              <a:latin typeface="+mn-lt"/>
              <a:ea typeface="+mn-ea"/>
              <a:cs typeface="+mn-cs"/>
            </a:rPr>
            <a:t>要因</a:t>
          </a:r>
          <a:r>
            <a:rPr kumimoji="1" lang="ja-JP" altLang="en-US" sz="800">
              <a:solidFill>
                <a:sysClr val="windowText" lastClr="000000"/>
              </a:solidFill>
              <a:effectLst/>
              <a:latin typeface="+mn-lt"/>
              <a:ea typeface="+mn-ea"/>
              <a:cs typeface="+mn-cs"/>
            </a:rPr>
            <a:t>は、</a:t>
          </a:r>
          <a:r>
            <a:rPr kumimoji="1" lang="ja-JP" altLang="ja-JP" sz="800">
              <a:solidFill>
                <a:sysClr val="windowText" lastClr="000000"/>
              </a:solidFill>
              <a:effectLst/>
              <a:latin typeface="+mn-lt"/>
              <a:ea typeface="+mn-ea"/>
              <a:cs typeface="+mn-cs"/>
            </a:rPr>
            <a:t>埼玉西部環境保全組合負担金</a:t>
          </a:r>
          <a:r>
            <a:rPr kumimoji="1" lang="ja-JP" altLang="en-US" sz="800">
              <a:solidFill>
                <a:sysClr val="windowText" lastClr="000000"/>
              </a:solidFill>
              <a:effectLst/>
              <a:latin typeface="+mn-lt"/>
              <a:ea typeface="+mn-ea"/>
              <a:cs typeface="+mn-cs"/>
            </a:rPr>
            <a:t>の減が大きいが</a:t>
          </a:r>
          <a:r>
            <a:rPr kumimoji="1" lang="ja-JP" altLang="ja-JP" sz="800">
              <a:solidFill>
                <a:sysClr val="windowText" lastClr="000000"/>
              </a:solidFill>
              <a:effectLst/>
              <a:latin typeface="+mn-lt"/>
              <a:ea typeface="+mn-ea"/>
              <a:cs typeface="+mn-cs"/>
            </a:rPr>
            <a:t>、当市は、消防やごみ処理など、近隣自治体との一部事務組合を</a:t>
          </a:r>
          <a:r>
            <a:rPr kumimoji="1" lang="en-US" altLang="ja-JP" sz="800">
              <a:solidFill>
                <a:sysClr val="windowText" lastClr="000000"/>
              </a:solidFill>
              <a:effectLst/>
              <a:latin typeface="+mn-lt"/>
              <a:ea typeface="+mn-ea"/>
              <a:cs typeface="+mn-cs"/>
            </a:rPr>
            <a:t>6</a:t>
          </a:r>
          <a:r>
            <a:rPr kumimoji="1" lang="ja-JP" altLang="ja-JP" sz="800">
              <a:solidFill>
                <a:sysClr val="windowText" lastClr="000000"/>
              </a:solidFill>
              <a:effectLst/>
              <a:latin typeface="+mn-lt"/>
              <a:ea typeface="+mn-ea"/>
              <a:cs typeface="+mn-cs"/>
            </a:rPr>
            <a:t>つ構成しているため、各組合への負担金の多くが補助費等に計上され、他の類似団体と比較すると補助費等の割合が高いものと考えられる。</a:t>
          </a:r>
          <a:endParaRPr lang="ja-JP" altLang="ja-JP" sz="1000">
            <a:solidFill>
              <a:sysClr val="windowText" lastClr="000000"/>
            </a:solidFill>
            <a:effectLst/>
          </a:endParaRPr>
        </a:p>
        <a:p>
          <a:r>
            <a:rPr kumimoji="1" lang="ja-JP" altLang="ja-JP" sz="800">
              <a:solidFill>
                <a:sysClr val="windowText" lastClr="000000"/>
              </a:solidFill>
              <a:effectLst/>
              <a:latin typeface="+mn-lt"/>
              <a:ea typeface="+mn-ea"/>
              <a:cs typeface="+mn-cs"/>
            </a:rPr>
            <a:t>   今後</a:t>
          </a:r>
          <a:r>
            <a:rPr kumimoji="1" lang="ja-JP" altLang="en-US" sz="800">
              <a:solidFill>
                <a:sysClr val="windowText" lastClr="000000"/>
              </a:solidFill>
              <a:effectLst/>
              <a:latin typeface="+mn-lt"/>
              <a:ea typeface="+mn-ea"/>
              <a:cs typeface="+mn-cs"/>
            </a:rPr>
            <a:t>は</a:t>
          </a:r>
          <a:r>
            <a:rPr kumimoji="1" lang="ja-JP" altLang="ja-JP" sz="800">
              <a:solidFill>
                <a:sysClr val="windowText" lastClr="000000"/>
              </a:solidFill>
              <a:effectLst/>
              <a:latin typeface="+mn-lt"/>
              <a:ea typeface="+mn-ea"/>
              <a:cs typeface="+mn-cs"/>
            </a:rPr>
            <a:t>、大規模な施設整備や修繕などによる負担金の増額が見込まれるが、事業実施計画や予算編成時における合同ヒアリングにおいて、事務事業の見直しを徹底するなど、構成市町との連携を強化し、経常経費の抑制に努める。</a:t>
          </a:r>
          <a:endParaRPr lang="ja-JP" altLang="ja-JP" sz="10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123190</xdr:rowOff>
    </xdr:from>
    <xdr:to>
      <xdr:col>82</xdr:col>
      <xdr:colOff>107950</xdr:colOff>
      <xdr:row>39</xdr:row>
      <xdr:rowOff>138430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809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47007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9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138430</xdr:rowOff>
    </xdr:from>
    <xdr:to>
      <xdr:col>78</xdr:col>
      <xdr:colOff>69850</xdr:colOff>
      <xdr:row>40</xdr:row>
      <xdr:rowOff>5080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824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134637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0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5080</xdr:rowOff>
    </xdr:from>
    <xdr:to>
      <xdr:col>73</xdr:col>
      <xdr:colOff>180975</xdr:colOff>
      <xdr:row>40</xdr:row>
      <xdr:rowOff>27940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863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119397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107950</xdr:rowOff>
    </xdr:from>
    <xdr:to>
      <xdr:col>69</xdr:col>
      <xdr:colOff>92075</xdr:colOff>
      <xdr:row>40</xdr:row>
      <xdr:rowOff>27940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794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24147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6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4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72390</xdr:rowOff>
    </xdr:from>
    <xdr:to>
      <xdr:col>82</xdr:col>
      <xdr:colOff>158750</xdr:colOff>
      <xdr:row>40</xdr:row>
      <xdr:rowOff>2540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44467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87630</xdr:rowOff>
    </xdr:from>
    <xdr:to>
      <xdr:col>78</xdr:col>
      <xdr:colOff>120650</xdr:colOff>
      <xdr:row>40</xdr:row>
      <xdr:rowOff>17780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2557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125730</xdr:rowOff>
    </xdr:from>
    <xdr:to>
      <xdr:col>74</xdr:col>
      <xdr:colOff>31750</xdr:colOff>
      <xdr:row>40</xdr:row>
      <xdr:rowOff>55880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81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40657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89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148590</xdr:rowOff>
    </xdr:from>
    <xdr:to>
      <xdr:col>69</xdr:col>
      <xdr:colOff>142875</xdr:colOff>
      <xdr:row>40</xdr:row>
      <xdr:rowOff>78740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63517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57150</xdr:rowOff>
    </xdr:from>
    <xdr:to>
      <xdr:col>65</xdr:col>
      <xdr:colOff>53975</xdr:colOff>
      <xdr:row>39</xdr:row>
      <xdr:rowOff>158750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143527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ysClr val="windowText" lastClr="000000"/>
              </a:solidFill>
              <a:effectLst/>
              <a:latin typeface="+mn-lt"/>
              <a:ea typeface="+mn-ea"/>
              <a:cs typeface="+mn-cs"/>
            </a:rPr>
            <a:t>　公債費については、平成３０年度以降減少傾向が続いている。</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これは、元金償還が始まった事業債の償還額よりも、償還終了した過年度借入債の償還額の方が大きかったことによるもので、令和</a:t>
          </a:r>
          <a:r>
            <a:rPr kumimoji="1" lang="ja-JP" altLang="en-US" sz="900">
              <a:solidFill>
                <a:sysClr val="windowText" lastClr="000000"/>
              </a:solidFill>
              <a:effectLst/>
              <a:latin typeface="+mn-lt"/>
              <a:ea typeface="+mn-ea"/>
              <a:cs typeface="+mn-cs"/>
            </a:rPr>
            <a:t>５</a:t>
          </a:r>
          <a:r>
            <a:rPr kumimoji="1" lang="ja-JP" altLang="ja-JP" sz="900">
              <a:solidFill>
                <a:sysClr val="windowText" lastClr="000000"/>
              </a:solidFill>
              <a:effectLst/>
              <a:latin typeface="+mn-lt"/>
              <a:ea typeface="+mn-ea"/>
              <a:cs typeface="+mn-cs"/>
            </a:rPr>
            <a:t>年度においては、平成２</a:t>
          </a:r>
          <a:r>
            <a:rPr kumimoji="1" lang="ja-JP" altLang="en-US" sz="900">
              <a:solidFill>
                <a:sysClr val="windowText" lastClr="000000"/>
              </a:solidFill>
              <a:effectLst/>
              <a:latin typeface="+mn-lt"/>
              <a:ea typeface="+mn-ea"/>
              <a:cs typeface="+mn-cs"/>
            </a:rPr>
            <a:t>２</a:t>
          </a:r>
          <a:r>
            <a:rPr kumimoji="1" lang="ja-JP" altLang="ja-JP" sz="900">
              <a:solidFill>
                <a:sysClr val="windowText" lastClr="000000"/>
              </a:solidFill>
              <a:effectLst/>
              <a:latin typeface="+mn-lt"/>
              <a:ea typeface="+mn-ea"/>
              <a:cs typeface="+mn-cs"/>
            </a:rPr>
            <a:t>年度に借り入れた土地開発公社用地取得債や平成１</a:t>
          </a:r>
          <a:r>
            <a:rPr kumimoji="1" lang="ja-JP" altLang="en-US" sz="900">
              <a:solidFill>
                <a:sysClr val="windowText" lastClr="000000"/>
              </a:solidFill>
              <a:effectLst/>
              <a:latin typeface="+mn-lt"/>
              <a:ea typeface="+mn-ea"/>
              <a:cs typeface="+mn-cs"/>
            </a:rPr>
            <a:t>４</a:t>
          </a:r>
          <a:r>
            <a:rPr kumimoji="1" lang="ja-JP" altLang="ja-JP" sz="900">
              <a:solidFill>
                <a:sysClr val="windowText" lastClr="000000"/>
              </a:solidFill>
              <a:effectLst/>
              <a:latin typeface="+mn-lt"/>
              <a:ea typeface="+mn-ea"/>
              <a:cs typeface="+mn-cs"/>
            </a:rPr>
            <a:t>年度に借り入れた臨時財政対策債などの償還終了が影響している。</a:t>
          </a:r>
          <a:endParaRPr lang="ja-JP" altLang="ja-JP" sz="1050">
            <a:solidFill>
              <a:sysClr val="windowText" lastClr="000000"/>
            </a:solidFill>
            <a:effectLst/>
          </a:endParaRPr>
        </a:p>
        <a:p>
          <a:r>
            <a:rPr kumimoji="1" lang="ja-JP" altLang="ja-JP" sz="900">
              <a:solidFill>
                <a:sysClr val="windowText" lastClr="000000"/>
              </a:solidFill>
              <a:effectLst/>
              <a:latin typeface="+mn-lt"/>
              <a:ea typeface="+mn-ea"/>
              <a:cs typeface="+mn-cs"/>
            </a:rPr>
            <a:t>　今後</a:t>
          </a:r>
          <a:r>
            <a:rPr kumimoji="1" lang="ja-JP" altLang="en-US" sz="900">
              <a:solidFill>
                <a:sysClr val="windowText" lastClr="000000"/>
              </a:solidFill>
              <a:effectLst/>
              <a:latin typeface="+mn-lt"/>
              <a:ea typeface="+mn-ea"/>
              <a:cs typeface="+mn-cs"/>
            </a:rPr>
            <a:t>は</a:t>
          </a:r>
          <a:r>
            <a:rPr kumimoji="1" lang="ja-JP" altLang="ja-JP" sz="900">
              <a:solidFill>
                <a:sysClr val="windowText" lastClr="000000"/>
              </a:solidFill>
              <a:effectLst/>
              <a:latin typeface="+mn-lt"/>
              <a:ea typeface="+mn-ea"/>
              <a:cs typeface="+mn-cs"/>
            </a:rPr>
            <a:t>、都市基盤整備や老朽化した公共施設の更新</a:t>
          </a:r>
          <a:r>
            <a:rPr kumimoji="1" lang="ja-JP" altLang="en-US" sz="900">
              <a:solidFill>
                <a:sysClr val="windowText" lastClr="000000"/>
              </a:solidFill>
              <a:effectLst/>
              <a:latin typeface="+mn-lt"/>
              <a:ea typeface="+mn-ea"/>
              <a:cs typeface="+mn-cs"/>
            </a:rPr>
            <a:t>を始め、中学校再編、駅周辺整備事業</a:t>
          </a:r>
          <a:r>
            <a:rPr kumimoji="1" lang="ja-JP" altLang="ja-JP" sz="900">
              <a:solidFill>
                <a:sysClr val="windowText" lastClr="000000"/>
              </a:solidFill>
              <a:effectLst/>
              <a:latin typeface="+mn-lt"/>
              <a:ea typeface="+mn-ea"/>
              <a:cs typeface="+mn-cs"/>
            </a:rPr>
            <a:t>などの大規模事業実施が見込まれることから、後年度の負担が過大にならないよう、起債管理を徹底し、健全な財政運営に努める。</a:t>
          </a:r>
          <a:endParaRPr lang="ja-JP" altLang="ja-JP" sz="105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153670</xdr:rowOff>
    </xdr:from>
    <xdr:to>
      <xdr:col>24</xdr:col>
      <xdr:colOff>25400</xdr:colOff>
      <xdr:row>75</xdr:row>
      <xdr:rowOff>161289</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30124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161289</xdr:rowOff>
    </xdr:from>
    <xdr:to>
      <xdr:col>19</xdr:col>
      <xdr:colOff>187325</xdr:colOff>
      <xdr:row>76</xdr:row>
      <xdr:rowOff>5080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020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xdr:rowOff>
    </xdr:from>
    <xdr:to>
      <xdr:col>15</xdr:col>
      <xdr:colOff>98425</xdr:colOff>
      <xdr:row>76</xdr:row>
      <xdr:rowOff>58420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352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81280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119397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110490</xdr:rowOff>
    </xdr:from>
    <xdr:to>
      <xdr:col>20</xdr:col>
      <xdr:colOff>38100</xdr:colOff>
      <xdr:row>76</xdr:row>
      <xdr:rowOff>40639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50817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125730</xdr:rowOff>
    </xdr:from>
    <xdr:to>
      <xdr:col>15</xdr:col>
      <xdr:colOff>149225</xdr:colOff>
      <xdr:row>76</xdr:row>
      <xdr:rowOff>55880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66057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7620</xdr:rowOff>
    </xdr:from>
    <xdr:to>
      <xdr:col>11</xdr:col>
      <xdr:colOff>60325</xdr:colOff>
      <xdr:row>76</xdr:row>
      <xdr:rowOff>109220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effectLst/>
              <a:latin typeface="+mn-lt"/>
              <a:ea typeface="+mn-ea"/>
              <a:cs typeface="+mn-cs"/>
            </a:rPr>
            <a:t>　</a:t>
          </a:r>
          <a:r>
            <a:rPr kumimoji="1" lang="ja-JP" altLang="ja-JP" sz="1000">
              <a:solidFill>
                <a:sysClr val="windowText" lastClr="000000"/>
              </a:solidFill>
              <a:effectLst/>
              <a:latin typeface="+mn-lt"/>
              <a:ea typeface="+mn-ea"/>
              <a:cs typeface="+mn-cs"/>
            </a:rPr>
            <a:t>公債費以外に占める経常収支比率については、前年度比</a:t>
          </a:r>
          <a:r>
            <a:rPr kumimoji="1" lang="en-US" altLang="ja-JP" sz="1000">
              <a:solidFill>
                <a:sysClr val="windowText" lastClr="000000"/>
              </a:solidFill>
              <a:effectLst/>
              <a:latin typeface="+mn-lt"/>
              <a:ea typeface="+mn-ea"/>
              <a:cs typeface="+mn-cs"/>
            </a:rPr>
            <a:t>2.6</a:t>
          </a:r>
          <a:r>
            <a:rPr kumimoji="1" lang="ja-JP" altLang="ja-JP" sz="1000">
              <a:solidFill>
                <a:sysClr val="windowText" lastClr="000000"/>
              </a:solidFill>
              <a:effectLst/>
              <a:latin typeface="+mn-lt"/>
              <a:ea typeface="+mn-ea"/>
              <a:cs typeface="+mn-cs"/>
            </a:rPr>
            <a:t>ポイント悪化し、類似団体平均を</a:t>
          </a:r>
          <a:r>
            <a:rPr kumimoji="1" lang="en-US" altLang="ja-JP" sz="1000">
              <a:solidFill>
                <a:sysClr val="windowText" lastClr="000000"/>
              </a:solidFill>
              <a:effectLst/>
              <a:latin typeface="+mn-lt"/>
              <a:ea typeface="+mn-ea"/>
              <a:cs typeface="+mn-cs"/>
            </a:rPr>
            <a:t>2.4</a:t>
          </a:r>
          <a:r>
            <a:rPr kumimoji="1" lang="ja-JP" altLang="ja-JP" sz="1000">
              <a:solidFill>
                <a:sysClr val="windowText" lastClr="000000"/>
              </a:solidFill>
              <a:effectLst/>
              <a:latin typeface="+mn-lt"/>
              <a:ea typeface="+mn-ea"/>
              <a:cs typeface="+mn-cs"/>
            </a:rPr>
            <a:t>ポイント上回っている。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分子である歳出のみの増減だと、前年度比</a:t>
          </a:r>
          <a:r>
            <a:rPr kumimoji="1" lang="en-US" altLang="ja-JP" sz="1000">
              <a:solidFill>
                <a:sysClr val="windowText" lastClr="000000"/>
              </a:solidFill>
              <a:effectLst/>
              <a:latin typeface="+mn-lt"/>
              <a:ea typeface="+mn-ea"/>
              <a:cs typeface="+mn-cs"/>
            </a:rPr>
            <a:t>3.8</a:t>
          </a:r>
          <a:r>
            <a:rPr kumimoji="1" lang="ja-JP" altLang="ja-JP" sz="1000">
              <a:solidFill>
                <a:sysClr val="windowText" lastClr="000000"/>
              </a:solidFill>
              <a:effectLst/>
              <a:latin typeface="+mn-lt"/>
              <a:ea typeface="+mn-ea"/>
              <a:cs typeface="+mn-cs"/>
            </a:rPr>
            <a:t>ポイント悪化している。</a:t>
          </a:r>
          <a:endParaRPr lang="ja-JP" altLang="ja-JP" sz="1100">
            <a:solidFill>
              <a:sysClr val="windowText" lastClr="000000"/>
            </a:solidFill>
            <a:effectLst/>
          </a:endParaRPr>
        </a:p>
        <a:p>
          <a:r>
            <a:rPr kumimoji="1" lang="ja-JP" altLang="ja-JP" sz="1000">
              <a:solidFill>
                <a:sysClr val="windowText" lastClr="000000"/>
              </a:solidFill>
              <a:effectLst/>
              <a:latin typeface="+mn-lt"/>
              <a:ea typeface="+mn-ea"/>
              <a:cs typeface="+mn-cs"/>
            </a:rPr>
            <a:t>　主な要因は、</a:t>
          </a:r>
          <a:r>
            <a:rPr kumimoji="1" lang="ja-JP" altLang="en-US" sz="1000">
              <a:solidFill>
                <a:sysClr val="windowText" lastClr="000000"/>
              </a:solidFill>
              <a:effectLst/>
              <a:latin typeface="+mn-lt"/>
              <a:ea typeface="+mn-ea"/>
              <a:cs typeface="+mn-cs"/>
            </a:rPr>
            <a:t>全庁的な修繕経費が増加し、</a:t>
          </a:r>
          <a:r>
            <a:rPr kumimoji="1" lang="ja-JP" altLang="ja-JP" sz="1000">
              <a:solidFill>
                <a:sysClr val="windowText" lastClr="000000"/>
              </a:solidFill>
              <a:effectLst/>
              <a:latin typeface="+mn-lt"/>
              <a:ea typeface="+mn-ea"/>
              <a:cs typeface="+mn-cs"/>
            </a:rPr>
            <a:t>維持補修費が前年度比</a:t>
          </a:r>
          <a:r>
            <a:rPr kumimoji="1" lang="en-US" altLang="ja-JP" sz="1000">
              <a:solidFill>
                <a:sysClr val="windowText" lastClr="000000"/>
              </a:solidFill>
              <a:effectLst/>
              <a:latin typeface="+mn-lt"/>
              <a:ea typeface="+mn-ea"/>
              <a:cs typeface="+mn-cs"/>
            </a:rPr>
            <a:t>17.0</a:t>
          </a:r>
          <a:r>
            <a:rPr kumimoji="1" lang="ja-JP" altLang="ja-JP" sz="1000">
              <a:solidFill>
                <a:sysClr val="windowText" lastClr="000000"/>
              </a:solidFill>
              <a:effectLst/>
              <a:latin typeface="+mn-lt"/>
              <a:ea typeface="+mn-ea"/>
              <a:cs typeface="+mn-cs"/>
            </a:rPr>
            <a:t>ポイント悪化して</a:t>
          </a:r>
          <a:r>
            <a:rPr kumimoji="1" lang="ja-JP" altLang="en-US" sz="1000">
              <a:solidFill>
                <a:sysClr val="windowText" lastClr="000000"/>
              </a:solidFill>
              <a:effectLst/>
              <a:latin typeface="+mn-lt"/>
              <a:ea typeface="+mn-ea"/>
              <a:cs typeface="+mn-cs"/>
            </a:rPr>
            <a:t>いることである。</a:t>
          </a:r>
          <a:r>
            <a:rPr kumimoji="1" lang="ja-JP" altLang="ja-JP" sz="1000">
              <a:solidFill>
                <a:sysClr val="windowText" lastClr="000000"/>
              </a:solidFill>
              <a:effectLst/>
              <a:latin typeface="+mn-lt"/>
              <a:ea typeface="+mn-ea"/>
              <a:cs typeface="+mn-cs"/>
            </a:rPr>
            <a:t>今後も</a:t>
          </a:r>
          <a:r>
            <a:rPr kumimoji="1" lang="ja-JP" altLang="en-US" sz="1000">
              <a:solidFill>
                <a:sysClr val="windowText" lastClr="000000"/>
              </a:solidFill>
              <a:effectLst/>
              <a:latin typeface="+mn-lt"/>
              <a:ea typeface="+mn-ea"/>
              <a:cs typeface="+mn-cs"/>
            </a:rPr>
            <a:t>、</a:t>
          </a:r>
          <a:r>
            <a:rPr kumimoji="1" lang="ja-JP" altLang="ja-JP" sz="1000">
              <a:solidFill>
                <a:sysClr val="windowText" lastClr="000000"/>
              </a:solidFill>
              <a:effectLst/>
              <a:latin typeface="+mn-lt"/>
              <a:ea typeface="+mn-ea"/>
              <a:cs typeface="+mn-cs"/>
            </a:rPr>
            <a:t>施設の老朽化等に伴う修繕の増が見込まれるが、計画的に修繕を実施することで、単年度負担の軽減を図る。</a:t>
          </a:r>
          <a:endParaRPr lang="ja-JP" altLang="ja-JP" sz="11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35561</xdr:rowOff>
    </xdr:from>
    <xdr:to>
      <xdr:col>82</xdr:col>
      <xdr:colOff>107950</xdr:colOff>
      <xdr:row>78</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37211"/>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98425</xdr:rowOff>
    </xdr:from>
    <xdr:to>
      <xdr:col>78</xdr:col>
      <xdr:colOff>69850</xdr:colOff>
      <xdr:row>77</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28625"/>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98425</xdr:rowOff>
    </xdr:from>
    <xdr:to>
      <xdr:col>73</xdr:col>
      <xdr:colOff>180975</xdr:colOff>
      <xdr:row>77</xdr:row>
      <xdr:rowOff>109855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2862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109855</xdr:rowOff>
    </xdr:from>
    <xdr:to>
      <xdr:col>69</xdr:col>
      <xdr:colOff>92075</xdr:colOff>
      <xdr:row>77</xdr:row>
      <xdr:rowOff>138430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115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156211</xdr:rowOff>
    </xdr:from>
    <xdr:to>
      <xdr:col>78</xdr:col>
      <xdr:colOff>120650</xdr:colOff>
      <xdr:row>77</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71138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272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47625</xdr:rowOff>
    </xdr:from>
    <xdr:to>
      <xdr:col>74</xdr:col>
      <xdr:colOff>31750</xdr:colOff>
      <xdr:row>76</xdr:row>
      <xdr:rowOff>149225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134002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59055</xdr:rowOff>
    </xdr:from>
    <xdr:to>
      <xdr:col>69</xdr:col>
      <xdr:colOff>142875</xdr:colOff>
      <xdr:row>77</xdr:row>
      <xdr:rowOff>160655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6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145432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47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120256</xdr:rowOff>
    </xdr:from>
    <xdr:to>
      <xdr:col>29</xdr:col>
      <xdr:colOff>127000</xdr:colOff>
      <xdr:row>17</xdr:row>
      <xdr:rowOff>148145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82531"/>
          <a:ext cx="647700" cy="278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119786</xdr:rowOff>
    </xdr:from>
    <xdr:to>
      <xdr:col>26</xdr:col>
      <xdr:colOff>50800</xdr:colOff>
      <xdr:row>17</xdr:row>
      <xdr:rowOff>148145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82061"/>
          <a:ext cx="698500" cy="2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117424</xdr:rowOff>
    </xdr:from>
    <xdr:to>
      <xdr:col>22</xdr:col>
      <xdr:colOff>114300</xdr:colOff>
      <xdr:row>17</xdr:row>
      <xdr:rowOff>119786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79699"/>
          <a:ext cx="698500" cy="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117424</xdr:rowOff>
    </xdr:from>
    <xdr:to>
      <xdr:col>18</xdr:col>
      <xdr:colOff>177800</xdr:colOff>
      <xdr:row>17</xdr:row>
      <xdr:rowOff>130378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79699"/>
          <a:ext cx="698500" cy="12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154424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69456</xdr:rowOff>
    </xdr:from>
    <xdr:to>
      <xdr:col>29</xdr:col>
      <xdr:colOff>177800</xdr:colOff>
      <xdr:row>17</xdr:row>
      <xdr:rowOff>171056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31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41533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03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97345</xdr:rowOff>
    </xdr:from>
    <xdr:to>
      <xdr:col>26</xdr:col>
      <xdr:colOff>101600</xdr:colOff>
      <xdr:row>18</xdr:row>
      <xdr:rowOff>27495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12272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5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68986</xdr:rowOff>
    </xdr:from>
    <xdr:to>
      <xdr:col>22</xdr:col>
      <xdr:colOff>165100</xdr:colOff>
      <xdr:row>17</xdr:row>
      <xdr:rowOff>170586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1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155363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7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66624</xdr:rowOff>
    </xdr:from>
    <xdr:to>
      <xdr:col>19</xdr:col>
      <xdr:colOff>38100</xdr:colOff>
      <xdr:row>17</xdr:row>
      <xdr:rowOff>168224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28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153001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5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79578</xdr:rowOff>
    </xdr:from>
    <xdr:to>
      <xdr:col>15</xdr:col>
      <xdr:colOff>101600</xdr:colOff>
      <xdr:row>18</xdr:row>
      <xdr:rowOff>9728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41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165955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8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301161</xdr:rowOff>
    </xdr:from>
    <xdr:to>
      <xdr:col>29</xdr:col>
      <xdr:colOff>127000</xdr:colOff>
      <xdr:row>36</xdr:row>
      <xdr:rowOff>83044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11511"/>
          <a:ext cx="647700" cy="124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289273</xdr:rowOff>
    </xdr:from>
    <xdr:to>
      <xdr:col>26</xdr:col>
      <xdr:colOff>50800</xdr:colOff>
      <xdr:row>35</xdr:row>
      <xdr:rowOff>301161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899623"/>
          <a:ext cx="698500" cy="11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289273</xdr:rowOff>
    </xdr:from>
    <xdr:to>
      <xdr:col>22</xdr:col>
      <xdr:colOff>114300</xdr:colOff>
      <xdr:row>35</xdr:row>
      <xdr:rowOff>300311</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899623"/>
          <a:ext cx="698500" cy="11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300311</xdr:rowOff>
    </xdr:from>
    <xdr:to>
      <xdr:col>18</xdr:col>
      <xdr:colOff>177800</xdr:colOff>
      <xdr:row>35</xdr:row>
      <xdr:rowOff>307366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910661"/>
          <a:ext cx="698500" cy="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32244</xdr:rowOff>
    </xdr:from>
    <xdr:to>
      <xdr:col>29</xdr:col>
      <xdr:colOff>177800</xdr:colOff>
      <xdr:row>36</xdr:row>
      <xdr:rowOff>133844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85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4321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250361</xdr:rowOff>
    </xdr:from>
    <xdr:to>
      <xdr:col>26</xdr:col>
      <xdr:colOff>101600</xdr:colOff>
      <xdr:row>36</xdr:row>
      <xdr:rowOff>9061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86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336738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47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238473</xdr:rowOff>
    </xdr:from>
    <xdr:to>
      <xdr:col>22</xdr:col>
      <xdr:colOff>165100</xdr:colOff>
      <xdr:row>35</xdr:row>
      <xdr:rowOff>340073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848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324850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93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249511</xdr:rowOff>
    </xdr:from>
    <xdr:to>
      <xdr:col>19</xdr:col>
      <xdr:colOff>38100</xdr:colOff>
      <xdr:row>36</xdr:row>
      <xdr:rowOff>8211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8598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335888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94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256566</xdr:rowOff>
    </xdr:from>
    <xdr:to>
      <xdr:col>15</xdr:col>
      <xdr:colOff>101600</xdr:colOff>
      <xdr:row>36</xdr:row>
      <xdr:rowOff>15266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866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5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70,063
68,237
17.65
27,312,181
25,656,063
1,196,712
14,207,608
15,317,419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138081</xdr:rowOff>
    </xdr:from>
    <xdr:to>
      <xdr:col>24</xdr:col>
      <xdr:colOff>63500</xdr:colOff>
      <xdr:row>37</xdr:row>
      <xdr:rowOff>162998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81731"/>
          <a:ext cx="8382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157836</xdr:rowOff>
    </xdr:from>
    <xdr:to>
      <xdr:col>19</xdr:col>
      <xdr:colOff>177800</xdr:colOff>
      <xdr:row>37</xdr:row>
      <xdr:rowOff>162998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501486"/>
          <a:ext cx="889000" cy="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157836</xdr:rowOff>
    </xdr:from>
    <xdr:to>
      <xdr:col>15</xdr:col>
      <xdr:colOff>50800</xdr:colOff>
      <xdr:row>37</xdr:row>
      <xdr:rowOff>170637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01486"/>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170637</xdr:rowOff>
    </xdr:from>
    <xdr:to>
      <xdr:col>10</xdr:col>
      <xdr:colOff>114300</xdr:colOff>
      <xdr:row>38</xdr:row>
      <xdr:rowOff>2463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514287"/>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10545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116463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87281</xdr:rowOff>
    </xdr:from>
    <xdr:to>
      <xdr:col>24</xdr:col>
      <xdr:colOff>114300</xdr:colOff>
      <xdr:row>38</xdr:row>
      <xdr:rowOff>17431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65708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0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112198</xdr:rowOff>
    </xdr:from>
    <xdr:to>
      <xdr:col>20</xdr:col>
      <xdr:colOff>38100</xdr:colOff>
      <xdr:row>38</xdr:row>
      <xdr:rowOff>42348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33475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4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107036</xdr:rowOff>
    </xdr:from>
    <xdr:to>
      <xdr:col>15</xdr:col>
      <xdr:colOff>101600</xdr:colOff>
      <xdr:row>38</xdr:row>
      <xdr:rowOff>37185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506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28312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119837</xdr:rowOff>
    </xdr:from>
    <xdr:to>
      <xdr:col>10</xdr:col>
      <xdr:colOff>165100</xdr:colOff>
      <xdr:row>38</xdr:row>
      <xdr:rowOff>49988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634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41114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5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123114</xdr:rowOff>
    </xdr:from>
    <xdr:to>
      <xdr:col>6</xdr:col>
      <xdr:colOff>38100</xdr:colOff>
      <xdr:row>38</xdr:row>
      <xdr:rowOff>53263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67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44390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95517</xdr:rowOff>
    </xdr:from>
    <xdr:to>
      <xdr:col>24</xdr:col>
      <xdr:colOff>63500</xdr:colOff>
      <xdr:row>57</xdr:row>
      <xdr:rowOff>103098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8167"/>
          <a:ext cx="8382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103098</xdr:rowOff>
    </xdr:from>
    <xdr:to>
      <xdr:col>19</xdr:col>
      <xdr:colOff>177800</xdr:colOff>
      <xdr:row>57</xdr:row>
      <xdr:rowOff>126644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75748"/>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126644</xdr:rowOff>
    </xdr:from>
    <xdr:to>
      <xdr:col>15</xdr:col>
      <xdr:colOff>50800</xdr:colOff>
      <xdr:row>58</xdr:row>
      <xdr:rowOff>6833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99294"/>
          <a:ext cx="889000" cy="5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6833</xdr:rowOff>
    </xdr:from>
    <xdr:to>
      <xdr:col>10</xdr:col>
      <xdr:colOff>114300</xdr:colOff>
      <xdr:row>58</xdr:row>
      <xdr:rowOff>90450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50933"/>
          <a:ext cx="889000" cy="8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44717</xdr:rowOff>
    </xdr:from>
    <xdr:to>
      <xdr:col>24</xdr:col>
      <xdr:colOff>114300</xdr:colOff>
      <xdr:row>57</xdr:row>
      <xdr:rowOff>146317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23144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52298</xdr:rowOff>
    </xdr:from>
    <xdr:to>
      <xdr:col>20</xdr:col>
      <xdr:colOff>38100</xdr:colOff>
      <xdr:row>57</xdr:row>
      <xdr:rowOff>153898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2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145025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1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75844</xdr:rowOff>
    </xdr:from>
    <xdr:to>
      <xdr:col>15</xdr:col>
      <xdr:colOff>101600</xdr:colOff>
      <xdr:row>58</xdr:row>
      <xdr:rowOff>5994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4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168571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4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127483</xdr:rowOff>
    </xdr:from>
    <xdr:to>
      <xdr:col>10</xdr:col>
      <xdr:colOff>165100</xdr:colOff>
      <xdr:row>58</xdr:row>
      <xdr:rowOff>57633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48760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39650</xdr:rowOff>
    </xdr:from>
    <xdr:to>
      <xdr:col>6</xdr:col>
      <xdr:colOff>38100</xdr:colOff>
      <xdr:row>58</xdr:row>
      <xdr:rowOff>141250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132377</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28905</xdr:rowOff>
    </xdr:from>
    <xdr:to>
      <xdr:col>24</xdr:col>
      <xdr:colOff>63500</xdr:colOff>
      <xdr:row>78</xdr:row>
      <xdr:rowOff>54166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402005"/>
          <a:ext cx="838200" cy="2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54166</xdr:rowOff>
    </xdr:from>
    <xdr:to>
      <xdr:col>19</xdr:col>
      <xdr:colOff>177800</xdr:colOff>
      <xdr:row>78</xdr:row>
      <xdr:rowOff>98552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27266"/>
          <a:ext cx="889000"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92227</xdr:rowOff>
    </xdr:from>
    <xdr:to>
      <xdr:col>15</xdr:col>
      <xdr:colOff>50800</xdr:colOff>
      <xdr:row>78</xdr:row>
      <xdr:rowOff>98552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465327"/>
          <a:ext cx="8890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91542</xdr:rowOff>
    </xdr:from>
    <xdr:to>
      <xdr:col>10</xdr:col>
      <xdr:colOff>114300</xdr:colOff>
      <xdr:row>78</xdr:row>
      <xdr:rowOff>92227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464642"/>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114597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149555</xdr:rowOff>
    </xdr:from>
    <xdr:to>
      <xdr:col>24</xdr:col>
      <xdr:colOff>114300</xdr:colOff>
      <xdr:row>78</xdr:row>
      <xdr:rowOff>79705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982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3366</xdr:rowOff>
    </xdr:from>
    <xdr:to>
      <xdr:col>20</xdr:col>
      <xdr:colOff>38100</xdr:colOff>
      <xdr:row>78</xdr:row>
      <xdr:rowOff>104966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7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96093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69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47752</xdr:rowOff>
    </xdr:from>
    <xdr:to>
      <xdr:col>15</xdr:col>
      <xdr:colOff>101600</xdr:colOff>
      <xdr:row>78</xdr:row>
      <xdr:rowOff>149352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2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140479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1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41427</xdr:rowOff>
    </xdr:from>
    <xdr:to>
      <xdr:col>10</xdr:col>
      <xdr:colOff>165100</xdr:colOff>
      <xdr:row>78</xdr:row>
      <xdr:rowOff>143027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134154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07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40742</xdr:rowOff>
    </xdr:from>
    <xdr:to>
      <xdr:col>6</xdr:col>
      <xdr:colOff>38100</xdr:colOff>
      <xdr:row>78</xdr:row>
      <xdr:rowOff>142342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1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133469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0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8407</xdr:rowOff>
    </xdr:from>
    <xdr:to>
      <xdr:col>24</xdr:col>
      <xdr:colOff>63500</xdr:colOff>
      <xdr:row>97</xdr:row>
      <xdr:rowOff>98465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39057"/>
          <a:ext cx="838200" cy="9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119507</xdr:rowOff>
    </xdr:from>
    <xdr:to>
      <xdr:col>19</xdr:col>
      <xdr:colOff>177800</xdr:colOff>
      <xdr:row>97</xdr:row>
      <xdr:rowOff>98465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78707"/>
          <a:ext cx="889000" cy="1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119507</xdr:rowOff>
    </xdr:from>
    <xdr:to>
      <xdr:col>15</xdr:col>
      <xdr:colOff>50800</xdr:colOff>
      <xdr:row>97</xdr:row>
      <xdr:rowOff>171279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78707"/>
          <a:ext cx="889000" cy="2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171279</xdr:rowOff>
    </xdr:from>
    <xdr:to>
      <xdr:col>10</xdr:col>
      <xdr:colOff>114300</xdr:colOff>
      <xdr:row>98</xdr:row>
      <xdr:rowOff>33782</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01929"/>
          <a:ext cx="889000" cy="3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129057</xdr:rowOff>
    </xdr:from>
    <xdr:to>
      <xdr:col>24</xdr:col>
      <xdr:colOff>114300</xdr:colOff>
      <xdr:row>97</xdr:row>
      <xdr:rowOff>59207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107484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47665</xdr:rowOff>
    </xdr:from>
    <xdr:to>
      <xdr:col>20</xdr:col>
      <xdr:colOff>38100</xdr:colOff>
      <xdr:row>97</xdr:row>
      <xdr:rowOff>149265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67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140392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77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68707</xdr:rowOff>
    </xdr:from>
    <xdr:to>
      <xdr:col>15</xdr:col>
      <xdr:colOff>101600</xdr:colOff>
      <xdr:row>96</xdr:row>
      <xdr:rowOff>170307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52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161434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62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120479</xdr:rowOff>
    </xdr:from>
    <xdr:to>
      <xdr:col>10</xdr:col>
      <xdr:colOff>165100</xdr:colOff>
      <xdr:row>98</xdr:row>
      <xdr:rowOff>50629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5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41756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4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154432</xdr:rowOff>
    </xdr:from>
    <xdr:to>
      <xdr:col>6</xdr:col>
      <xdr:colOff>38100</xdr:colOff>
      <xdr:row>98</xdr:row>
      <xdr:rowOff>84582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8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75709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7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128818</xdr:rowOff>
    </xdr:from>
    <xdr:to>
      <xdr:col>55</xdr:col>
      <xdr:colOff>0</xdr:colOff>
      <xdr:row>36</xdr:row>
      <xdr:rowOff>156304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01018"/>
          <a:ext cx="838200" cy="2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128818</xdr:rowOff>
    </xdr:from>
    <xdr:to>
      <xdr:col>50</xdr:col>
      <xdr:colOff>114300</xdr:colOff>
      <xdr:row>37</xdr:row>
      <xdr:rowOff>6541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01018"/>
          <a:ext cx="889000" cy="4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95466</xdr:rowOff>
    </xdr:from>
    <xdr:to>
      <xdr:col>45</xdr:col>
      <xdr:colOff>177800</xdr:colOff>
      <xdr:row>37</xdr:row>
      <xdr:rowOff>6541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581866"/>
          <a:ext cx="889000" cy="76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95466</xdr:rowOff>
    </xdr:from>
    <xdr:to>
      <xdr:col>41</xdr:col>
      <xdr:colOff>50800</xdr:colOff>
      <xdr:row>37</xdr:row>
      <xdr:rowOff>80233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581866"/>
          <a:ext cx="889000" cy="84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105504</xdr:rowOff>
    </xdr:from>
    <xdr:to>
      <xdr:col>55</xdr:col>
      <xdr:colOff>50800</xdr:colOff>
      <xdr:row>37</xdr:row>
      <xdr:rowOff>35654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83931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25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78018</xdr:rowOff>
    </xdr:from>
    <xdr:to>
      <xdr:col>50</xdr:col>
      <xdr:colOff>165100</xdr:colOff>
      <xdr:row>37</xdr:row>
      <xdr:rowOff>8168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5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170745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342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127191</xdr:rowOff>
    </xdr:from>
    <xdr:to>
      <xdr:col>46</xdr:col>
      <xdr:colOff>38100</xdr:colOff>
      <xdr:row>37</xdr:row>
      <xdr:rowOff>57341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48468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9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44666</xdr:rowOff>
    </xdr:from>
    <xdr:to>
      <xdr:col>41</xdr:col>
      <xdr:colOff>101600</xdr:colOff>
      <xdr:row>32</xdr:row>
      <xdr:rowOff>146266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5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137393</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2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29433</xdr:rowOff>
    </xdr:from>
    <xdr:to>
      <xdr:col>36</xdr:col>
      <xdr:colOff>165100</xdr:colOff>
      <xdr:row>37</xdr:row>
      <xdr:rowOff>131033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122160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6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99187</xdr:rowOff>
    </xdr:from>
    <xdr:to>
      <xdr:col>55</xdr:col>
      <xdr:colOff>0</xdr:colOff>
      <xdr:row>58</xdr:row>
      <xdr:rowOff>17005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71837"/>
          <a:ext cx="838200" cy="8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118356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376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82474</xdr:rowOff>
    </xdr:from>
    <xdr:to>
      <xdr:col>50</xdr:col>
      <xdr:colOff>114300</xdr:colOff>
      <xdr:row>57</xdr:row>
      <xdr:rowOff>99187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855124"/>
          <a:ext cx="8890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61295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31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7709</xdr:rowOff>
    </xdr:from>
    <xdr:to>
      <xdr:col>45</xdr:col>
      <xdr:colOff>177800</xdr:colOff>
      <xdr:row>57</xdr:row>
      <xdr:rowOff>82474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80359"/>
          <a:ext cx="889000" cy="7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7709</xdr:rowOff>
    </xdr:from>
    <xdr:to>
      <xdr:col>41</xdr:col>
      <xdr:colOff>50800</xdr:colOff>
      <xdr:row>57</xdr:row>
      <xdr:rowOff>21234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80359"/>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137655</xdr:rowOff>
    </xdr:from>
    <xdr:to>
      <xdr:col>55</xdr:col>
      <xdr:colOff>50800</xdr:colOff>
      <xdr:row>58</xdr:row>
      <xdr:rowOff>67805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52582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2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48387</xdr:rowOff>
    </xdr:from>
    <xdr:to>
      <xdr:col>50</xdr:col>
      <xdr:colOff>165100</xdr:colOff>
      <xdr:row>57</xdr:row>
      <xdr:rowOff>149987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8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141114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91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31674</xdr:rowOff>
    </xdr:from>
    <xdr:to>
      <xdr:col>46</xdr:col>
      <xdr:colOff>38100</xdr:colOff>
      <xdr:row>57</xdr:row>
      <xdr:rowOff>133274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0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124401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9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128359</xdr:rowOff>
    </xdr:from>
    <xdr:to>
      <xdr:col>41</xdr:col>
      <xdr:colOff>101600</xdr:colOff>
      <xdr:row>57</xdr:row>
      <xdr:rowOff>58509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2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49636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2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141884</xdr:rowOff>
    </xdr:from>
    <xdr:to>
      <xdr:col>36</xdr:col>
      <xdr:colOff>165100</xdr:colOff>
      <xdr:row>57</xdr:row>
      <xdr:rowOff>72034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4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63161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3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12351</xdr:rowOff>
    </xdr:from>
    <xdr:to>
      <xdr:col>55</xdr:col>
      <xdr:colOff>0</xdr:colOff>
      <xdr:row>79</xdr:row>
      <xdr:rowOff>19590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56901"/>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136556</xdr:rowOff>
    </xdr:from>
    <xdr:to>
      <xdr:col>50</xdr:col>
      <xdr:colOff>114300</xdr:colOff>
      <xdr:row>79</xdr:row>
      <xdr:rowOff>19590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09656"/>
          <a:ext cx="8890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136556</xdr:rowOff>
    </xdr:from>
    <xdr:to>
      <xdr:col>45</xdr:col>
      <xdr:colOff>177800</xdr:colOff>
      <xdr:row>78</xdr:row>
      <xdr:rowOff>164618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09656"/>
          <a:ext cx="889000" cy="2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29533</xdr:rowOff>
    </xdr:from>
    <xdr:to>
      <xdr:col>41</xdr:col>
      <xdr:colOff>50800</xdr:colOff>
      <xdr:row>78</xdr:row>
      <xdr:rowOff>164618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02633"/>
          <a:ext cx="889000" cy="13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133001</xdr:rowOff>
    </xdr:from>
    <xdr:to>
      <xdr:col>55</xdr:col>
      <xdr:colOff>50800</xdr:colOff>
      <xdr:row>79</xdr:row>
      <xdr:rowOff>63151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47928</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21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140240</xdr:rowOff>
    </xdr:from>
    <xdr:to>
      <xdr:col>50</xdr:col>
      <xdr:colOff>165100</xdr:colOff>
      <xdr:row>79</xdr:row>
      <xdr:rowOff>70390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61517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60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85756</xdr:rowOff>
    </xdr:from>
    <xdr:to>
      <xdr:col>46</xdr:col>
      <xdr:colOff>38100</xdr:colOff>
      <xdr:row>79</xdr:row>
      <xdr:rowOff>15906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7033</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51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113818</xdr:rowOff>
    </xdr:from>
    <xdr:to>
      <xdr:col>41</xdr:col>
      <xdr:colOff>101600</xdr:colOff>
      <xdr:row>79</xdr:row>
      <xdr:rowOff>43968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8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35095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79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150183</xdr:rowOff>
    </xdr:from>
    <xdr:to>
      <xdr:col>36</xdr:col>
      <xdr:colOff>165100</xdr:colOff>
      <xdr:row>78</xdr:row>
      <xdr:rowOff>80333</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5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71460</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4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123730</xdr:rowOff>
    </xdr:from>
    <xdr:to>
      <xdr:col>55</xdr:col>
      <xdr:colOff>0</xdr:colOff>
      <xdr:row>98</xdr:row>
      <xdr:rowOff>104659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754380"/>
          <a:ext cx="838200" cy="15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119453</xdr:rowOff>
    </xdr:from>
    <xdr:to>
      <xdr:col>50</xdr:col>
      <xdr:colOff>114300</xdr:colOff>
      <xdr:row>97</xdr:row>
      <xdr:rowOff>123730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750103"/>
          <a:ext cx="889000" cy="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52505</xdr:rowOff>
    </xdr:from>
    <xdr:to>
      <xdr:col>45</xdr:col>
      <xdr:colOff>177800</xdr:colOff>
      <xdr:row>97</xdr:row>
      <xdr:rowOff>119453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683155"/>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52505</xdr:rowOff>
    </xdr:from>
    <xdr:to>
      <xdr:col>41</xdr:col>
      <xdr:colOff>50800</xdr:colOff>
      <xdr:row>97</xdr:row>
      <xdr:rowOff>168815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683155"/>
          <a:ext cx="889000" cy="11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53859</xdr:rowOff>
    </xdr:from>
    <xdr:to>
      <xdr:col>55</xdr:col>
      <xdr:colOff>50800</xdr:colOff>
      <xdr:row>98</xdr:row>
      <xdr:rowOff>155459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5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140236</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7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72930</xdr:rowOff>
    </xdr:from>
    <xdr:to>
      <xdr:col>50</xdr:col>
      <xdr:colOff>165100</xdr:colOff>
      <xdr:row>98</xdr:row>
      <xdr:rowOff>3080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7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165657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9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68653</xdr:rowOff>
    </xdr:from>
    <xdr:to>
      <xdr:col>46</xdr:col>
      <xdr:colOff>38100</xdr:colOff>
      <xdr:row>97</xdr:row>
      <xdr:rowOff>170253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161380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1705</xdr:rowOff>
    </xdr:from>
    <xdr:to>
      <xdr:col>41</xdr:col>
      <xdr:colOff>101600</xdr:colOff>
      <xdr:row>97</xdr:row>
      <xdr:rowOff>103305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6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94432</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7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118015</xdr:rowOff>
    </xdr:from>
    <xdr:to>
      <xdr:col>36</xdr:col>
      <xdr:colOff>165100</xdr:colOff>
      <xdr:row>98</xdr:row>
      <xdr:rowOff>48165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39292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81648</xdr:rowOff>
    </xdr:from>
    <xdr:to>
      <xdr:col>85</xdr:col>
      <xdr:colOff>127000</xdr:colOff>
      <xdr:row>77</xdr:row>
      <xdr:rowOff>82956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283298"/>
          <a:ext cx="838200" cy="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75171</xdr:rowOff>
    </xdr:from>
    <xdr:to>
      <xdr:col>81</xdr:col>
      <xdr:colOff>50800</xdr:colOff>
      <xdr:row>77</xdr:row>
      <xdr:rowOff>81648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7682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75171</xdr:rowOff>
    </xdr:from>
    <xdr:to>
      <xdr:col>76</xdr:col>
      <xdr:colOff>114300</xdr:colOff>
      <xdr:row>77</xdr:row>
      <xdr:rowOff>77508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76821"/>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74676</xdr:rowOff>
    </xdr:from>
    <xdr:to>
      <xdr:col>71</xdr:col>
      <xdr:colOff>177800</xdr:colOff>
      <xdr:row>77</xdr:row>
      <xdr:rowOff>77508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276326"/>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32156</xdr:rowOff>
    </xdr:from>
    <xdr:to>
      <xdr:col>85</xdr:col>
      <xdr:colOff>177800</xdr:colOff>
      <xdr:row>77</xdr:row>
      <xdr:rowOff>133756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3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10583</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12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30848</xdr:rowOff>
    </xdr:from>
    <xdr:to>
      <xdr:col>81</xdr:col>
      <xdr:colOff>101600</xdr:colOff>
      <xdr:row>77</xdr:row>
      <xdr:rowOff>132448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3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123575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2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24371</xdr:rowOff>
    </xdr:from>
    <xdr:to>
      <xdr:col>76</xdr:col>
      <xdr:colOff>165100</xdr:colOff>
      <xdr:row>77</xdr:row>
      <xdr:rowOff>125971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117098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1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26708</xdr:rowOff>
    </xdr:from>
    <xdr:to>
      <xdr:col>72</xdr:col>
      <xdr:colOff>38100</xdr:colOff>
      <xdr:row>77</xdr:row>
      <xdr:rowOff>128308</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2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119435</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2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23876</xdr:rowOff>
    </xdr:from>
    <xdr:to>
      <xdr:col>67</xdr:col>
      <xdr:colOff>101600</xdr:colOff>
      <xdr:row>77</xdr:row>
      <xdr:rowOff>125476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25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116603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1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42819</xdr:rowOff>
    </xdr:from>
    <xdr:to>
      <xdr:col>85</xdr:col>
      <xdr:colOff>127000</xdr:colOff>
      <xdr:row>97</xdr:row>
      <xdr:rowOff>120864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673469"/>
          <a:ext cx="838200" cy="78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62974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693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8328</xdr:rowOff>
    </xdr:from>
    <xdr:to>
      <xdr:col>81</xdr:col>
      <xdr:colOff>50800</xdr:colOff>
      <xdr:row>97</xdr:row>
      <xdr:rowOff>120864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638978"/>
          <a:ext cx="889000" cy="112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8328</xdr:rowOff>
    </xdr:from>
    <xdr:to>
      <xdr:col>76</xdr:col>
      <xdr:colOff>114300</xdr:colOff>
      <xdr:row>97</xdr:row>
      <xdr:rowOff>108482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638978"/>
          <a:ext cx="889000" cy="10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145215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7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108482</xdr:rowOff>
    </xdr:from>
    <xdr:to>
      <xdr:col>71</xdr:col>
      <xdr:colOff>177800</xdr:colOff>
      <xdr:row>98</xdr:row>
      <xdr:rowOff>23800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739132"/>
          <a:ext cx="889000" cy="8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41907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84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78629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88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163469</xdr:rowOff>
    </xdr:from>
    <xdr:to>
      <xdr:col>85</xdr:col>
      <xdr:colOff>177800</xdr:colOff>
      <xdr:row>97</xdr:row>
      <xdr:rowOff>93619</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6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14896</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47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70064</xdr:rowOff>
    </xdr:from>
    <xdr:to>
      <xdr:col>81</xdr:col>
      <xdr:colOff>101600</xdr:colOff>
      <xdr:row>98</xdr:row>
      <xdr:rowOff>214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70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162791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79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128978</xdr:rowOff>
    </xdr:from>
    <xdr:to>
      <xdr:col>76</xdr:col>
      <xdr:colOff>165100</xdr:colOff>
      <xdr:row>97</xdr:row>
      <xdr:rowOff>59128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75655</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36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57682</xdr:rowOff>
    </xdr:from>
    <xdr:to>
      <xdr:col>72</xdr:col>
      <xdr:colOff>38100</xdr:colOff>
      <xdr:row>97</xdr:row>
      <xdr:rowOff>159282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8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4359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46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144450</xdr:rowOff>
    </xdr:from>
    <xdr:to>
      <xdr:col>67</xdr:col>
      <xdr:colOff>101600</xdr:colOff>
      <xdr:row>98</xdr:row>
      <xdr:rowOff>74600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91127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55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24943</xdr:rowOff>
    </xdr:from>
    <xdr:to>
      <xdr:col>116</xdr:col>
      <xdr:colOff>63500</xdr:colOff>
      <xdr:row>59</xdr:row>
      <xdr:rowOff>36640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40493"/>
          <a:ext cx="8382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20675</xdr:rowOff>
    </xdr:from>
    <xdr:to>
      <xdr:col>111</xdr:col>
      <xdr:colOff>177800</xdr:colOff>
      <xdr:row>59</xdr:row>
      <xdr:rowOff>24943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36225"/>
          <a:ext cx="889000" cy="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152540</xdr:rowOff>
    </xdr:from>
    <xdr:to>
      <xdr:col>107</xdr:col>
      <xdr:colOff>50800</xdr:colOff>
      <xdr:row>59</xdr:row>
      <xdr:rowOff>20675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96640"/>
          <a:ext cx="8890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152540</xdr:rowOff>
    </xdr:from>
    <xdr:to>
      <xdr:col>102</xdr:col>
      <xdr:colOff>114300</xdr:colOff>
      <xdr:row>59</xdr:row>
      <xdr:rowOff>35306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96640"/>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157290</xdr:rowOff>
    </xdr:from>
    <xdr:to>
      <xdr:col>116</xdr:col>
      <xdr:colOff>114300</xdr:colOff>
      <xdr:row>59</xdr:row>
      <xdr:rowOff>87440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72217</xdr:rowOff>
    </xdr:from>
    <xdr:ext cx="378565"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6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145593</xdr:rowOff>
    </xdr:from>
    <xdr:to>
      <xdr:col>112</xdr:col>
      <xdr:colOff>38100</xdr:colOff>
      <xdr:row>59</xdr:row>
      <xdr:rowOff>75743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66870</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82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141325</xdr:rowOff>
    </xdr:from>
    <xdr:to>
      <xdr:col>107</xdr:col>
      <xdr:colOff>101600</xdr:colOff>
      <xdr:row>59</xdr:row>
      <xdr:rowOff>71475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62602</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7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101740</xdr:rowOff>
    </xdr:from>
    <xdr:to>
      <xdr:col>102</xdr:col>
      <xdr:colOff>165100</xdr:colOff>
      <xdr:row>59</xdr:row>
      <xdr:rowOff>31890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23017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3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155956</xdr:rowOff>
    </xdr:from>
    <xdr:to>
      <xdr:col>98</xdr:col>
      <xdr:colOff>38100</xdr:colOff>
      <xdr:row>59</xdr:row>
      <xdr:rowOff>86106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77233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2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4141</xdr:rowOff>
    </xdr:from>
    <xdr:to>
      <xdr:col>116</xdr:col>
      <xdr:colOff>63500</xdr:colOff>
      <xdr:row>78</xdr:row>
      <xdr:rowOff>9593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05791"/>
          <a:ext cx="838200" cy="17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9593</xdr:rowOff>
    </xdr:from>
    <xdr:to>
      <xdr:col>111</xdr:col>
      <xdr:colOff>177800</xdr:colOff>
      <xdr:row>78</xdr:row>
      <xdr:rowOff>33336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82693"/>
          <a:ext cx="889000" cy="2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1691</xdr:rowOff>
    </xdr:from>
    <xdr:to>
      <xdr:col>107</xdr:col>
      <xdr:colOff>50800</xdr:colOff>
      <xdr:row>78</xdr:row>
      <xdr:rowOff>33336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374791"/>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35491</xdr:rowOff>
    </xdr:from>
    <xdr:to>
      <xdr:col>102</xdr:col>
      <xdr:colOff>114300</xdr:colOff>
      <xdr:row>78</xdr:row>
      <xdr:rowOff>1691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237141"/>
          <a:ext cx="8890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124791</xdr:rowOff>
    </xdr:from>
    <xdr:to>
      <xdr:col>116</xdr:col>
      <xdr:colOff>114300</xdr:colOff>
      <xdr:row>77</xdr:row>
      <xdr:rowOff>54941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103218</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130243</xdr:rowOff>
    </xdr:from>
    <xdr:to>
      <xdr:col>112</xdr:col>
      <xdr:colOff>38100</xdr:colOff>
      <xdr:row>78</xdr:row>
      <xdr:rowOff>60393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331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51520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4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153986</xdr:rowOff>
    </xdr:from>
    <xdr:to>
      <xdr:col>107</xdr:col>
      <xdr:colOff>101600</xdr:colOff>
      <xdr:row>78</xdr:row>
      <xdr:rowOff>84136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5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75263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4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122341</xdr:rowOff>
    </xdr:from>
    <xdr:to>
      <xdr:col>102</xdr:col>
      <xdr:colOff>165100</xdr:colOff>
      <xdr:row>78</xdr:row>
      <xdr:rowOff>52491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43618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156141</xdr:rowOff>
    </xdr:from>
    <xdr:to>
      <xdr:col>98</xdr:col>
      <xdr:colOff>38100</xdr:colOff>
      <xdr:row>77</xdr:row>
      <xdr:rowOff>86291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18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77418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7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歳出決算総額は、住民一人当たり３６６，１８６円（前年度比較１３，７４８円）となっている。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扶助費は、類似団体と比較すると一人当たりコストが低い状況となっており、住民一人当たり９９，８１１円（前年度比較８，２７３円）となっている。主な要因は、物価高騰対応重点支援給付金給付経費の増等によるものである。本市は、急速な高齢化の途上にあることを鑑みると、今後も引き続き、健康づくり・介護予防の取り組みや地域包括ケアシステムの構築、生活困窮者・障害者の自立に向けた施策等を積極的に推進するとともに、給付の適正化や各種給付への独自加算の見直し等を進めていくことにより、扶助費の抑制を図っ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貸付金は、類似団体と比較すると一人当たりコストが低い状況となっており、住民一人当たり２０５円（前年度比較△３０７円）となっている。主な要因は、新型コロナウイルス感染症対策の一環として行っていた緊急特別融資あっせん経費の減等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維持補修費は、類似団体と比較すると一人当たりコストが高い状況となっており、住民一人当たり４，９０８円（前年度比較＋６６３円）となっている。本市は、昭和５０年代から６０年代にかけて人口が急増し、短期間で小中学校や学習施設などの公共施設の建設や道路、公園などの都市基盤整備を行ってきたため、施設の老朽化等に伴う修繕の増は今後も継続して見込まれる。このため、公共施設等総合管理計画に基づき、計画的な修繕を実施することで、単年度負担の軽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埼玉県鶴ケ島市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70,063
68,237
17.65
27,312,181
25,656,063
1,196,712
14,207,608
15,317,419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106325</xdr:rowOff>
    </xdr:from>
    <xdr:to>
      <xdr:col>24</xdr:col>
      <xdr:colOff>63500</xdr:colOff>
      <xdr:row>36</xdr:row>
      <xdr:rowOff>130099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8525"/>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120955</xdr:rowOff>
    </xdr:from>
    <xdr:to>
      <xdr:col>19</xdr:col>
      <xdr:colOff>177800</xdr:colOff>
      <xdr:row>36</xdr:row>
      <xdr:rowOff>130099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9315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116383</xdr:rowOff>
    </xdr:from>
    <xdr:to>
      <xdr:col>15</xdr:col>
      <xdr:colOff>50800</xdr:colOff>
      <xdr:row>36</xdr:row>
      <xdr:rowOff>120955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8858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116383</xdr:rowOff>
    </xdr:from>
    <xdr:to>
      <xdr:col>10</xdr:col>
      <xdr:colOff>114300</xdr:colOff>
      <xdr:row>36</xdr:row>
      <xdr:rowOff>122784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88583"/>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55525</xdr:rowOff>
    </xdr:from>
    <xdr:to>
      <xdr:col>24</xdr:col>
      <xdr:colOff>114300</xdr:colOff>
      <xdr:row>36</xdr:row>
      <xdr:rowOff>157125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33952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79299</xdr:rowOff>
    </xdr:from>
    <xdr:to>
      <xdr:col>20</xdr:col>
      <xdr:colOff>38100</xdr:colOff>
      <xdr:row>37</xdr:row>
      <xdr:rowOff>9449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5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576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44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70155</xdr:rowOff>
    </xdr:from>
    <xdr:to>
      <xdr:col>15</xdr:col>
      <xdr:colOff>101600</xdr:colOff>
      <xdr:row>37</xdr:row>
      <xdr:rowOff>305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162882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3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65583</xdr:rowOff>
    </xdr:from>
    <xdr:to>
      <xdr:col>10</xdr:col>
      <xdr:colOff>165100</xdr:colOff>
      <xdr:row>36</xdr:row>
      <xdr:rowOff>167183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3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158310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71984</xdr:rowOff>
    </xdr:from>
    <xdr:to>
      <xdr:col>6</xdr:col>
      <xdr:colOff>38100</xdr:colOff>
      <xdr:row>37</xdr:row>
      <xdr:rowOff>2134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4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164711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3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83236</xdr:rowOff>
    </xdr:from>
    <xdr:to>
      <xdr:col>24</xdr:col>
      <xdr:colOff>63500</xdr:colOff>
      <xdr:row>56</xdr:row>
      <xdr:rowOff>132118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84436"/>
          <a:ext cx="838200" cy="4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83716</xdr:rowOff>
    </xdr:from>
    <xdr:to>
      <xdr:col>19</xdr:col>
      <xdr:colOff>177800</xdr:colOff>
      <xdr:row>56</xdr:row>
      <xdr:rowOff>132118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84916"/>
          <a:ext cx="889000" cy="4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77833</xdr:rowOff>
    </xdr:from>
    <xdr:to>
      <xdr:col>15</xdr:col>
      <xdr:colOff>50800</xdr:colOff>
      <xdr:row>56</xdr:row>
      <xdr:rowOff>83716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8993233"/>
          <a:ext cx="889000" cy="69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77833</xdr:rowOff>
    </xdr:from>
    <xdr:to>
      <xdr:col>10</xdr:col>
      <xdr:colOff>114300</xdr:colOff>
      <xdr:row>57</xdr:row>
      <xdr:rowOff>31953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8993233"/>
          <a:ext cx="889000" cy="8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32436</xdr:rowOff>
    </xdr:from>
    <xdr:to>
      <xdr:col>24</xdr:col>
      <xdr:colOff>114300</xdr:colOff>
      <xdr:row>56</xdr:row>
      <xdr:rowOff>134036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10863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81318</xdr:rowOff>
    </xdr:from>
    <xdr:to>
      <xdr:col>20</xdr:col>
      <xdr:colOff>38100</xdr:colOff>
      <xdr:row>57</xdr:row>
      <xdr:rowOff>11468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2595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32916</xdr:rowOff>
    </xdr:from>
    <xdr:to>
      <xdr:col>15</xdr:col>
      <xdr:colOff>101600</xdr:colOff>
      <xdr:row>56</xdr:row>
      <xdr:rowOff>134516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125643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2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27033</xdr:rowOff>
    </xdr:from>
    <xdr:to>
      <xdr:col>10</xdr:col>
      <xdr:colOff>165100</xdr:colOff>
      <xdr:row>52</xdr:row>
      <xdr:rowOff>128633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4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119760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35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152603</xdr:rowOff>
    </xdr:from>
    <xdr:to>
      <xdr:col>6</xdr:col>
      <xdr:colOff>38100</xdr:colOff>
      <xdr:row>57</xdr:row>
      <xdr:rowOff>82753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73880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29645</xdr:rowOff>
    </xdr:from>
    <xdr:to>
      <xdr:col>24</xdr:col>
      <xdr:colOff>62865</xdr:colOff>
      <xdr:row>77</xdr:row>
      <xdr:rowOff>104854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2595"/>
          <a:ext cx="1270" cy="1103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108681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10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104854</xdr:rowOff>
    </xdr:from>
    <xdr:to>
      <xdr:col>24</xdr:col>
      <xdr:colOff>152400</xdr:colOff>
      <xdr:row>77</xdr:row>
      <xdr:rowOff>104854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0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147772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29645</xdr:rowOff>
    </xdr:from>
    <xdr:to>
      <xdr:col>24</xdr:col>
      <xdr:colOff>152400</xdr:colOff>
      <xdr:row>71</xdr:row>
      <xdr:rowOff>29645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92746</xdr:rowOff>
    </xdr:from>
    <xdr:to>
      <xdr:col>24</xdr:col>
      <xdr:colOff>63500</xdr:colOff>
      <xdr:row>77</xdr:row>
      <xdr:rowOff>18176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122946"/>
          <a:ext cx="838200" cy="96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19674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06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168247</xdr:rowOff>
    </xdr:from>
    <xdr:to>
      <xdr:col>24</xdr:col>
      <xdr:colOff>114300</xdr:colOff>
      <xdr:row>75</xdr:row>
      <xdr:rowOff>98397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5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137857</xdr:rowOff>
    </xdr:from>
    <xdr:to>
      <xdr:col>19</xdr:col>
      <xdr:colOff>177800</xdr:colOff>
      <xdr:row>77</xdr:row>
      <xdr:rowOff>18176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168057"/>
          <a:ext cx="889000" cy="5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74559</xdr:rowOff>
    </xdr:from>
    <xdr:to>
      <xdr:col>20</xdr:col>
      <xdr:colOff>38100</xdr:colOff>
      <xdr:row>76</xdr:row>
      <xdr:rowOff>4710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21236</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08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137857</xdr:rowOff>
    </xdr:from>
    <xdr:to>
      <xdr:col>15</xdr:col>
      <xdr:colOff>50800</xdr:colOff>
      <xdr:row>77</xdr:row>
      <xdr:rowOff>125381</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68057"/>
          <a:ext cx="889000" cy="15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10292</xdr:rowOff>
    </xdr:from>
    <xdr:to>
      <xdr:col>15</xdr:col>
      <xdr:colOff>101600</xdr:colOff>
      <xdr:row>75</xdr:row>
      <xdr:rowOff>111892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128419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125381</xdr:rowOff>
    </xdr:from>
    <xdr:to>
      <xdr:col>10</xdr:col>
      <xdr:colOff>114300</xdr:colOff>
      <xdr:row>77</xdr:row>
      <xdr:rowOff>167780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27031"/>
          <a:ext cx="889000" cy="4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46921</xdr:rowOff>
    </xdr:from>
    <xdr:to>
      <xdr:col>10</xdr:col>
      <xdr:colOff>165100</xdr:colOff>
      <xdr:row>76</xdr:row>
      <xdr:rowOff>148521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165048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104026</xdr:rowOff>
    </xdr:from>
    <xdr:to>
      <xdr:col>6</xdr:col>
      <xdr:colOff>38100</xdr:colOff>
      <xdr:row>77</xdr:row>
      <xdr:rowOff>34176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50702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41946</xdr:rowOff>
    </xdr:from>
    <xdr:to>
      <xdr:col>24</xdr:col>
      <xdr:colOff>114300</xdr:colOff>
      <xdr:row>76</xdr:row>
      <xdr:rowOff>143546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7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20373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138826</xdr:rowOff>
    </xdr:from>
    <xdr:to>
      <xdr:col>20</xdr:col>
      <xdr:colOff>38100</xdr:colOff>
      <xdr:row>77</xdr:row>
      <xdr:rowOff>68976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60103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6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87057</xdr:rowOff>
    </xdr:from>
    <xdr:to>
      <xdr:col>15</xdr:col>
      <xdr:colOff>101600</xdr:colOff>
      <xdr:row>77</xdr:row>
      <xdr:rowOff>17207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1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8334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0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74581</xdr:rowOff>
    </xdr:from>
    <xdr:to>
      <xdr:col>10</xdr:col>
      <xdr:colOff>165100</xdr:colOff>
      <xdr:row>78</xdr:row>
      <xdr:rowOff>4731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7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167308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6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116980</xdr:rowOff>
    </xdr:from>
    <xdr:to>
      <xdr:col>6</xdr:col>
      <xdr:colOff>38100</xdr:colOff>
      <xdr:row>78</xdr:row>
      <xdr:rowOff>47130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38257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11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163570</xdr:rowOff>
    </xdr:from>
    <xdr:to>
      <xdr:col>24</xdr:col>
      <xdr:colOff>62865</xdr:colOff>
      <xdr:row>98</xdr:row>
      <xdr:rowOff>91208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594070"/>
          <a:ext cx="1270" cy="12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95035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91208</xdr:rowOff>
    </xdr:from>
    <xdr:to>
      <xdr:col>24</xdr:col>
      <xdr:colOff>152400</xdr:colOff>
      <xdr:row>98</xdr:row>
      <xdr:rowOff>91208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110247</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6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163570</xdr:rowOff>
    </xdr:from>
    <xdr:to>
      <xdr:col>24</xdr:col>
      <xdr:colOff>152400</xdr:colOff>
      <xdr:row>90</xdr:row>
      <xdr:rowOff>163570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5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64939</xdr:rowOff>
    </xdr:from>
    <xdr:to>
      <xdr:col>24</xdr:col>
      <xdr:colOff>63500</xdr:colOff>
      <xdr:row>98</xdr:row>
      <xdr:rowOff>66539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67039"/>
          <a:ext cx="8382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44197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3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21320</xdr:rowOff>
    </xdr:from>
    <xdr:to>
      <xdr:col>24</xdr:col>
      <xdr:colOff>114300</xdr:colOff>
      <xdr:row>97</xdr:row>
      <xdr:rowOff>122920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53299</xdr:rowOff>
    </xdr:from>
    <xdr:to>
      <xdr:col>19</xdr:col>
      <xdr:colOff>177800</xdr:colOff>
      <xdr:row>98</xdr:row>
      <xdr:rowOff>66539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55399"/>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4451</xdr:rowOff>
    </xdr:from>
    <xdr:to>
      <xdr:col>20</xdr:col>
      <xdr:colOff>38100</xdr:colOff>
      <xdr:row>97</xdr:row>
      <xdr:rowOff>106051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3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122578</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41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53299</xdr:rowOff>
    </xdr:from>
    <xdr:to>
      <xdr:col>15</xdr:col>
      <xdr:colOff>50800</xdr:colOff>
      <xdr:row>98</xdr:row>
      <xdr:rowOff>124622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55399"/>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17701</xdr:rowOff>
    </xdr:from>
    <xdr:to>
      <xdr:col>15</xdr:col>
      <xdr:colOff>101600</xdr:colOff>
      <xdr:row>97</xdr:row>
      <xdr:rowOff>119301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4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135828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2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124622</xdr:rowOff>
    </xdr:from>
    <xdr:to>
      <xdr:col>10</xdr:col>
      <xdr:colOff>114300</xdr:colOff>
      <xdr:row>98</xdr:row>
      <xdr:rowOff>135089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26722"/>
          <a:ext cx="889000" cy="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92357</xdr:rowOff>
    </xdr:from>
    <xdr:to>
      <xdr:col>10</xdr:col>
      <xdr:colOff>165100</xdr:colOff>
      <xdr:row>98</xdr:row>
      <xdr:rowOff>22507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723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39034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49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122904</xdr:rowOff>
    </xdr:from>
    <xdr:to>
      <xdr:col>6</xdr:col>
      <xdr:colOff>38100</xdr:colOff>
      <xdr:row>98</xdr:row>
      <xdr:rowOff>53054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753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69581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52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14139</xdr:rowOff>
    </xdr:from>
    <xdr:to>
      <xdr:col>24</xdr:col>
      <xdr:colOff>114300</xdr:colOff>
      <xdr:row>98</xdr:row>
      <xdr:rowOff>115739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100516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15739</xdr:rowOff>
    </xdr:from>
    <xdr:to>
      <xdr:col>20</xdr:col>
      <xdr:colOff>38100</xdr:colOff>
      <xdr:row>98</xdr:row>
      <xdr:rowOff>117339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1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108466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1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2499</xdr:rowOff>
    </xdr:from>
    <xdr:to>
      <xdr:col>15</xdr:col>
      <xdr:colOff>101600</xdr:colOff>
      <xdr:row>98</xdr:row>
      <xdr:rowOff>104099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95226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97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73822</xdr:rowOff>
    </xdr:from>
    <xdr:to>
      <xdr:col>10</xdr:col>
      <xdr:colOff>165100</xdr:colOff>
      <xdr:row>99</xdr:row>
      <xdr:rowOff>3972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7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166549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6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84289</xdr:rowOff>
    </xdr:from>
    <xdr:to>
      <xdr:col>6</xdr:col>
      <xdr:colOff>38100</xdr:colOff>
      <xdr:row>99</xdr:row>
      <xdr:rowOff>14439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5566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7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77978</xdr:rowOff>
    </xdr:from>
    <xdr:to>
      <xdr:col>55</xdr:col>
      <xdr:colOff>0</xdr:colOff>
      <xdr:row>39</xdr:row>
      <xdr:rowOff>94960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64528"/>
          <a:ext cx="8382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94307</xdr:rowOff>
    </xdr:from>
    <xdr:to>
      <xdr:col>50</xdr:col>
      <xdr:colOff>114300</xdr:colOff>
      <xdr:row>39</xdr:row>
      <xdr:rowOff>94960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80857"/>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93001</xdr:rowOff>
    </xdr:from>
    <xdr:to>
      <xdr:col>45</xdr:col>
      <xdr:colOff>177800</xdr:colOff>
      <xdr:row>39</xdr:row>
      <xdr:rowOff>94307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779551"/>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89735</xdr:rowOff>
    </xdr:from>
    <xdr:to>
      <xdr:col>41</xdr:col>
      <xdr:colOff>50800</xdr:colOff>
      <xdr:row>39</xdr:row>
      <xdr:rowOff>93001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7628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27178</xdr:rowOff>
    </xdr:from>
    <xdr:to>
      <xdr:col>55</xdr:col>
      <xdr:colOff>50800</xdr:colOff>
      <xdr:row>39</xdr:row>
      <xdr:rowOff>128778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71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113555</xdr:rowOff>
    </xdr:from>
    <xdr:ext cx="313932"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628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44160</xdr:rowOff>
    </xdr:from>
    <xdr:to>
      <xdr:col>50</xdr:col>
      <xdr:colOff>165100</xdr:colOff>
      <xdr:row>39</xdr:row>
      <xdr:rowOff>145760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73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136887</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82333" y="6823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43507</xdr:rowOff>
    </xdr:from>
    <xdr:to>
      <xdr:col>46</xdr:col>
      <xdr:colOff>38100</xdr:colOff>
      <xdr:row>39</xdr:row>
      <xdr:rowOff>145107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136234</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93333" y="6822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42201</xdr:rowOff>
    </xdr:from>
    <xdr:to>
      <xdr:col>41</xdr:col>
      <xdr:colOff>101600</xdr:colOff>
      <xdr:row>39</xdr:row>
      <xdr:rowOff>143801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72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134928</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704333" y="68214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38935</xdr:rowOff>
    </xdr:from>
    <xdr:to>
      <xdr:col>36</xdr:col>
      <xdr:colOff>165100</xdr:colOff>
      <xdr:row>39</xdr:row>
      <xdr:rowOff>140535</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131662</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815333" y="6818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152692</xdr:rowOff>
    </xdr:from>
    <xdr:to>
      <xdr:col>55</xdr:col>
      <xdr:colOff>0</xdr:colOff>
      <xdr:row>58</xdr:row>
      <xdr:rowOff>158674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096792"/>
          <a:ext cx="838200" cy="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158674</xdr:rowOff>
    </xdr:from>
    <xdr:to>
      <xdr:col>50</xdr:col>
      <xdr:colOff>114300</xdr:colOff>
      <xdr:row>58</xdr:row>
      <xdr:rowOff>164998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1010277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160807</xdr:rowOff>
    </xdr:from>
    <xdr:to>
      <xdr:col>45</xdr:col>
      <xdr:colOff>177800</xdr:colOff>
      <xdr:row>58</xdr:row>
      <xdr:rowOff>164998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04907"/>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160807</xdr:rowOff>
    </xdr:from>
    <xdr:to>
      <xdr:col>41</xdr:col>
      <xdr:colOff>50800</xdr:colOff>
      <xdr:row>58</xdr:row>
      <xdr:rowOff>162446</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6972300" y="10104907"/>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101892</xdr:rowOff>
    </xdr:from>
    <xdr:to>
      <xdr:col>55</xdr:col>
      <xdr:colOff>50800</xdr:colOff>
      <xdr:row>59</xdr:row>
      <xdr:rowOff>32042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04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16819</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96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107874</xdr:rowOff>
    </xdr:from>
    <xdr:to>
      <xdr:col>50</xdr:col>
      <xdr:colOff>165100</xdr:colOff>
      <xdr:row>59</xdr:row>
      <xdr:rowOff>38024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0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29151</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114198</xdr:rowOff>
    </xdr:from>
    <xdr:to>
      <xdr:col>46</xdr:col>
      <xdr:colOff>38100</xdr:colOff>
      <xdr:row>59</xdr:row>
      <xdr:rowOff>44348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0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35475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151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110007</xdr:rowOff>
    </xdr:from>
    <xdr:to>
      <xdr:col>41</xdr:col>
      <xdr:colOff>101600</xdr:colOff>
      <xdr:row>59</xdr:row>
      <xdr:rowOff>40157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0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31284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1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111646</xdr:rowOff>
    </xdr:from>
    <xdr:to>
      <xdr:col>36</xdr:col>
      <xdr:colOff>165100</xdr:colOff>
      <xdr:row>59</xdr:row>
      <xdr:rowOff>41796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05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32923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14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a:extLst>
            <a:ext uri="{FF2B5EF4-FFF2-40B4-BE49-F238E27FC236}">
              <a16:creationId xmlns:a16="http://schemas.microsoft.com/office/drawing/2014/main" id="{00000000-0008-0000-07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6" name="商工費最小値テキスト">
          <a:extLst>
            <a:ext uri="{FF2B5EF4-FFF2-40B4-BE49-F238E27FC236}">
              <a16:creationId xmlns:a16="http://schemas.microsoft.com/office/drawing/2014/main" id="{00000000-0008-0000-0700-000096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08" name="商工費最大値テキスト">
          <a:extLst>
            <a:ext uri="{FF2B5EF4-FFF2-40B4-BE49-F238E27FC236}">
              <a16:creationId xmlns:a16="http://schemas.microsoft.com/office/drawing/2014/main" id="{00000000-0008-0000-0700-000098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163899</xdr:rowOff>
    </xdr:from>
    <xdr:to>
      <xdr:col>55</xdr:col>
      <xdr:colOff>0</xdr:colOff>
      <xdr:row>78</xdr:row>
      <xdr:rowOff>30756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9639300" y="13365549"/>
          <a:ext cx="8382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1" name="商工費平均値テキスト">
          <a:extLst>
            <a:ext uri="{FF2B5EF4-FFF2-40B4-BE49-F238E27FC236}">
              <a16:creationId xmlns:a16="http://schemas.microsoft.com/office/drawing/2014/main" id="{00000000-0008-0000-0700-00009B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163899</xdr:rowOff>
    </xdr:from>
    <xdr:to>
      <xdr:col>50</xdr:col>
      <xdr:colOff>114300</xdr:colOff>
      <xdr:row>78</xdr:row>
      <xdr:rowOff>40553</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8750300" y="13365549"/>
          <a:ext cx="889000" cy="4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169450</xdr:rowOff>
    </xdr:from>
    <xdr:to>
      <xdr:col>45</xdr:col>
      <xdr:colOff>177800</xdr:colOff>
      <xdr:row>78</xdr:row>
      <xdr:rowOff>40553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7861300" y="13371100"/>
          <a:ext cx="889000" cy="4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169450</xdr:rowOff>
    </xdr:from>
    <xdr:to>
      <xdr:col>41</xdr:col>
      <xdr:colOff>50800</xdr:colOff>
      <xdr:row>78</xdr:row>
      <xdr:rowOff>111288</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flipV="1">
          <a:off x="6972300" y="13371100"/>
          <a:ext cx="889000" cy="11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151406</xdr:rowOff>
    </xdr:from>
    <xdr:to>
      <xdr:col>55</xdr:col>
      <xdr:colOff>50800</xdr:colOff>
      <xdr:row>78</xdr:row>
      <xdr:rowOff>81556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10426700" y="13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129833</xdr:rowOff>
    </xdr:from>
    <xdr:ext cx="469744" cy="259045"/>
    <xdr:sp macro="" textlink="">
      <xdr:nvSpPr>
        <xdr:cNvPr id="430" name="商工費該当値テキスト">
          <a:extLst>
            <a:ext uri="{FF2B5EF4-FFF2-40B4-BE49-F238E27FC236}">
              <a16:creationId xmlns:a16="http://schemas.microsoft.com/office/drawing/2014/main" id="{00000000-0008-0000-0700-0000AE010000}"/>
            </a:ext>
          </a:extLst>
        </xdr:cNvPr>
        <xdr:cNvSpPr txBox="1"/>
      </xdr:nvSpPr>
      <xdr:spPr>
        <a:xfrm>
          <a:off x="10528300" y="1333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113099</xdr:rowOff>
    </xdr:from>
    <xdr:to>
      <xdr:col>50</xdr:col>
      <xdr:colOff>165100</xdr:colOff>
      <xdr:row>78</xdr:row>
      <xdr:rowOff>43249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9588500" y="1331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34376</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04428" y="1340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161203</xdr:rowOff>
    </xdr:from>
    <xdr:to>
      <xdr:col>46</xdr:col>
      <xdr:colOff>38100</xdr:colOff>
      <xdr:row>78</xdr:row>
      <xdr:rowOff>91353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8699500" y="1336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82480</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15428" y="1345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118650</xdr:rowOff>
    </xdr:from>
    <xdr:to>
      <xdr:col>41</xdr:col>
      <xdr:colOff>101600</xdr:colOff>
      <xdr:row>78</xdr:row>
      <xdr:rowOff>48800</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7810500" y="133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39927</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7626428" y="134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60488</xdr:rowOff>
    </xdr:from>
    <xdr:to>
      <xdr:col>36</xdr:col>
      <xdr:colOff>165100</xdr:colOff>
      <xdr:row>78</xdr:row>
      <xdr:rowOff>162088</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6921500" y="1343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153215</xdr:rowOff>
    </xdr:from>
    <xdr:ext cx="469744"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737428" y="135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16439</xdr:rowOff>
    </xdr:from>
    <xdr:to>
      <xdr:col>55</xdr:col>
      <xdr:colOff>0</xdr:colOff>
      <xdr:row>98</xdr:row>
      <xdr:rowOff>25081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47089"/>
          <a:ext cx="838200" cy="18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137849</xdr:rowOff>
    </xdr:from>
    <xdr:to>
      <xdr:col>50</xdr:col>
      <xdr:colOff>114300</xdr:colOff>
      <xdr:row>97</xdr:row>
      <xdr:rowOff>16439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97049"/>
          <a:ext cx="889000" cy="5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68743</xdr:rowOff>
    </xdr:from>
    <xdr:to>
      <xdr:col>45</xdr:col>
      <xdr:colOff>177800</xdr:colOff>
      <xdr:row>96</xdr:row>
      <xdr:rowOff>137849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527943"/>
          <a:ext cx="889000" cy="6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460</xdr:rowOff>
    </xdr:from>
    <xdr:to>
      <xdr:col>41</xdr:col>
      <xdr:colOff>50800</xdr:colOff>
      <xdr:row>96</xdr:row>
      <xdr:rowOff>68743</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459660"/>
          <a:ext cx="889000" cy="68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108543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56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145731</xdr:rowOff>
    </xdr:from>
    <xdr:to>
      <xdr:col>55</xdr:col>
      <xdr:colOff>50800</xdr:colOff>
      <xdr:row>98</xdr:row>
      <xdr:rowOff>75881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77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124158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75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137089</xdr:rowOff>
    </xdr:from>
    <xdr:to>
      <xdr:col>50</xdr:col>
      <xdr:colOff>165100</xdr:colOff>
      <xdr:row>97</xdr:row>
      <xdr:rowOff>67239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9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58366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8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87049</xdr:rowOff>
    </xdr:from>
    <xdr:to>
      <xdr:col>46</xdr:col>
      <xdr:colOff>38100</xdr:colOff>
      <xdr:row>97</xdr:row>
      <xdr:rowOff>17199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4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8326</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3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17943</xdr:rowOff>
    </xdr:from>
    <xdr:to>
      <xdr:col>41</xdr:col>
      <xdr:colOff>101600</xdr:colOff>
      <xdr:row>96</xdr:row>
      <xdr:rowOff>119543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47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110670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56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121110</xdr:rowOff>
    </xdr:from>
    <xdr:to>
      <xdr:col>36</xdr:col>
      <xdr:colOff>165100</xdr:colOff>
      <xdr:row>96</xdr:row>
      <xdr:rowOff>51260</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67787</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184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4826</xdr:rowOff>
    </xdr:from>
    <xdr:to>
      <xdr:col>85</xdr:col>
      <xdr:colOff>127000</xdr:colOff>
      <xdr:row>38</xdr:row>
      <xdr:rowOff>5283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51992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5283</xdr:rowOff>
    </xdr:from>
    <xdr:to>
      <xdr:col>81</xdr:col>
      <xdr:colOff>50800</xdr:colOff>
      <xdr:row>38</xdr:row>
      <xdr:rowOff>49899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20383"/>
          <a:ext cx="889000" cy="44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124384</xdr:rowOff>
    </xdr:from>
    <xdr:to>
      <xdr:col>76</xdr:col>
      <xdr:colOff>114300</xdr:colOff>
      <xdr:row>38</xdr:row>
      <xdr:rowOff>49899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468034"/>
          <a:ext cx="889000" cy="9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124384</xdr:rowOff>
    </xdr:from>
    <xdr:to>
      <xdr:col>71</xdr:col>
      <xdr:colOff>177800</xdr:colOff>
      <xdr:row>37</xdr:row>
      <xdr:rowOff>163817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468034"/>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125476</xdr:rowOff>
    </xdr:from>
    <xdr:to>
      <xdr:col>85</xdr:col>
      <xdr:colOff>177800</xdr:colOff>
      <xdr:row>38</xdr:row>
      <xdr:rowOff>55626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103903</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125933</xdr:rowOff>
    </xdr:from>
    <xdr:to>
      <xdr:col>81</xdr:col>
      <xdr:colOff>101600</xdr:colOff>
      <xdr:row>38</xdr:row>
      <xdr:rowOff>56083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46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72610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2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170549</xdr:rowOff>
    </xdr:from>
    <xdr:to>
      <xdr:col>76</xdr:col>
      <xdr:colOff>165100</xdr:colOff>
      <xdr:row>38</xdr:row>
      <xdr:rowOff>100699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91826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0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73584</xdr:rowOff>
    </xdr:from>
    <xdr:to>
      <xdr:col>72</xdr:col>
      <xdr:colOff>38100</xdr:colOff>
      <xdr:row>38</xdr:row>
      <xdr:rowOff>3734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20261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1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113017</xdr:rowOff>
    </xdr:from>
    <xdr:to>
      <xdr:col>67</xdr:col>
      <xdr:colOff>101600</xdr:colOff>
      <xdr:row>38</xdr:row>
      <xdr:rowOff>43167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4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59694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a:extLst>
            <a:ext uri="{FF2B5EF4-FFF2-40B4-BE49-F238E27FC236}">
              <a16:creationId xmlns:a16="http://schemas.microsoft.com/office/drawing/2014/main" id="{00000000-0008-0000-0700-00004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0" name="教育費最小値テキスト">
          <a:extLst>
            <a:ext uri="{FF2B5EF4-FFF2-40B4-BE49-F238E27FC236}">
              <a16:creationId xmlns:a16="http://schemas.microsoft.com/office/drawing/2014/main" id="{00000000-0008-0000-0700-000044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2" name="教育費最大値テキスト">
          <a:extLst>
            <a:ext uri="{FF2B5EF4-FFF2-40B4-BE49-F238E27FC236}">
              <a16:creationId xmlns:a16="http://schemas.microsoft.com/office/drawing/2014/main" id="{00000000-0008-0000-0700-000046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109313</xdr:rowOff>
    </xdr:from>
    <xdr:to>
      <xdr:col>85</xdr:col>
      <xdr:colOff>127000</xdr:colOff>
      <xdr:row>57</xdr:row>
      <xdr:rowOff>163752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5481300" y="9881963"/>
          <a:ext cx="838200" cy="5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5" name="教育費平均値テキスト">
          <a:extLst>
            <a:ext uri="{FF2B5EF4-FFF2-40B4-BE49-F238E27FC236}">
              <a16:creationId xmlns:a16="http://schemas.microsoft.com/office/drawing/2014/main" id="{00000000-0008-0000-0700-000049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103532</xdr:rowOff>
    </xdr:from>
    <xdr:to>
      <xdr:col>81</xdr:col>
      <xdr:colOff>50800</xdr:colOff>
      <xdr:row>57</xdr:row>
      <xdr:rowOff>163752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4592300" y="9876182"/>
          <a:ext cx="889000" cy="60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50007</xdr:rowOff>
    </xdr:from>
    <xdr:to>
      <xdr:col>76</xdr:col>
      <xdr:colOff>114300</xdr:colOff>
      <xdr:row>57</xdr:row>
      <xdr:rowOff>103532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3703300" y="9822657"/>
          <a:ext cx="889000" cy="5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50007</xdr:rowOff>
    </xdr:from>
    <xdr:to>
      <xdr:col>71</xdr:col>
      <xdr:colOff>177800</xdr:colOff>
      <xdr:row>58</xdr:row>
      <xdr:rowOff>97572</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flipV="1">
          <a:off x="12814300" y="9822657"/>
          <a:ext cx="889000" cy="21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145942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36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58513</xdr:rowOff>
    </xdr:from>
    <xdr:to>
      <xdr:col>85</xdr:col>
      <xdr:colOff>177800</xdr:colOff>
      <xdr:row>57</xdr:row>
      <xdr:rowOff>160113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6268700" y="98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36940</xdr:rowOff>
    </xdr:from>
    <xdr:ext cx="534377" cy="259045"/>
    <xdr:sp macro="" textlink="">
      <xdr:nvSpPr>
        <xdr:cNvPr id="604" name="教育費該当値テキスト">
          <a:extLst>
            <a:ext uri="{FF2B5EF4-FFF2-40B4-BE49-F238E27FC236}">
              <a16:creationId xmlns:a16="http://schemas.microsoft.com/office/drawing/2014/main" id="{00000000-0008-0000-0700-00005C020000}"/>
            </a:ext>
          </a:extLst>
        </xdr:cNvPr>
        <xdr:cNvSpPr txBox="1"/>
      </xdr:nvSpPr>
      <xdr:spPr>
        <a:xfrm>
          <a:off x="16370300" y="980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112952</xdr:rowOff>
    </xdr:from>
    <xdr:to>
      <xdr:col>81</xdr:col>
      <xdr:colOff>101600</xdr:colOff>
      <xdr:row>58</xdr:row>
      <xdr:rowOff>43102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5430500" y="988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34229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14111" y="997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52732</xdr:rowOff>
    </xdr:from>
    <xdr:to>
      <xdr:col>76</xdr:col>
      <xdr:colOff>165100</xdr:colOff>
      <xdr:row>57</xdr:row>
      <xdr:rowOff>154332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4541500" y="98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145459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325111" y="991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170657</xdr:rowOff>
    </xdr:from>
    <xdr:to>
      <xdr:col>72</xdr:col>
      <xdr:colOff>38100</xdr:colOff>
      <xdr:row>57</xdr:row>
      <xdr:rowOff>100807</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3652500" y="977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91934</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3436111" y="98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46772</xdr:rowOff>
    </xdr:from>
    <xdr:to>
      <xdr:col>67</xdr:col>
      <xdr:colOff>101600</xdr:colOff>
      <xdr:row>58</xdr:row>
      <xdr:rowOff>148372</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2763500" y="999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139499</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547111" y="1008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81635</xdr:rowOff>
    </xdr:from>
    <xdr:to>
      <xdr:col>85</xdr:col>
      <xdr:colOff>127000</xdr:colOff>
      <xdr:row>97</xdr:row>
      <xdr:rowOff>82956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712285"/>
          <a:ext cx="838200" cy="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75171</xdr:rowOff>
    </xdr:from>
    <xdr:to>
      <xdr:col>81</xdr:col>
      <xdr:colOff>50800</xdr:colOff>
      <xdr:row>97</xdr:row>
      <xdr:rowOff>81635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705821"/>
          <a:ext cx="889000" cy="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75171</xdr:rowOff>
    </xdr:from>
    <xdr:to>
      <xdr:col>76</xdr:col>
      <xdr:colOff>114300</xdr:colOff>
      <xdr:row>97</xdr:row>
      <xdr:rowOff>77508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705821"/>
          <a:ext cx="889000" cy="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74676</xdr:rowOff>
    </xdr:from>
    <xdr:to>
      <xdr:col>71</xdr:col>
      <xdr:colOff>177800</xdr:colOff>
      <xdr:row>97</xdr:row>
      <xdr:rowOff>77508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705326"/>
          <a:ext cx="889000" cy="2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32156</xdr:rowOff>
    </xdr:from>
    <xdr:to>
      <xdr:col>85</xdr:col>
      <xdr:colOff>177800</xdr:colOff>
      <xdr:row>97</xdr:row>
      <xdr:rowOff>133756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6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10583</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30835</xdr:rowOff>
    </xdr:from>
    <xdr:to>
      <xdr:col>81</xdr:col>
      <xdr:colOff>101600</xdr:colOff>
      <xdr:row>97</xdr:row>
      <xdr:rowOff>132435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123562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5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24371</xdr:rowOff>
    </xdr:from>
    <xdr:to>
      <xdr:col>76</xdr:col>
      <xdr:colOff>165100</xdr:colOff>
      <xdr:row>97</xdr:row>
      <xdr:rowOff>125971</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5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117098</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4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26708</xdr:rowOff>
    </xdr:from>
    <xdr:to>
      <xdr:col>72</xdr:col>
      <xdr:colOff>38100</xdr:colOff>
      <xdr:row>97</xdr:row>
      <xdr:rowOff>128308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119435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5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23876</xdr:rowOff>
    </xdr:from>
    <xdr:to>
      <xdr:col>67</xdr:col>
      <xdr:colOff>101600</xdr:colOff>
      <xdr:row>97</xdr:row>
      <xdr:rowOff>125476</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5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116603</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4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47" name="諸支出金最小値テキスト">
          <a:extLst>
            <a:ext uri="{FF2B5EF4-FFF2-40B4-BE49-F238E27FC236}">
              <a16:creationId xmlns:a16="http://schemas.microsoft.com/office/drawing/2014/main" id="{00000000-0008-0000-0700-0000EB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49" name="諸支出金最大値テキスト">
          <a:extLst>
            <a:ext uri="{FF2B5EF4-FFF2-40B4-BE49-F238E27FC236}">
              <a16:creationId xmlns:a16="http://schemas.microsoft.com/office/drawing/2014/main" id="{00000000-0008-0000-0700-0000ED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2" name="諸支出金平均値テキスト">
          <a:extLst>
            <a:ext uri="{FF2B5EF4-FFF2-40B4-BE49-F238E27FC236}">
              <a16:creationId xmlns:a16="http://schemas.microsoft.com/office/drawing/2014/main" id="{00000000-0008-0000-0700-0000F0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1" name="諸支出金該当値テキスト">
          <a:extLst>
            <a:ext uri="{FF2B5EF4-FFF2-40B4-BE49-F238E27FC236}">
              <a16:creationId xmlns:a16="http://schemas.microsoft.com/office/drawing/2014/main" id="{00000000-0008-0000-0700-000003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歳出決算総額は、住民一人当たり３６６，１８６円（前年度比較１３，７４８円）となっている。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構成項目である民生費は、類似団体と比較すると一人当たりコストが低い状況となっており、住民一人当たり１６１，１６２円（前年度比較１２，７１４円）となっている。主な要因は、物価高騰対応重点支援給付金給付経費の皆増や国民健康保険特別会計繰出金の増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は、類似団体と比較すると一人当たりコストが低い状況となっており、住民一人当たり６２，４１０円（前年度比較６，４１５円）となっている。主な要因は、財政調整基金積立金や行政システム活用推進経費等の増によるもの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教育費は、類似団体と比較すると一人当たりコストが低い状況となっており、住民一人当たり４０，３６１円（前年度比較３，３３４円）となっている。主な要因は、小学校校舎屋上外壁老朽化対策経費や小・中学校水泳指導方法検討経費の皆増など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令和５年度の実質収支は、翌年度に繰り越すべき財源が増えたため、約５億６，６７０万円の赤字となった。実質単年度収支は、基金への積立額が基金からの取崩し額を上回ったが、約５億４，７３９万円の赤字となった。</a:t>
          </a:r>
        </a:p>
        <a:p>
          <a:r>
            <a:rPr kumimoji="1" lang="ja-JP" altLang="en-US" sz="1100">
              <a:solidFill>
                <a:sysClr val="windowText" lastClr="000000"/>
              </a:solidFill>
              <a:latin typeface="ＭＳ ゴシック" pitchFamily="49" charset="-128"/>
              <a:ea typeface="ＭＳ ゴシック" pitchFamily="49" charset="-128"/>
            </a:rPr>
            <a:t>　 財政調整基金残高は、決算剰余金を中心に積み立てており、令和５年度末時点においては前年度末から約１，９３５万円の増額となったが、標準財政規模比で０．１３ポイントの減となった。</a:t>
          </a:r>
        </a:p>
        <a:p>
          <a:r>
            <a:rPr kumimoji="1" lang="ja-JP" altLang="en-US" sz="1100">
              <a:solidFill>
                <a:sysClr val="windowText" lastClr="000000"/>
              </a:solidFill>
              <a:latin typeface="ＭＳ ゴシック" pitchFamily="49" charset="-128"/>
              <a:ea typeface="ＭＳ ゴシック" pitchFamily="49" charset="-128"/>
            </a:rPr>
            <a:t>　今後は、社会保障関連経費の更なる増加や老朽化している公共施設の大規模修繕など、財政需要はさらに増大することが予想されることから、第６次鶴ヶ島市総合計画に基づき、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連結実質赤字比率の算定対象となる、一般会計等（一般会計、一本松土地区画整理事業特別会計、若葉駅西口土地区画整理事業特別会計）、国民健康保険特別会計、後期高齢者医療特別会計及び介護保険特別会計の６会計いずれの会計も実質収支は黒字となっており、連結実質赤字比率は発生していない。</a:t>
          </a:r>
        </a:p>
        <a:p>
          <a:r>
            <a:rPr kumimoji="1" lang="ja-JP" altLang="en-US" sz="1400">
              <a:solidFill>
                <a:sysClr val="windowText" lastClr="000000"/>
              </a:solidFill>
              <a:latin typeface="ＭＳ ゴシック" pitchFamily="49" charset="-128"/>
              <a:ea typeface="ＭＳ ゴシック" pitchFamily="49" charset="-128"/>
            </a:rPr>
            <a:t>　今後も、歳入では滞納処分や納付勧奨を進めて税の徴収率を向上させることで、税収を主な財源とする会計の負担額を減らしていくよう努める。また、歳出では事業の選択と集中による、一層の効率化を図ることにより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900">
              <a:solidFill>
                <a:schemeClr val="dk1"/>
              </a:solidFill>
              <a:effectLst/>
              <a:latin typeface="+mn-lt"/>
              <a:ea typeface="+mn-ea"/>
              <a:cs typeface="+mn-cs"/>
            </a:rPr>
            <a:t>　令和</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年度の元利償還金等は、前年度に比べ約</a:t>
          </a:r>
          <a:r>
            <a:rPr kumimoji="1" lang="ja-JP" altLang="en-US" sz="900">
              <a:solidFill>
                <a:schemeClr val="dk1"/>
              </a:solidFill>
              <a:effectLst/>
              <a:latin typeface="+mn-lt"/>
              <a:ea typeface="+mn-ea"/>
              <a:cs typeface="+mn-cs"/>
            </a:rPr>
            <a:t>２億３</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６</a:t>
          </a:r>
          <a:r>
            <a:rPr kumimoji="1" lang="ja-JP" altLang="ja-JP" sz="900">
              <a:solidFill>
                <a:schemeClr val="dk1"/>
              </a:solidFill>
              <a:effectLst/>
              <a:latin typeface="+mn-lt"/>
              <a:ea typeface="+mn-ea"/>
              <a:cs typeface="+mn-cs"/>
            </a:rPr>
            <a:t>００万円減少している。</a:t>
          </a:r>
          <a:endParaRPr lang="ja-JP" altLang="ja-JP" sz="1050">
            <a:effectLst/>
          </a:endParaRPr>
        </a:p>
        <a:p>
          <a:r>
            <a:rPr kumimoji="1" lang="ja-JP" altLang="ja-JP" sz="900">
              <a:solidFill>
                <a:schemeClr val="dk1"/>
              </a:solidFill>
              <a:effectLst/>
              <a:latin typeface="+mn-lt"/>
              <a:ea typeface="+mn-ea"/>
              <a:cs typeface="+mn-cs"/>
            </a:rPr>
            <a:t>　元利償還金については、</a:t>
          </a:r>
          <a:r>
            <a:rPr kumimoji="1" lang="ja-JP" altLang="en-US" sz="900">
              <a:solidFill>
                <a:schemeClr val="dk1"/>
              </a:solidFill>
              <a:effectLst/>
              <a:latin typeface="+mn-lt"/>
              <a:ea typeface="+mn-ea"/>
              <a:cs typeface="+mn-cs"/>
            </a:rPr>
            <a:t>臨時財政対策債</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H14</a:t>
          </a:r>
          <a:r>
            <a:rPr kumimoji="1" lang="ja-JP" altLang="ja-JP" sz="900">
              <a:solidFill>
                <a:schemeClr val="dk1"/>
              </a:solidFill>
              <a:effectLst/>
              <a:latin typeface="+mn-lt"/>
              <a:ea typeface="+mn-ea"/>
              <a:cs typeface="+mn-cs"/>
            </a:rPr>
            <a:t>）や土地開発公社用地（大字高倉地内）取得事業（</a:t>
          </a:r>
          <a:r>
            <a:rPr kumimoji="1" lang="en-US" altLang="ja-JP" sz="900">
              <a:solidFill>
                <a:schemeClr val="dk1"/>
              </a:solidFill>
              <a:effectLst/>
              <a:latin typeface="+mn-lt"/>
              <a:ea typeface="+mn-ea"/>
              <a:cs typeface="+mn-cs"/>
            </a:rPr>
            <a:t>H22</a:t>
          </a:r>
          <a:r>
            <a:rPr kumimoji="1" lang="ja-JP" altLang="ja-JP" sz="900">
              <a:solidFill>
                <a:schemeClr val="dk1"/>
              </a:solidFill>
              <a:effectLst/>
              <a:latin typeface="+mn-lt"/>
              <a:ea typeface="+mn-ea"/>
              <a:cs typeface="+mn-cs"/>
            </a:rPr>
            <a:t>）などの起債の元金償還が終了したことなどから、前年度に比べ約</a:t>
          </a:r>
          <a:r>
            <a:rPr kumimoji="1" lang="ja-JP" altLang="en-US" sz="900">
              <a:solidFill>
                <a:schemeClr val="dk1"/>
              </a:solidFill>
              <a:effectLst/>
              <a:latin typeface="+mn-lt"/>
              <a:ea typeface="+mn-ea"/>
              <a:cs typeface="+mn-cs"/>
            </a:rPr>
            <a:t>１</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１</a:t>
          </a:r>
          <a:r>
            <a:rPr kumimoji="1" lang="ja-JP" altLang="ja-JP" sz="900">
              <a:solidFill>
                <a:schemeClr val="dk1"/>
              </a:solidFill>
              <a:effectLst/>
              <a:latin typeface="+mn-lt"/>
              <a:ea typeface="+mn-ea"/>
              <a:cs typeface="+mn-cs"/>
            </a:rPr>
            <a:t>００万円減少した。</a:t>
          </a:r>
          <a:endParaRPr lang="ja-JP" altLang="ja-JP" sz="1050">
            <a:effectLst/>
          </a:endParaRPr>
        </a:p>
        <a:p>
          <a:r>
            <a:rPr kumimoji="1" lang="ja-JP" altLang="ja-JP" sz="900">
              <a:solidFill>
                <a:schemeClr val="dk1"/>
              </a:solidFill>
              <a:effectLst/>
              <a:latin typeface="+mn-lt"/>
              <a:ea typeface="+mn-ea"/>
              <a:cs typeface="+mn-cs"/>
            </a:rPr>
            <a:t>　また、準元利償還金については、</a:t>
          </a:r>
          <a:r>
            <a:rPr kumimoji="1" lang="ja-JP" altLang="en-US" sz="900">
              <a:solidFill>
                <a:schemeClr val="dk1"/>
              </a:solidFill>
              <a:effectLst/>
              <a:latin typeface="+mn-lt"/>
              <a:ea typeface="+mn-ea"/>
              <a:cs typeface="+mn-cs"/>
            </a:rPr>
            <a:t>旧環境事業団による運動公園整備に係る定時償還</a:t>
          </a:r>
          <a:r>
            <a:rPr kumimoji="1" lang="ja-JP" altLang="ja-JP" sz="900">
              <a:solidFill>
                <a:schemeClr val="dk1"/>
              </a:solidFill>
              <a:effectLst/>
              <a:latin typeface="+mn-lt"/>
              <a:ea typeface="+mn-ea"/>
              <a:cs typeface="+mn-cs"/>
            </a:rPr>
            <a:t>が</a:t>
          </a:r>
          <a:r>
            <a:rPr kumimoji="1" lang="ja-JP" altLang="en-US" sz="900">
              <a:solidFill>
                <a:schemeClr val="dk1"/>
              </a:solidFill>
              <a:effectLst/>
              <a:latin typeface="+mn-lt"/>
              <a:ea typeface="+mn-ea"/>
              <a:cs typeface="+mn-cs"/>
            </a:rPr>
            <a:t>令和４年度で終了</a:t>
          </a:r>
          <a:r>
            <a:rPr kumimoji="1" lang="ja-JP" altLang="ja-JP" sz="900">
              <a:solidFill>
                <a:schemeClr val="dk1"/>
              </a:solidFill>
              <a:effectLst/>
              <a:latin typeface="+mn-lt"/>
              <a:ea typeface="+mn-ea"/>
              <a:cs typeface="+mn-cs"/>
            </a:rPr>
            <a:t>したことなどから、前年度に比べ約</a:t>
          </a:r>
          <a:r>
            <a:rPr kumimoji="1" lang="ja-JP" altLang="en-US" sz="900">
              <a:solidFill>
                <a:schemeClr val="dk1"/>
              </a:solidFill>
              <a:effectLst/>
              <a:latin typeface="+mn-lt"/>
              <a:ea typeface="+mn-ea"/>
              <a:cs typeface="+mn-cs"/>
            </a:rPr>
            <a:t>２億</a:t>
          </a:r>
          <a:r>
            <a:rPr kumimoji="1" lang="ja-JP" altLang="ja-JP" sz="900">
              <a:solidFill>
                <a:schemeClr val="dk1"/>
              </a:solidFill>
              <a:effectLst/>
              <a:latin typeface="+mn-lt"/>
              <a:ea typeface="+mn-ea"/>
              <a:cs typeface="+mn-cs"/>
            </a:rPr>
            <a:t>２，</a:t>
          </a:r>
          <a:r>
            <a:rPr kumimoji="1" lang="ja-JP" altLang="en-US" sz="900">
              <a:solidFill>
                <a:schemeClr val="dk1"/>
              </a:solidFill>
              <a:effectLst/>
              <a:latin typeface="+mn-lt"/>
              <a:ea typeface="+mn-ea"/>
              <a:cs typeface="+mn-cs"/>
            </a:rPr>
            <a:t>５</a:t>
          </a:r>
          <a:r>
            <a:rPr kumimoji="1" lang="ja-JP" altLang="ja-JP" sz="900">
              <a:solidFill>
                <a:schemeClr val="dk1"/>
              </a:solidFill>
              <a:effectLst/>
              <a:latin typeface="+mn-lt"/>
              <a:ea typeface="+mn-ea"/>
              <a:cs typeface="+mn-cs"/>
            </a:rPr>
            <a:t>００万円減少した。</a:t>
          </a:r>
          <a:endParaRPr lang="ja-JP" altLang="ja-JP" sz="1050">
            <a:effectLst/>
          </a:endParaRPr>
        </a:p>
        <a:p>
          <a:r>
            <a:rPr kumimoji="1" lang="ja-JP" altLang="ja-JP" sz="900">
              <a:solidFill>
                <a:schemeClr val="dk1"/>
              </a:solidFill>
              <a:effectLst/>
              <a:latin typeface="+mn-lt"/>
              <a:ea typeface="+mn-ea"/>
              <a:cs typeface="+mn-cs"/>
            </a:rPr>
            <a:t>　控除要因である特定財源については、</a:t>
          </a:r>
          <a:r>
            <a:rPr kumimoji="1" lang="ja-JP" altLang="en-US" sz="900">
              <a:solidFill>
                <a:schemeClr val="dk1"/>
              </a:solidFill>
              <a:effectLst/>
              <a:latin typeface="+mn-lt"/>
              <a:ea typeface="+mn-ea"/>
              <a:cs typeface="+mn-cs"/>
            </a:rPr>
            <a:t>都市計画事業（一般会計等）の減額、都市計画税収入が増額した</a:t>
          </a:r>
          <a:r>
            <a:rPr kumimoji="1" lang="ja-JP" altLang="ja-JP" sz="900">
              <a:solidFill>
                <a:schemeClr val="dk1"/>
              </a:solidFill>
              <a:effectLst/>
              <a:latin typeface="+mn-lt"/>
              <a:ea typeface="+mn-ea"/>
              <a:cs typeface="+mn-cs"/>
            </a:rPr>
            <a:t>ことなどから、前年度に比べ</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４</a:t>
          </a:r>
          <a:r>
            <a:rPr kumimoji="1" lang="ja-JP" altLang="ja-JP" sz="900">
              <a:solidFill>
                <a:schemeClr val="dk1"/>
              </a:solidFill>
              <a:effectLst/>
              <a:latin typeface="+mn-lt"/>
              <a:ea typeface="+mn-ea"/>
              <a:cs typeface="+mn-cs"/>
            </a:rPr>
            <a:t>００万円</a:t>
          </a:r>
          <a:r>
            <a:rPr kumimoji="1" lang="ja-JP" altLang="en-US" sz="900">
              <a:solidFill>
                <a:schemeClr val="dk1"/>
              </a:solidFill>
              <a:effectLst/>
              <a:latin typeface="+mn-lt"/>
              <a:ea typeface="+mn-ea"/>
              <a:cs typeface="+mn-cs"/>
            </a:rPr>
            <a:t>増加</a:t>
          </a:r>
          <a:r>
            <a:rPr kumimoji="1" lang="ja-JP" altLang="ja-JP" sz="900">
              <a:solidFill>
                <a:schemeClr val="dk1"/>
              </a:solidFill>
              <a:effectLst/>
              <a:latin typeface="+mn-lt"/>
              <a:ea typeface="+mn-ea"/>
              <a:cs typeface="+mn-cs"/>
            </a:rPr>
            <a:t>した。</a:t>
          </a:r>
          <a:endParaRPr lang="ja-JP" altLang="ja-JP" sz="1050">
            <a:effectLst/>
          </a:endParaRPr>
        </a:p>
        <a:p>
          <a:r>
            <a:rPr kumimoji="1" lang="ja-JP" altLang="ja-JP" sz="900">
              <a:solidFill>
                <a:schemeClr val="dk1"/>
              </a:solidFill>
              <a:effectLst/>
              <a:latin typeface="+mn-lt"/>
              <a:ea typeface="+mn-ea"/>
              <a:cs typeface="+mn-cs"/>
            </a:rPr>
            <a:t>　元利償還金等の減少幅</a:t>
          </a:r>
          <a:r>
            <a:rPr kumimoji="1" lang="ja-JP" altLang="en-US" sz="900">
              <a:solidFill>
                <a:schemeClr val="dk1"/>
              </a:solidFill>
              <a:effectLst/>
              <a:latin typeface="+mn-lt"/>
              <a:ea typeface="+mn-ea"/>
              <a:cs typeface="+mn-cs"/>
            </a:rPr>
            <a:t>が</a:t>
          </a:r>
          <a:r>
            <a:rPr kumimoji="1" lang="ja-JP" altLang="ja-JP" sz="900">
              <a:solidFill>
                <a:schemeClr val="dk1"/>
              </a:solidFill>
              <a:effectLst/>
              <a:latin typeface="+mn-lt"/>
              <a:ea typeface="+mn-ea"/>
              <a:cs typeface="+mn-cs"/>
            </a:rPr>
            <a:t>控除要因</a:t>
          </a:r>
          <a:r>
            <a:rPr kumimoji="1" lang="ja-JP" altLang="en-US" sz="900">
              <a:solidFill>
                <a:schemeClr val="dk1"/>
              </a:solidFill>
              <a:effectLst/>
              <a:latin typeface="+mn-lt"/>
              <a:ea typeface="+mn-ea"/>
              <a:cs typeface="+mn-cs"/>
            </a:rPr>
            <a:t>の増を上回った</a:t>
          </a:r>
          <a:r>
            <a:rPr kumimoji="1" lang="ja-JP" altLang="ja-JP" sz="900">
              <a:solidFill>
                <a:schemeClr val="dk1"/>
              </a:solidFill>
              <a:effectLst/>
              <a:latin typeface="+mn-lt"/>
              <a:ea typeface="+mn-ea"/>
              <a:cs typeface="+mn-cs"/>
            </a:rPr>
            <a:t>ことから、実質公債費比率の分子については前年度に比べ約</a:t>
          </a:r>
          <a:r>
            <a:rPr kumimoji="1" lang="ja-JP" altLang="en-US" sz="900">
              <a:solidFill>
                <a:schemeClr val="dk1"/>
              </a:solidFill>
              <a:effectLst/>
              <a:latin typeface="+mn-lt"/>
              <a:ea typeface="+mn-ea"/>
              <a:cs typeface="+mn-cs"/>
            </a:rPr>
            <a:t>２億７</a:t>
          </a:r>
          <a:r>
            <a:rPr kumimoji="1" lang="ja-JP"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０</a:t>
          </a:r>
          <a:r>
            <a:rPr kumimoji="1" lang="ja-JP" altLang="ja-JP" sz="900">
              <a:solidFill>
                <a:schemeClr val="dk1"/>
              </a:solidFill>
              <a:effectLst/>
              <a:latin typeface="+mn-lt"/>
              <a:ea typeface="+mn-ea"/>
              <a:cs typeface="+mn-cs"/>
            </a:rPr>
            <a:t>００万円減少している。</a:t>
          </a:r>
          <a:endParaRPr lang="ja-JP" altLang="ja-JP" sz="105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満期一括償還に係る積立なし。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埼玉県鶴ケ島市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年度の将来負担額は、前年度に比べ約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００万円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中でも</a:t>
          </a:r>
          <a:r>
            <a:rPr kumimoji="1" lang="ja-JP" altLang="en-US" sz="1100">
              <a:solidFill>
                <a:schemeClr val="dk1"/>
              </a:solidFill>
              <a:effectLst/>
              <a:latin typeface="+mn-lt"/>
              <a:ea typeface="+mn-ea"/>
              <a:cs typeface="+mn-cs"/>
            </a:rPr>
            <a:t>一般会計等に係る地方債の現在高については、令和５年度の借入額が前年度と比較して大幅に減となったこと</a:t>
          </a:r>
          <a:r>
            <a:rPr kumimoji="1" lang="ja-JP" altLang="ja-JP" sz="1100">
              <a:solidFill>
                <a:schemeClr val="dk1"/>
              </a:solidFill>
              <a:effectLst/>
              <a:latin typeface="+mn-lt"/>
              <a:ea typeface="+mn-ea"/>
              <a:cs typeface="+mn-cs"/>
            </a:rPr>
            <a:t>により約１</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００万円と</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分子の控除要因である充当可能財源等については、</a:t>
          </a:r>
          <a:r>
            <a:rPr kumimoji="1" lang="ja-JP" altLang="en-US" sz="1100">
              <a:solidFill>
                <a:schemeClr val="dk1"/>
              </a:solidFill>
              <a:effectLst/>
              <a:latin typeface="+mn-lt"/>
              <a:ea typeface="+mn-ea"/>
              <a:cs typeface="+mn-cs"/>
            </a:rPr>
            <a:t>都市計画税の増による</a:t>
          </a:r>
          <a:r>
            <a:rPr kumimoji="1" lang="ja-JP" altLang="ja-JP" sz="1100">
              <a:solidFill>
                <a:schemeClr val="dk1"/>
              </a:solidFill>
              <a:effectLst/>
              <a:latin typeface="+mn-lt"/>
              <a:ea typeface="+mn-ea"/>
              <a:cs typeface="+mn-cs"/>
            </a:rPr>
            <a:t>充当</a:t>
          </a:r>
          <a:r>
            <a:rPr kumimoji="1" lang="ja-JP" altLang="en-US" sz="1100">
              <a:solidFill>
                <a:schemeClr val="dk1"/>
              </a:solidFill>
              <a:effectLst/>
              <a:latin typeface="+mn-lt"/>
              <a:ea typeface="+mn-ea"/>
              <a:cs typeface="+mn-cs"/>
            </a:rPr>
            <a:t>可能特定算入</a:t>
          </a:r>
          <a:r>
            <a:rPr kumimoji="1" lang="ja-JP" altLang="ja-JP" sz="1100">
              <a:solidFill>
                <a:schemeClr val="dk1"/>
              </a:solidFill>
              <a:effectLst/>
              <a:latin typeface="+mn-lt"/>
              <a:ea typeface="+mn-ea"/>
              <a:cs typeface="+mn-cs"/>
            </a:rPr>
            <a:t>の増などにより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００万円増加している。</a:t>
          </a:r>
          <a:endParaRPr lang="ja-JP" altLang="ja-JP" sz="1400">
            <a:effectLst/>
          </a:endParaRPr>
        </a:p>
        <a:p>
          <a:r>
            <a:rPr kumimoji="1" lang="ja-JP" altLang="ja-JP" sz="1100">
              <a:solidFill>
                <a:schemeClr val="dk1"/>
              </a:solidFill>
              <a:effectLst/>
              <a:latin typeface="+mn-lt"/>
              <a:ea typeface="+mn-ea"/>
              <a:cs typeface="+mn-cs"/>
            </a:rPr>
            <a:t>　将来負担額の</a:t>
          </a:r>
          <a:r>
            <a:rPr kumimoji="1" lang="ja-JP" altLang="en-US" sz="1100">
              <a:solidFill>
                <a:schemeClr val="dk1"/>
              </a:solidFill>
              <a:effectLst/>
              <a:latin typeface="+mn-lt"/>
              <a:ea typeface="+mn-ea"/>
              <a:cs typeface="+mn-cs"/>
            </a:rPr>
            <a:t>減と</a:t>
          </a:r>
          <a:r>
            <a:rPr kumimoji="1" lang="ja-JP" altLang="ja-JP" sz="1100">
              <a:solidFill>
                <a:schemeClr val="dk1"/>
              </a:solidFill>
              <a:effectLst/>
              <a:latin typeface="+mn-lt"/>
              <a:ea typeface="+mn-ea"/>
              <a:cs typeface="+mn-cs"/>
            </a:rPr>
            <a:t>充当可能財源等の増</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、将来負担比率の分子は、前年度と比較し</a:t>
          </a:r>
          <a:r>
            <a:rPr kumimoji="1" lang="ja-JP" altLang="en-US" sz="1100">
              <a:solidFill>
                <a:schemeClr val="dk1"/>
              </a:solidFill>
              <a:effectLst/>
              <a:latin typeface="+mn-lt"/>
              <a:ea typeface="+mn-ea"/>
              <a:cs typeface="+mn-cs"/>
            </a:rPr>
            <a:t>約６</a:t>
          </a:r>
          <a:r>
            <a:rPr kumimoji="1" lang="ja-JP" altLang="ja-JP" sz="1100">
              <a:solidFill>
                <a:schemeClr val="dk1"/>
              </a:solidFill>
              <a:effectLst/>
              <a:latin typeface="+mn-lt"/>
              <a:ea typeface="+mn-ea"/>
              <a:cs typeface="+mn-cs"/>
            </a:rPr>
            <a:t>億５，６００万円減少している。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埼玉県鶴ケ島市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個別利用実施計画に位置付けのある大規模事業などに備えた「公共施設保全基金」の増や、都市施設の計画的な整備に備えた「都市施設整備基金」の増などにより、基金全体としては約１億７，２００万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個々の特定目的基金に必要な金額を積み立てていく。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財政調整基金は、県内市平均を目安に積み立てることとしており、災害や経済危機など、危機的状況が重なった場合においても、機動的な財政出動が図れるよう、計画的に基金残高を確保していく。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都市施設整備基金や公共施設保全基金については、大規模事業の財源となる見込みであり、計画的な事業の執行に繋がるよう計画的な積み立てに努める。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都市施設整備基金：都市施設整備の総合的かつ計画的な推進を図る。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公共施設保全基金：庁舎、小学校、中学校、市民センター等の公共施設の保全を図る。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寄附によるまちづくり基金：寄附をした市民、企業等の意向を反映させた、個性豊かで活力のあるまちづくり・ふるさとづくりに資する事業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福祉基金：高齢者福祉、障害者福祉、児童福祉その他の保健福祉の充実及び地域福祉の推進を図る。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水土里の基金：市内に残る水辺、里山等の豊かな自然環境及び美しい風景を保全し、並びに活用する事業の推進を図る。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森林環境基金：森林の有する公益的機能に関する普及啓発、木材の利用の促進、その他の森林の整備の促進を図る。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庁舎修繕事業や中学トイレ改修事業に要する経費に充当するため、６，５００万円の取崩しを行ったものの、個別利用実施計画に位置付けのある大規模事業などに備えるため約１億５，３００万円積み立てたことから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藤金地区地区計画広場整備事業や公園整備事業に要する経費等に充当するため、１億１，０００万円の取崩しを行ったものの、都市整備の計画的な整備に備えるため約１億５，２００万円積み立てたことから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公共施設保全基金：個別利用実施計画に基づく施設の老朽化対策及び緊急的な公共施設修繕に向けた積み立てを行う。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都市施設整備基金：都市計画道路や都市公園の整備など、都市施設整備に係る大規模事業に備えるため積み立てを行う。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寄附によるまちづくり基金：ふるさと納税寄附金の受入額の積み立てを行う。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については、年度間の財源を調整するために措置しており、補正予算にて緊急に必要となった事業の財源調整として約１４億４，８００万円を取り崩した。一方、積立については、補正予算にて繰越金などの発生や財源調整に対応した結果、最終的には約１４億６，７００万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こうしたことから、財政調整基金の残高は約１，９００万円の増となった。</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財政調整基金の残高は、県内市平均を目安に積み立てることとしており、災害や経済危機など、危機的状況が重なった場合においても、機動的な財政出動が図れるよう、計画的に基金残高を確保していく。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2" workbookViewId="0"/>
  </sheetViews>
  <sheetFormatPr defaultColWidth="0" defaultRowHeight="10.5" zeroHeight="1" x14ac:dyDescent="0.25"/>
  <cols>
    <col min="1" max="11" width="2.06640625" style="180" customWidth="1"/>
    <col min="12" max="12" width="2.265625" style="180" customWidth="1"/>
    <col min="13" max="17" width="2.33203125" style="180" customWidth="1"/>
    <col min="18" max="119" width="2.06640625" style="180" customWidth="1"/>
    <col min="120" max="16384" width="0" style="180" hidden="1"/>
  </cols>
  <sheetData>
    <row r="1" spans="1:119" ht="33" customHeight="1" x14ac:dyDescent="0.2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3.25" thickBot="1" x14ac:dyDescent="0.3">
      <c r="B2" s="182" t="s">
        <v>77</v>
      </c>
      <c r="C2" s="182"/>
      <c r="D2" s="183"/>
    </row>
    <row r="3" spans="1:119" ht="18.75" customHeight="1" thickBot="1" x14ac:dyDescent="0.3">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27312181</v>
      </c>
      <c r="BO4" s="371"/>
      <c r="BP4" s="371"/>
      <c r="BQ4" s="371"/>
      <c r="BR4" s="371"/>
      <c r="BS4" s="371"/>
      <c r="BT4" s="371"/>
      <c r="BU4" s="372"/>
      <c r="BV4" s="370">
        <v>26531040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8.4</v>
      </c>
      <c r="CU4" s="377"/>
      <c r="CV4" s="377"/>
      <c r="CW4" s="377"/>
      <c r="CX4" s="377"/>
      <c r="CY4" s="377"/>
      <c r="CZ4" s="377"/>
      <c r="DA4" s="378"/>
      <c r="DB4" s="376">
        <v>12.6</v>
      </c>
      <c r="DC4" s="377"/>
      <c r="DD4" s="377"/>
      <c r="DE4" s="377"/>
      <c r="DF4" s="377"/>
      <c r="DG4" s="377"/>
      <c r="DH4" s="377"/>
      <c r="DI4" s="378"/>
    </row>
    <row r="5" spans="1:119" ht="18.75" customHeight="1" x14ac:dyDescent="0.2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25656063</v>
      </c>
      <c r="BO5" s="408"/>
      <c r="BP5" s="408"/>
      <c r="BQ5" s="408"/>
      <c r="BR5" s="408"/>
      <c r="BS5" s="408"/>
      <c r="BT5" s="408"/>
      <c r="BU5" s="409"/>
      <c r="BV5" s="407">
        <v>24737625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93.6</v>
      </c>
      <c r="CU5" s="405"/>
      <c r="CV5" s="405"/>
      <c r="CW5" s="405"/>
      <c r="CX5" s="405"/>
      <c r="CY5" s="405"/>
      <c r="CZ5" s="405"/>
      <c r="DA5" s="406"/>
      <c r="DB5" s="404">
        <v>91.1</v>
      </c>
      <c r="DC5" s="405"/>
      <c r="DD5" s="405"/>
      <c r="DE5" s="405"/>
      <c r="DF5" s="405"/>
      <c r="DG5" s="405"/>
      <c r="DH5" s="405"/>
      <c r="DI5" s="406"/>
    </row>
    <row r="6" spans="1:119" ht="18.75" customHeight="1" x14ac:dyDescent="0.2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1656118</v>
      </c>
      <c r="BO6" s="408"/>
      <c r="BP6" s="408"/>
      <c r="BQ6" s="408"/>
      <c r="BR6" s="408"/>
      <c r="BS6" s="408"/>
      <c r="BT6" s="408"/>
      <c r="BU6" s="409"/>
      <c r="BV6" s="407">
        <v>1793415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94.6</v>
      </c>
      <c r="CU6" s="445"/>
      <c r="CV6" s="445"/>
      <c r="CW6" s="445"/>
      <c r="CX6" s="445"/>
      <c r="CY6" s="445"/>
      <c r="CZ6" s="445"/>
      <c r="DA6" s="446"/>
      <c r="DB6" s="444">
        <v>93.3</v>
      </c>
      <c r="DC6" s="445"/>
      <c r="DD6" s="445"/>
      <c r="DE6" s="445"/>
      <c r="DF6" s="445"/>
      <c r="DG6" s="445"/>
      <c r="DH6" s="445"/>
      <c r="DI6" s="446"/>
    </row>
    <row r="7" spans="1:119" ht="18.75" customHeight="1" x14ac:dyDescent="0.2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459406</v>
      </c>
      <c r="BO7" s="408"/>
      <c r="BP7" s="408"/>
      <c r="BQ7" s="408"/>
      <c r="BR7" s="408"/>
      <c r="BS7" s="408"/>
      <c r="BT7" s="408"/>
      <c r="BU7" s="409"/>
      <c r="BV7" s="407">
        <v>29959</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14207608</v>
      </c>
      <c r="CU7" s="408"/>
      <c r="CV7" s="408"/>
      <c r="CW7" s="408"/>
      <c r="CX7" s="408"/>
      <c r="CY7" s="408"/>
      <c r="CZ7" s="408"/>
      <c r="DA7" s="409"/>
      <c r="DB7" s="407">
        <v>13943013</v>
      </c>
      <c r="DC7" s="408"/>
      <c r="DD7" s="408"/>
      <c r="DE7" s="408"/>
      <c r="DF7" s="408"/>
      <c r="DG7" s="408"/>
      <c r="DH7" s="408"/>
      <c r="DI7" s="409"/>
    </row>
    <row r="8" spans="1:119" ht="18.75" customHeight="1" thickBot="1" x14ac:dyDescent="0.3">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1196712</v>
      </c>
      <c r="BO8" s="408"/>
      <c r="BP8" s="408"/>
      <c r="BQ8" s="408"/>
      <c r="BR8" s="408"/>
      <c r="BS8" s="408"/>
      <c r="BT8" s="408"/>
      <c r="BU8" s="409"/>
      <c r="BV8" s="407">
        <v>1763456</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0.83</v>
      </c>
      <c r="DC8" s="448"/>
      <c r="DD8" s="448"/>
      <c r="DE8" s="448"/>
      <c r="DF8" s="448"/>
      <c r="DG8" s="448"/>
      <c r="DH8" s="448"/>
      <c r="DI8" s="449"/>
    </row>
    <row r="9" spans="1:119" ht="18.75" customHeight="1" thickBot="1" x14ac:dyDescent="0.3">
      <c r="A9" s="181"/>
      <c r="B9" s="401" t="s">
        <v>107</v>
      </c>
      <c r="C9" s="402"/>
      <c r="D9" s="402"/>
      <c r="E9" s="402"/>
      <c r="F9" s="402"/>
      <c r="G9" s="402"/>
      <c r="H9" s="402"/>
      <c r="I9" s="402"/>
      <c r="J9" s="402"/>
      <c r="K9" s="450"/>
      <c r="L9" s="451" t="s">
        <v>108</v>
      </c>
      <c r="M9" s="452"/>
      <c r="N9" s="452"/>
      <c r="O9" s="452"/>
      <c r="P9" s="452"/>
      <c r="Q9" s="453"/>
      <c r="R9" s="454">
        <v>70117</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-566744</v>
      </c>
      <c r="BO9" s="408"/>
      <c r="BP9" s="408"/>
      <c r="BQ9" s="408"/>
      <c r="BR9" s="408"/>
      <c r="BS9" s="408"/>
      <c r="BT9" s="408"/>
      <c r="BU9" s="409"/>
      <c r="BV9" s="407">
        <v>533282</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8.3000000000000007</v>
      </c>
      <c r="CU9" s="405"/>
      <c r="CV9" s="405"/>
      <c r="CW9" s="405"/>
      <c r="CX9" s="405"/>
      <c r="CY9" s="405"/>
      <c r="CZ9" s="405"/>
      <c r="DA9" s="406"/>
      <c r="DB9" s="404">
        <v>9</v>
      </c>
      <c r="DC9" s="405"/>
      <c r="DD9" s="405"/>
      <c r="DE9" s="405"/>
      <c r="DF9" s="405"/>
      <c r="DG9" s="405"/>
      <c r="DH9" s="405"/>
      <c r="DI9" s="406"/>
    </row>
    <row r="10" spans="1:119" ht="18.75" customHeight="1" thickBot="1" x14ac:dyDescent="0.3">
      <c r="A10" s="181"/>
      <c r="B10" s="401"/>
      <c r="C10" s="402"/>
      <c r="D10" s="402"/>
      <c r="E10" s="402"/>
      <c r="F10" s="402"/>
      <c r="G10" s="402"/>
      <c r="H10" s="402"/>
      <c r="I10" s="402"/>
      <c r="J10" s="402"/>
      <c r="K10" s="450"/>
      <c r="L10" s="457" t="s">
        <v>113</v>
      </c>
      <c r="M10" s="437"/>
      <c r="N10" s="437"/>
      <c r="O10" s="437"/>
      <c r="P10" s="437"/>
      <c r="Q10" s="438"/>
      <c r="R10" s="458">
        <v>70255</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1467182</v>
      </c>
      <c r="BO10" s="408"/>
      <c r="BP10" s="408"/>
      <c r="BQ10" s="408"/>
      <c r="BR10" s="408"/>
      <c r="BS10" s="408"/>
      <c r="BT10" s="408"/>
      <c r="BU10" s="409"/>
      <c r="BV10" s="407">
        <v>974111</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5">
      <c r="A12" s="181"/>
      <c r="B12" s="467" t="s">
        <v>123</v>
      </c>
      <c r="C12" s="468"/>
      <c r="D12" s="468"/>
      <c r="E12" s="468"/>
      <c r="F12" s="468"/>
      <c r="G12" s="468"/>
      <c r="H12" s="468"/>
      <c r="I12" s="468"/>
      <c r="J12" s="468"/>
      <c r="K12" s="469"/>
      <c r="L12" s="476" t="s">
        <v>124</v>
      </c>
      <c r="M12" s="477"/>
      <c r="N12" s="477"/>
      <c r="O12" s="477"/>
      <c r="P12" s="477"/>
      <c r="Q12" s="478"/>
      <c r="R12" s="479">
        <v>70063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1447829</v>
      </c>
      <c r="BO12" s="408"/>
      <c r="BP12" s="408"/>
      <c r="BQ12" s="408"/>
      <c r="BR12" s="408"/>
      <c r="BS12" s="408"/>
      <c r="BT12" s="408"/>
      <c r="BU12" s="409"/>
      <c r="BV12" s="407">
        <v>708401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5">
      <c r="A13" s="181"/>
      <c r="B13" s="470"/>
      <c r="C13" s="471"/>
      <c r="D13" s="471"/>
      <c r="E13" s="471"/>
      <c r="F13" s="471"/>
      <c r="G13" s="471"/>
      <c r="H13" s="471"/>
      <c r="I13" s="471"/>
      <c r="J13" s="471"/>
      <c r="K13" s="472"/>
      <c r="L13" s="190"/>
      <c r="M13" s="498" t="s">
        <v>130</v>
      </c>
      <c r="N13" s="499"/>
      <c r="O13" s="499"/>
      <c r="P13" s="499"/>
      <c r="Q13" s="500"/>
      <c r="R13" s="491">
        <v>68237</v>
      </c>
      <c r="S13" s="492"/>
      <c r="T13" s="492"/>
      <c r="U13" s="492"/>
      <c r="V13" s="493"/>
      <c r="W13" s="423" t="s">
        <v>131</v>
      </c>
      <c r="X13" s="424"/>
      <c r="Y13" s="424"/>
      <c r="Z13" s="424"/>
      <c r="AA13" s="424"/>
      <c r="AB13" s="414"/>
      <c r="AC13" s="458">
        <v>314</v>
      </c>
      <c r="AD13" s="459"/>
      <c r="AE13" s="459"/>
      <c r="AF13" s="459"/>
      <c r="AG13" s="501"/>
      <c r="AH13" s="458">
        <v>315</v>
      </c>
      <c r="AI13" s="459"/>
      <c r="AJ13" s="459"/>
      <c r="AK13" s="459"/>
      <c r="AL13" s="460"/>
      <c r="AM13" s="436" t="s">
        <v>132</v>
      </c>
      <c r="AN13" s="437"/>
      <c r="AO13" s="437"/>
      <c r="AP13" s="437"/>
      <c r="AQ13" s="437"/>
      <c r="AR13" s="437"/>
      <c r="AS13" s="437"/>
      <c r="AT13" s="438"/>
      <c r="AU13" s="439" t="s">
        <v>101</v>
      </c>
      <c r="AV13" s="440"/>
      <c r="AW13" s="440"/>
      <c r="AX13" s="440"/>
      <c r="AY13" s="441" t="s">
        <v>133</v>
      </c>
      <c r="AZ13" s="442"/>
      <c r="BA13" s="442"/>
      <c r="BB13" s="442"/>
      <c r="BC13" s="442"/>
      <c r="BD13" s="442"/>
      <c r="BE13" s="442"/>
      <c r="BF13" s="442"/>
      <c r="BG13" s="442"/>
      <c r="BH13" s="442"/>
      <c r="BI13" s="442"/>
      <c r="BJ13" s="442"/>
      <c r="BK13" s="442"/>
      <c r="BL13" s="442"/>
      <c r="BM13" s="443"/>
      <c r="BN13" s="407">
        <v>-547391</v>
      </c>
      <c r="BO13" s="408"/>
      <c r="BP13" s="408"/>
      <c r="BQ13" s="408"/>
      <c r="BR13" s="408"/>
      <c r="BS13" s="408"/>
      <c r="BT13" s="408"/>
      <c r="BU13" s="409"/>
      <c r="BV13" s="407">
        <v>798992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5.6</v>
      </c>
      <c r="CU13" s="405"/>
      <c r="CV13" s="405"/>
      <c r="CW13" s="405"/>
      <c r="CX13" s="405"/>
      <c r="CY13" s="405"/>
      <c r="CZ13" s="405"/>
      <c r="DA13" s="406"/>
      <c r="DB13" s="404">
        <v>6.4</v>
      </c>
      <c r="DC13" s="405"/>
      <c r="DD13" s="405"/>
      <c r="DE13" s="405"/>
      <c r="DF13" s="405"/>
      <c r="DG13" s="405"/>
      <c r="DH13" s="405"/>
      <c r="DI13" s="406"/>
    </row>
    <row r="14" spans="1:119" ht="18.75" customHeight="1" thickBot="1" x14ac:dyDescent="0.3">
      <c r="A14" s="181"/>
      <c r="B14" s="470"/>
      <c r="C14" s="471"/>
      <c r="D14" s="471"/>
      <c r="E14" s="471"/>
      <c r="F14" s="471"/>
      <c r="G14" s="471"/>
      <c r="H14" s="471"/>
      <c r="I14" s="471"/>
      <c r="J14" s="471"/>
      <c r="K14" s="472"/>
      <c r="L14" s="488" t="s">
        <v>135</v>
      </c>
      <c r="M14" s="489"/>
      <c r="N14" s="489"/>
      <c r="O14" s="489"/>
      <c r="P14" s="489"/>
      <c r="Q14" s="490"/>
      <c r="R14" s="491">
        <v>70190</v>
      </c>
      <c r="S14" s="492"/>
      <c r="T14" s="492"/>
      <c r="U14" s="492"/>
      <c r="V14" s="493"/>
      <c r="W14" s="397"/>
      <c r="X14" s="398"/>
      <c r="Y14" s="398"/>
      <c r="Z14" s="398"/>
      <c r="AA14" s="398"/>
      <c r="AB14" s="387"/>
      <c r="AC14" s="494">
        <v>1</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5">
      <c r="A15" s="181"/>
      <c r="B15" s="470"/>
      <c r="C15" s="471"/>
      <c r="D15" s="471"/>
      <c r="E15" s="471"/>
      <c r="F15" s="471"/>
      <c r="G15" s="471"/>
      <c r="H15" s="471"/>
      <c r="I15" s="471"/>
      <c r="J15" s="471"/>
      <c r="K15" s="472"/>
      <c r="L15" s="190"/>
      <c r="M15" s="498" t="s">
        <v>130</v>
      </c>
      <c r="N15" s="499"/>
      <c r="O15" s="499"/>
      <c r="P15" s="499"/>
      <c r="Q15" s="500"/>
      <c r="R15" s="491">
        <v>68440</v>
      </c>
      <c r="S15" s="492"/>
      <c r="T15" s="492"/>
      <c r="U15" s="492"/>
      <c r="V15" s="493"/>
      <c r="W15" s="423" t="s">
        <v>137</v>
      </c>
      <c r="X15" s="424"/>
      <c r="Y15" s="424"/>
      <c r="Z15" s="424"/>
      <c r="AA15" s="424"/>
      <c r="AB15" s="414"/>
      <c r="AC15" s="458">
        <v>7331</v>
      </c>
      <c r="AD15" s="459"/>
      <c r="AE15" s="459"/>
      <c r="AF15" s="459"/>
      <c r="AG15" s="501"/>
      <c r="AH15" s="458">
        <v>8276</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9179782</v>
      </c>
      <c r="BO15" s="371"/>
      <c r="BP15" s="371"/>
      <c r="BQ15" s="371"/>
      <c r="BR15" s="371"/>
      <c r="BS15" s="371"/>
      <c r="BT15" s="371"/>
      <c r="BU15" s="372"/>
      <c r="BV15" s="370">
        <v>8990178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470"/>
      <c r="C16" s="471"/>
      <c r="D16" s="471"/>
      <c r="E16" s="471"/>
      <c r="F16" s="471"/>
      <c r="G16" s="471"/>
      <c r="H16" s="471"/>
      <c r="I16" s="471"/>
      <c r="J16" s="471"/>
      <c r="K16" s="472"/>
      <c r="L16" s="488" t="s">
        <v>140</v>
      </c>
      <c r="M16" s="511"/>
      <c r="N16" s="511"/>
      <c r="O16" s="511"/>
      <c r="P16" s="511"/>
      <c r="Q16" s="512"/>
      <c r="R16" s="513" t="s">
        <v>118</v>
      </c>
      <c r="S16" s="514"/>
      <c r="T16" s="514"/>
      <c r="U16" s="514"/>
      <c r="V16" s="515"/>
      <c r="W16" s="397"/>
      <c r="X16" s="398"/>
      <c r="Y16" s="398"/>
      <c r="Z16" s="398"/>
      <c r="AA16" s="398"/>
      <c r="AB16" s="387"/>
      <c r="AC16" s="494">
        <v>24.2</v>
      </c>
      <c r="AD16" s="495"/>
      <c r="AE16" s="495"/>
      <c r="AF16" s="495"/>
      <c r="AG16" s="496"/>
      <c r="AH16" s="494">
        <v>26</v>
      </c>
      <c r="AI16" s="495"/>
      <c r="AJ16" s="495"/>
      <c r="AK16" s="495"/>
      <c r="AL16" s="497"/>
      <c r="AM16" s="436"/>
      <c r="AN16" s="437"/>
      <c r="AO16" s="437"/>
      <c r="AP16" s="437"/>
      <c r="AQ16" s="437"/>
      <c r="AR16" s="437"/>
      <c r="AS16" s="437"/>
      <c r="AT16" s="438"/>
      <c r="AU16" s="439"/>
      <c r="AV16" s="440"/>
      <c r="AW16" s="440"/>
      <c r="AX16" s="440"/>
      <c r="AY16" s="441" t="s">
        <v>141</v>
      </c>
      <c r="AZ16" s="442"/>
      <c r="BA16" s="442"/>
      <c r="BB16" s="442"/>
      <c r="BC16" s="442"/>
      <c r="BD16" s="442"/>
      <c r="BE16" s="442"/>
      <c r="BF16" s="442"/>
      <c r="BG16" s="442"/>
      <c r="BH16" s="442"/>
      <c r="BI16" s="442"/>
      <c r="BJ16" s="442"/>
      <c r="BK16" s="442"/>
      <c r="BL16" s="442"/>
      <c r="BM16" s="443"/>
      <c r="BN16" s="407">
        <v>11555673</v>
      </c>
      <c r="BO16" s="408"/>
      <c r="BP16" s="408"/>
      <c r="BQ16" s="408"/>
      <c r="BR16" s="408"/>
      <c r="BS16" s="408"/>
      <c r="BT16" s="408"/>
      <c r="BU16" s="409"/>
      <c r="BV16" s="407">
        <v>11156628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3">
      <c r="A17" s="181"/>
      <c r="B17" s="473"/>
      <c r="C17" s="474"/>
      <c r="D17" s="474"/>
      <c r="E17" s="474"/>
      <c r="F17" s="474"/>
      <c r="G17" s="474"/>
      <c r="H17" s="474"/>
      <c r="I17" s="474"/>
      <c r="J17" s="474"/>
      <c r="K17" s="475"/>
      <c r="L17" s="195"/>
      <c r="M17" s="518" t="s">
        <v>142</v>
      </c>
      <c r="N17" s="519"/>
      <c r="O17" s="519"/>
      <c r="P17" s="519"/>
      <c r="Q17" s="520"/>
      <c r="R17" s="513" t="s">
        <v>143</v>
      </c>
      <c r="S17" s="514"/>
      <c r="T17" s="514"/>
      <c r="U17" s="514"/>
      <c r="V17" s="515"/>
      <c r="W17" s="423" t="s">
        <v>144</v>
      </c>
      <c r="X17" s="424"/>
      <c r="Y17" s="424"/>
      <c r="Z17" s="424"/>
      <c r="AA17" s="424"/>
      <c r="AB17" s="414"/>
      <c r="AC17" s="458">
        <v>22626</v>
      </c>
      <c r="AD17" s="459"/>
      <c r="AE17" s="459"/>
      <c r="AF17" s="459"/>
      <c r="AG17" s="501"/>
      <c r="AH17" s="458">
        <v>23281</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11673811</v>
      </c>
      <c r="BO17" s="408"/>
      <c r="BP17" s="408"/>
      <c r="BQ17" s="408"/>
      <c r="BR17" s="408"/>
      <c r="BS17" s="408"/>
      <c r="BT17" s="408"/>
      <c r="BU17" s="409"/>
      <c r="BV17" s="407">
        <v>11425608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3">
      <c r="A18" s="181"/>
      <c r="B18" s="529" t="s">
        <v>146</v>
      </c>
      <c r="C18" s="450"/>
      <c r="D18" s="450"/>
      <c r="E18" s="530"/>
      <c r="F18" s="530"/>
      <c r="G18" s="530"/>
      <c r="H18" s="530"/>
      <c r="I18" s="530"/>
      <c r="J18" s="530"/>
      <c r="K18" s="530"/>
      <c r="L18" s="531">
        <v>17.649999999999999</v>
      </c>
      <c r="M18" s="531"/>
      <c r="N18" s="531"/>
      <c r="O18" s="531"/>
      <c r="P18" s="531"/>
      <c r="Q18" s="531"/>
      <c r="R18" s="532"/>
      <c r="S18" s="532"/>
      <c r="T18" s="532"/>
      <c r="U18" s="532"/>
      <c r="V18" s="533"/>
      <c r="W18" s="425"/>
      <c r="X18" s="426"/>
      <c r="Y18" s="426"/>
      <c r="Z18" s="426"/>
      <c r="AA18" s="426"/>
      <c r="AB18" s="417"/>
      <c r="AC18" s="534">
        <v>74.7</v>
      </c>
      <c r="AD18" s="535"/>
      <c r="AE18" s="535"/>
      <c r="AF18" s="535"/>
      <c r="AG18" s="536"/>
      <c r="AH18" s="534">
        <v>73</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13548017</v>
      </c>
      <c r="BO18" s="408"/>
      <c r="BP18" s="408"/>
      <c r="BQ18" s="408"/>
      <c r="BR18" s="408"/>
      <c r="BS18" s="408"/>
      <c r="BT18" s="408"/>
      <c r="BU18" s="409"/>
      <c r="BV18" s="407">
        <v>13117154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3">
      <c r="A19" s="181"/>
      <c r="B19" s="529" t="s">
        <v>148</v>
      </c>
      <c r="C19" s="450"/>
      <c r="D19" s="450"/>
      <c r="E19" s="530"/>
      <c r="F19" s="530"/>
      <c r="G19" s="530"/>
      <c r="H19" s="530"/>
      <c r="I19" s="530"/>
      <c r="J19" s="530"/>
      <c r="K19" s="530"/>
      <c r="L19" s="538">
        <v>3973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20250234</v>
      </c>
      <c r="BO19" s="408"/>
      <c r="BP19" s="408"/>
      <c r="BQ19" s="408"/>
      <c r="BR19" s="408"/>
      <c r="BS19" s="408"/>
      <c r="BT19" s="408"/>
      <c r="BU19" s="409"/>
      <c r="BV19" s="407">
        <v>18870965</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3">
      <c r="A20" s="181"/>
      <c r="B20" s="529" t="s">
        <v>150</v>
      </c>
      <c r="C20" s="450"/>
      <c r="D20" s="450"/>
      <c r="E20" s="530"/>
      <c r="F20" s="530"/>
      <c r="G20" s="530"/>
      <c r="H20" s="530"/>
      <c r="I20" s="530"/>
      <c r="J20" s="530"/>
      <c r="K20" s="530"/>
      <c r="L20" s="538">
        <v>30537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3">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15317419</v>
      </c>
      <c r="BO22" s="371"/>
      <c r="BP22" s="371"/>
      <c r="BQ22" s="371"/>
      <c r="BR22" s="371"/>
      <c r="BS22" s="371"/>
      <c r="BT22" s="371"/>
      <c r="BU22" s="372"/>
      <c r="BV22" s="370">
        <v>16513183</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13277831</v>
      </c>
      <c r="BO23" s="408"/>
      <c r="BP23" s="408"/>
      <c r="BQ23" s="408"/>
      <c r="BR23" s="408"/>
      <c r="BS23" s="408"/>
      <c r="BT23" s="408"/>
      <c r="BU23" s="409"/>
      <c r="BV23" s="407">
        <v>14318916</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3">
      <c r="A24" s="181"/>
      <c r="B24" s="578"/>
      <c r="C24" s="554"/>
      <c r="D24" s="555"/>
      <c r="E24" s="457" t="s">
        <v>160</v>
      </c>
      <c r="F24" s="437"/>
      <c r="G24" s="437"/>
      <c r="H24" s="437"/>
      <c r="I24" s="437"/>
      <c r="J24" s="437"/>
      <c r="K24" s="438"/>
      <c r="L24" s="458">
        <v>1</v>
      </c>
      <c r="M24" s="459"/>
      <c r="N24" s="459"/>
      <c r="O24" s="459"/>
      <c r="P24" s="501"/>
      <c r="Q24" s="458">
        <v>8730</v>
      </c>
      <c r="R24" s="459"/>
      <c r="S24" s="459"/>
      <c r="T24" s="459"/>
      <c r="U24" s="459"/>
      <c r="V24" s="501"/>
      <c r="W24" s="553"/>
      <c r="X24" s="554"/>
      <c r="Y24" s="555"/>
      <c r="Z24" s="457" t="s">
        <v>161</v>
      </c>
      <c r="AA24" s="437"/>
      <c r="AB24" s="437"/>
      <c r="AC24" s="437"/>
      <c r="AD24" s="437"/>
      <c r="AE24" s="437"/>
      <c r="AF24" s="437"/>
      <c r="AG24" s="438"/>
      <c r="AH24" s="458">
        <v>347</v>
      </c>
      <c r="AI24" s="459"/>
      <c r="AJ24" s="459"/>
      <c r="AK24" s="459"/>
      <c r="AL24" s="501"/>
      <c r="AM24" s="458">
        <v>1096173</v>
      </c>
      <c r="AN24" s="459"/>
      <c r="AO24" s="459"/>
      <c r="AP24" s="459"/>
      <c r="AQ24" s="459"/>
      <c r="AR24" s="501"/>
      <c r="AS24" s="458">
        <v>3159</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5283318</v>
      </c>
      <c r="BO24" s="408"/>
      <c r="BP24" s="408"/>
      <c r="BQ24" s="408"/>
      <c r="BR24" s="408"/>
      <c r="BS24" s="408"/>
      <c r="BT24" s="408"/>
      <c r="BU24" s="409"/>
      <c r="BV24" s="407">
        <v>5657053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5">
      <c r="A25" s="181"/>
      <c r="B25" s="578"/>
      <c r="C25" s="554"/>
      <c r="D25" s="555"/>
      <c r="E25" s="457" t="s">
        <v>163</v>
      </c>
      <c r="F25" s="437"/>
      <c r="G25" s="437"/>
      <c r="H25" s="437"/>
      <c r="I25" s="437"/>
      <c r="J25" s="437"/>
      <c r="K25" s="438"/>
      <c r="L25" s="458">
        <v>1</v>
      </c>
      <c r="M25" s="459"/>
      <c r="N25" s="459"/>
      <c r="O25" s="459"/>
      <c r="P25" s="501"/>
      <c r="Q25" s="458">
        <v>7410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3514859</v>
      </c>
      <c r="BO25" s="371"/>
      <c r="BP25" s="371"/>
      <c r="BQ25" s="371"/>
      <c r="BR25" s="371"/>
      <c r="BS25" s="371"/>
      <c r="BT25" s="371"/>
      <c r="BU25" s="372"/>
      <c r="BV25" s="370">
        <v>4361324</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5">
      <c r="A26" s="181"/>
      <c r="B26" s="578"/>
      <c r="C26" s="554"/>
      <c r="D26" s="555"/>
      <c r="E26" s="457" t="s">
        <v>166</v>
      </c>
      <c r="F26" s="437"/>
      <c r="G26" s="437"/>
      <c r="H26" s="437"/>
      <c r="I26" s="437"/>
      <c r="J26" s="437"/>
      <c r="K26" s="438"/>
      <c r="L26" s="458">
        <v>1</v>
      </c>
      <c r="M26" s="459"/>
      <c r="N26" s="459"/>
      <c r="O26" s="459"/>
      <c r="P26" s="501"/>
      <c r="Q26" s="458">
        <v>6940</v>
      </c>
      <c r="R26" s="459"/>
      <c r="S26" s="459"/>
      <c r="T26" s="459"/>
      <c r="U26" s="459"/>
      <c r="V26" s="501"/>
      <c r="W26" s="553"/>
      <c r="X26" s="554"/>
      <c r="Y26" s="555"/>
      <c r="Z26" s="457" t="s">
        <v>167</v>
      </c>
      <c r="AA26" s="559"/>
      <c r="AB26" s="559"/>
      <c r="AC26" s="559"/>
      <c r="AD26" s="559"/>
      <c r="AE26" s="559"/>
      <c r="AF26" s="559"/>
      <c r="AG26" s="560"/>
      <c r="AH26" s="458">
        <v>1</v>
      </c>
      <c r="AI26" s="459"/>
      <c r="AJ26" s="459"/>
      <c r="AK26" s="459"/>
      <c r="AL26" s="501"/>
      <c r="AM26" s="458" t="s">
        <v>168</v>
      </c>
      <c r="AN26" s="459"/>
      <c r="AO26" s="459"/>
      <c r="AP26" s="459"/>
      <c r="AQ26" s="459"/>
      <c r="AR26" s="501"/>
      <c r="AS26" s="458" t="s">
        <v>168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3">
      <c r="A27" s="181"/>
      <c r="B27" s="578"/>
      <c r="C27" s="554"/>
      <c r="D27" s="555"/>
      <c r="E27" s="457" t="s">
        <v>170</v>
      </c>
      <c r="F27" s="437"/>
      <c r="G27" s="437"/>
      <c r="H27" s="437"/>
      <c r="I27" s="437"/>
      <c r="J27" s="437"/>
      <c r="K27" s="438"/>
      <c r="L27" s="458">
        <v>1</v>
      </c>
      <c r="M27" s="459"/>
      <c r="N27" s="459"/>
      <c r="O27" s="459"/>
      <c r="P27" s="501"/>
      <c r="Q27" s="458">
        <v>4330</v>
      </c>
      <c r="R27" s="459"/>
      <c r="S27" s="459"/>
      <c r="T27" s="459"/>
      <c r="U27" s="459"/>
      <c r="V27" s="501"/>
      <c r="W27" s="553"/>
      <c r="X27" s="554"/>
      <c r="Y27" s="555"/>
      <c r="Z27" s="457" t="s">
        <v>171</v>
      </c>
      <c r="AA27" s="437"/>
      <c r="AB27" s="437"/>
      <c r="AC27" s="437"/>
      <c r="AD27" s="437"/>
      <c r="AE27" s="437"/>
      <c r="AF27" s="437"/>
      <c r="AG27" s="438"/>
      <c r="AH27" s="458">
        <v>8</v>
      </c>
      <c r="AI27" s="459"/>
      <c r="AJ27" s="459"/>
      <c r="AK27" s="459"/>
      <c r="AL27" s="501"/>
      <c r="AM27" s="458">
        <v>31744</v>
      </c>
      <c r="AN27" s="459"/>
      <c r="AO27" s="459"/>
      <c r="AP27" s="459"/>
      <c r="AQ27" s="459"/>
      <c r="AR27" s="501"/>
      <c r="AS27" s="458">
        <v>3968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1297314</v>
      </c>
      <c r="BO27" s="527"/>
      <c r="BP27" s="527"/>
      <c r="BQ27" s="527"/>
      <c r="BR27" s="527"/>
      <c r="BS27" s="527"/>
      <c r="BT27" s="527"/>
      <c r="BU27" s="528"/>
      <c r="BV27" s="526">
        <v>1297314</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5">
      <c r="A28" s="181"/>
      <c r="B28" s="578"/>
      <c r="C28" s="554"/>
      <c r="D28" s="555"/>
      <c r="E28" s="457" t="s">
        <v>173</v>
      </c>
      <c r="F28" s="437"/>
      <c r="G28" s="437"/>
      <c r="H28" s="437"/>
      <c r="I28" s="437"/>
      <c r="J28" s="437"/>
      <c r="K28" s="438"/>
      <c r="L28" s="458">
        <v>1</v>
      </c>
      <c r="M28" s="459"/>
      <c r="N28" s="459"/>
      <c r="O28" s="459"/>
      <c r="P28" s="501"/>
      <c r="Q28" s="458">
        <v>3790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2044297</v>
      </c>
      <c r="BO28" s="371"/>
      <c r="BP28" s="371"/>
      <c r="BQ28" s="371"/>
      <c r="BR28" s="371"/>
      <c r="BS28" s="371"/>
      <c r="BT28" s="371"/>
      <c r="BU28" s="372"/>
      <c r="BV28" s="370">
        <v>2024944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5">
      <c r="A29" s="181"/>
      <c r="B29" s="578"/>
      <c r="C29" s="554"/>
      <c r="D29" s="555"/>
      <c r="E29" s="457" t="s">
        <v>176</v>
      </c>
      <c r="F29" s="437"/>
      <c r="G29" s="437"/>
      <c r="H29" s="437"/>
      <c r="I29" s="437"/>
      <c r="J29" s="437"/>
      <c r="K29" s="438"/>
      <c r="L29" s="458">
        <v>16</v>
      </c>
      <c r="M29" s="459"/>
      <c r="N29" s="459"/>
      <c r="O29" s="459"/>
      <c r="P29" s="501"/>
      <c r="Q29" s="458">
        <v>3550</v>
      </c>
      <c r="R29" s="459"/>
      <c r="S29" s="459"/>
      <c r="T29" s="459"/>
      <c r="U29" s="459"/>
      <c r="V29" s="501"/>
      <c r="W29" s="556"/>
      <c r="X29" s="557"/>
      <c r="Y29" s="558"/>
      <c r="Z29" s="457" t="s">
        <v>177</v>
      </c>
      <c r="AA29" s="437"/>
      <c r="AB29" s="437"/>
      <c r="AC29" s="437"/>
      <c r="AD29" s="437"/>
      <c r="AE29" s="437"/>
      <c r="AF29" s="437"/>
      <c r="AG29" s="438"/>
      <c r="AH29" s="458">
        <v>355</v>
      </c>
      <c r="AI29" s="459"/>
      <c r="AJ29" s="459"/>
      <c r="AK29" s="459"/>
      <c r="AL29" s="501"/>
      <c r="AM29" s="458">
        <v>1127917</v>
      </c>
      <c r="AN29" s="459"/>
      <c r="AO29" s="459"/>
      <c r="AP29" s="459"/>
      <c r="AQ29" s="459"/>
      <c r="AR29" s="501"/>
      <c r="AS29" s="458">
        <v>3177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3">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3181493</v>
      </c>
      <c r="BO30" s="527"/>
      <c r="BP30" s="527"/>
      <c r="BQ30" s="527"/>
      <c r="BR30" s="527"/>
      <c r="BS30" s="527"/>
      <c r="BT30" s="527"/>
      <c r="BU30" s="528"/>
      <c r="BV30" s="526">
        <v>3028645</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埼玉西部環境保全組合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5">
      <c r="A35" s="181"/>
      <c r="B35" s="205"/>
      <c r="C35" s="597">
        <f>IF(E35="","",C34+1)</f>
        <v>2</v>
      </c>
      <c r="D35" s="597"/>
      <c r="E35" s="598" t="str">
        <f>IF('各会計、関係団体の財政状況及び健全化判断比率'!B8="","",'各会計、関係団体の財政状況及び健全化判断比率'!B8)</f>
        <v>坂戸都市計画事業一本松土地区画整理事業特別会計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後期高齢者医療特別会計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坂戸地区衛生組合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5">
      <c r="A36" s="181"/>
      <c r="B36" s="205"/>
      <c r="C36" s="597">
        <f>IF(E36="","",C35+1)</f>
        <v>3</v>
      </c>
      <c r="D36" s="597"/>
      <c r="E36" s="598" t="str">
        <f>IF('各会計、関係団体の財政状況及び健全化判断比率'!B9="","",'各会計、関係団体の財政状況及び健全化判断比率'!B9)</f>
        <v>坂戸都市計画事業若葉駅西口土地区画整理事業特別会計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介護保険特別会計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坂戸、鶴ヶ島下水道組合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坂戸、鶴ヶ島水道企業団</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広域静苑組合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坂戸・鶴ヶ島消防組合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埼玉県後期高齢者医療広域連合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埼玉県後期高齢者医療広域連合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彩の国さいたま人づくり広域連合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埼玉県市町村総合事務組合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5"/>
    <row r="55" spans="5:113" x14ac:dyDescent="0.25"/>
    <row r="56" spans="5:113" x14ac:dyDescent="0.25"/>
  </sheetData>
  <sheetProtection algorithmName="SHA-512" hashValue="Bxpd5yWBGgkLRxkj9hSeyue/54/pQV580Noej+Ad8sighFV0qEqhaZt5lbKkFwHzGchPBR5u/dieB7bAZhyk1Q==" saltValue="V9BeKjEU6CEyiZ7Eaw3tl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5"/>
  <cols>
    <col min="1" max="1" width="1.59765625" style="214" customWidth="1"/>
    <col min="2" max="2" width="2.33203125" style="214" customWidth="1"/>
    <col min="3" max="16" width="2.59765625" style="214" customWidth="1"/>
    <col min="17" max="17" width="2.33203125" style="214" customWidth="1"/>
    <col min="18" max="95" width="1.59765625" style="214" customWidth="1"/>
    <col min="96" max="133" width="1.59765625" style="226" customWidth="1"/>
    <col min="134" max="143" width="1.59765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5">
      <c r="B5" s="609" t="s">
        <v>215</v>
      </c>
      <c r="C5" s="610"/>
      <c r="D5" s="610"/>
      <c r="E5" s="610"/>
      <c r="F5" s="610"/>
      <c r="G5" s="610"/>
      <c r="H5" s="610"/>
      <c r="I5" s="610"/>
      <c r="J5" s="610"/>
      <c r="K5" s="610"/>
      <c r="L5" s="610"/>
      <c r="M5" s="610"/>
      <c r="N5" s="610"/>
      <c r="O5" s="610"/>
      <c r="P5" s="610"/>
      <c r="Q5" s="611"/>
      <c r="R5" s="612">
        <v>10320614</v>
      </c>
      <c r="S5" s="613"/>
      <c r="T5" s="613"/>
      <c r="U5" s="613"/>
      <c r="V5" s="613"/>
      <c r="W5" s="613"/>
      <c r="X5" s="613"/>
      <c r="Y5" s="614"/>
      <c r="Z5" s="615">
        <v>37.799999999999997</v>
      </c>
      <c r="AA5" s="615"/>
      <c r="AB5" s="615"/>
      <c r="AC5" s="615"/>
      <c r="AD5" s="616">
        <v>9752806</v>
      </c>
      <c r="AE5" s="616"/>
      <c r="AF5" s="616"/>
      <c r="AG5" s="616"/>
      <c r="AH5" s="616"/>
      <c r="AI5" s="616"/>
      <c r="AJ5" s="616"/>
      <c r="AK5" s="616"/>
      <c r="AL5" s="617">
        <v>68.099999999999994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9765622</v>
      </c>
      <c r="BH5" s="624"/>
      <c r="BI5" s="624"/>
      <c r="BJ5" s="624"/>
      <c r="BK5" s="624"/>
      <c r="BL5" s="624"/>
      <c r="BM5" s="624"/>
      <c r="BN5" s="625"/>
      <c r="BO5" s="626">
        <v>94.6</v>
      </c>
      <c r="BP5" s="626"/>
      <c r="BQ5" s="626"/>
      <c r="BR5" s="626"/>
      <c r="BS5" s="627">
        <v>78750</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5">
      <c r="B6" s="620" t="s">
        <v>220</v>
      </c>
      <c r="C6" s="621"/>
      <c r="D6" s="621"/>
      <c r="E6" s="621"/>
      <c r="F6" s="621"/>
      <c r="G6" s="621"/>
      <c r="H6" s="621"/>
      <c r="I6" s="621"/>
      <c r="J6" s="621"/>
      <c r="K6" s="621"/>
      <c r="L6" s="621"/>
      <c r="M6" s="621"/>
      <c r="N6" s="621"/>
      <c r="O6" s="621"/>
      <c r="P6" s="621"/>
      <c r="Q6" s="622"/>
      <c r="R6" s="623">
        <v>160302</v>
      </c>
      <c r="S6" s="624"/>
      <c r="T6" s="624"/>
      <c r="U6" s="624"/>
      <c r="V6" s="624"/>
      <c r="W6" s="624"/>
      <c r="X6" s="624"/>
      <c r="Y6" s="625"/>
      <c r="Z6" s="626">
        <v>0.6</v>
      </c>
      <c r="AA6" s="626"/>
      <c r="AB6" s="626"/>
      <c r="AC6" s="626"/>
      <c r="AD6" s="627">
        <v>160302</v>
      </c>
      <c r="AE6" s="627"/>
      <c r="AF6" s="627"/>
      <c r="AG6" s="627"/>
      <c r="AH6" s="627"/>
      <c r="AI6" s="627"/>
      <c r="AJ6" s="627"/>
      <c r="AK6" s="627"/>
      <c r="AL6" s="628">
        <v>1.1000000000000001</v>
      </c>
      <c r="AM6" s="629"/>
      <c r="AN6" s="629"/>
      <c r="AO6" s="630"/>
      <c r="AP6" s="620" t="s">
        <v>221</v>
      </c>
      <c r="AQ6" s="621"/>
      <c r="AR6" s="621"/>
      <c r="AS6" s="621"/>
      <c r="AT6" s="621"/>
      <c r="AU6" s="621"/>
      <c r="AV6" s="621"/>
      <c r="AW6" s="621"/>
      <c r="AX6" s="621"/>
      <c r="AY6" s="621"/>
      <c r="AZ6" s="621"/>
      <c r="BA6" s="621"/>
      <c r="BB6" s="621"/>
      <c r="BC6" s="621"/>
      <c r="BD6" s="621"/>
      <c r="BE6" s="621"/>
      <c r="BF6" s="622"/>
      <c r="BG6" s="623">
        <v>9765622</v>
      </c>
      <c r="BH6" s="624"/>
      <c r="BI6" s="624"/>
      <c r="BJ6" s="624"/>
      <c r="BK6" s="624"/>
      <c r="BL6" s="624"/>
      <c r="BM6" s="624"/>
      <c r="BN6" s="625"/>
      <c r="BO6" s="626">
        <v>94.6</v>
      </c>
      <c r="BP6" s="626"/>
      <c r="BQ6" s="626"/>
      <c r="BR6" s="626"/>
      <c r="BS6" s="627">
        <v>78750</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197796</v>
      </c>
      <c r="CS6" s="624"/>
      <c r="CT6" s="624"/>
      <c r="CU6" s="624"/>
      <c r="CV6" s="624"/>
      <c r="CW6" s="624"/>
      <c r="CX6" s="624"/>
      <c r="CY6" s="625"/>
      <c r="CZ6" s="617">
        <v>0.8</v>
      </c>
      <c r="DA6" s="618"/>
      <c r="DB6" s="618"/>
      <c r="DC6" s="634"/>
      <c r="DD6" s="632" t="s">
        <v>122</v>
      </c>
      <c r="DE6" s="624"/>
      <c r="DF6" s="624"/>
      <c r="DG6" s="624"/>
      <c r="DH6" s="624"/>
      <c r="DI6" s="624"/>
      <c r="DJ6" s="624"/>
      <c r="DK6" s="624"/>
      <c r="DL6" s="624"/>
      <c r="DM6" s="624"/>
      <c r="DN6" s="624"/>
      <c r="DO6" s="624"/>
      <c r="DP6" s="625"/>
      <c r="DQ6" s="632">
        <v>197796</v>
      </c>
      <c r="DR6" s="624"/>
      <c r="DS6" s="624"/>
      <c r="DT6" s="624"/>
      <c r="DU6" s="624"/>
      <c r="DV6" s="624"/>
      <c r="DW6" s="624"/>
      <c r="DX6" s="624"/>
      <c r="DY6" s="624"/>
      <c r="DZ6" s="624"/>
      <c r="EA6" s="624"/>
      <c r="EB6" s="624"/>
      <c r="EC6" s="633"/>
    </row>
    <row r="7" spans="2:143" ht="11.25" customHeight="1" x14ac:dyDescent="0.25">
      <c r="B7" s="620" t="s">
        <v>223</v>
      </c>
      <c r="C7" s="621"/>
      <c r="D7" s="621"/>
      <c r="E7" s="621"/>
      <c r="F7" s="621"/>
      <c r="G7" s="621"/>
      <c r="H7" s="621"/>
      <c r="I7" s="621"/>
      <c r="J7" s="621"/>
      <c r="K7" s="621"/>
      <c r="L7" s="621"/>
      <c r="M7" s="621"/>
      <c r="N7" s="621"/>
      <c r="O7" s="621"/>
      <c r="P7" s="621"/>
      <c r="Q7" s="622"/>
      <c r="R7" s="623">
        <v>3566</v>
      </c>
      <c r="S7" s="624"/>
      <c r="T7" s="624"/>
      <c r="U7" s="624"/>
      <c r="V7" s="624"/>
      <c r="W7" s="624"/>
      <c r="X7" s="624"/>
      <c r="Y7" s="625"/>
      <c r="Z7" s="626">
        <v>0</v>
      </c>
      <c r="AA7" s="626"/>
      <c r="AB7" s="626"/>
      <c r="AC7" s="626"/>
      <c r="AD7" s="627">
        <v>3566</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4755121</v>
      </c>
      <c r="BH7" s="624"/>
      <c r="BI7" s="624"/>
      <c r="BJ7" s="624"/>
      <c r="BK7" s="624"/>
      <c r="BL7" s="624"/>
      <c r="BM7" s="624"/>
      <c r="BN7" s="625"/>
      <c r="BO7" s="626">
        <v>46.1</v>
      </c>
      <c r="BP7" s="626"/>
      <c r="BQ7" s="626"/>
      <c r="BR7" s="626"/>
      <c r="BS7" s="627">
        <v>78750</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4372611</v>
      </c>
      <c r="CS7" s="624"/>
      <c r="CT7" s="624"/>
      <c r="CU7" s="624"/>
      <c r="CV7" s="624"/>
      <c r="CW7" s="624"/>
      <c r="CX7" s="624"/>
      <c r="CY7" s="625"/>
      <c r="CZ7" s="626">
        <v>17</v>
      </c>
      <c r="DA7" s="626"/>
      <c r="DB7" s="626"/>
      <c r="DC7" s="626"/>
      <c r="DD7" s="632">
        <v>206706</v>
      </c>
      <c r="DE7" s="624"/>
      <c r="DF7" s="624"/>
      <c r="DG7" s="624"/>
      <c r="DH7" s="624"/>
      <c r="DI7" s="624"/>
      <c r="DJ7" s="624"/>
      <c r="DK7" s="624"/>
      <c r="DL7" s="624"/>
      <c r="DM7" s="624"/>
      <c r="DN7" s="624"/>
      <c r="DO7" s="624"/>
      <c r="DP7" s="625"/>
      <c r="DQ7" s="632">
        <v>3977079</v>
      </c>
      <c r="DR7" s="624"/>
      <c r="DS7" s="624"/>
      <c r="DT7" s="624"/>
      <c r="DU7" s="624"/>
      <c r="DV7" s="624"/>
      <c r="DW7" s="624"/>
      <c r="DX7" s="624"/>
      <c r="DY7" s="624"/>
      <c r="DZ7" s="624"/>
      <c r="EA7" s="624"/>
      <c r="EB7" s="624"/>
      <c r="EC7" s="633"/>
    </row>
    <row r="8" spans="2:143" ht="11.25" customHeight="1" x14ac:dyDescent="0.25">
      <c r="B8" s="620" t="s">
        <v>226</v>
      </c>
      <c r="C8" s="621"/>
      <c r="D8" s="621"/>
      <c r="E8" s="621"/>
      <c r="F8" s="621"/>
      <c r="G8" s="621"/>
      <c r="H8" s="621"/>
      <c r="I8" s="621"/>
      <c r="J8" s="621"/>
      <c r="K8" s="621"/>
      <c r="L8" s="621"/>
      <c r="M8" s="621"/>
      <c r="N8" s="621"/>
      <c r="O8" s="621"/>
      <c r="P8" s="621"/>
      <c r="Q8" s="622"/>
      <c r="R8" s="623">
        <v>65385</v>
      </c>
      <c r="S8" s="624"/>
      <c r="T8" s="624"/>
      <c r="U8" s="624"/>
      <c r="V8" s="624"/>
      <c r="W8" s="624"/>
      <c r="X8" s="624"/>
      <c r="Y8" s="625"/>
      <c r="Z8" s="626">
        <v>0.2</v>
      </c>
      <c r="AA8" s="626"/>
      <c r="AB8" s="626"/>
      <c r="AC8" s="626"/>
      <c r="AD8" s="627">
        <v>65385</v>
      </c>
      <c r="AE8" s="627"/>
      <c r="AF8" s="627"/>
      <c r="AG8" s="627"/>
      <c r="AH8" s="627"/>
      <c r="AI8" s="627"/>
      <c r="AJ8" s="627"/>
      <c r="AK8" s="627"/>
      <c r="AL8" s="628">
        <v>0.5</v>
      </c>
      <c r="AM8" s="629"/>
      <c r="AN8" s="629"/>
      <c r="AO8" s="630"/>
      <c r="AP8" s="620" t="s">
        <v>227</v>
      </c>
      <c r="AQ8" s="621"/>
      <c r="AR8" s="621"/>
      <c r="AS8" s="621"/>
      <c r="AT8" s="621"/>
      <c r="AU8" s="621"/>
      <c r="AV8" s="621"/>
      <c r="AW8" s="621"/>
      <c r="AX8" s="621"/>
      <c r="AY8" s="621"/>
      <c r="AZ8" s="621"/>
      <c r="BA8" s="621"/>
      <c r="BB8" s="621"/>
      <c r="BC8" s="621"/>
      <c r="BD8" s="621"/>
      <c r="BE8" s="621"/>
      <c r="BF8" s="622"/>
      <c r="BG8" s="623">
        <v>132512</v>
      </c>
      <c r="BH8" s="624"/>
      <c r="BI8" s="624"/>
      <c r="BJ8" s="624"/>
      <c r="BK8" s="624"/>
      <c r="BL8" s="624"/>
      <c r="BM8" s="624"/>
      <c r="BN8" s="625"/>
      <c r="BO8" s="626">
        <v>1.3</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11291479</v>
      </c>
      <c r="CS8" s="624"/>
      <c r="CT8" s="624"/>
      <c r="CU8" s="624"/>
      <c r="CV8" s="624"/>
      <c r="CW8" s="624"/>
      <c r="CX8" s="624"/>
      <c r="CY8" s="625"/>
      <c r="CZ8" s="626">
        <v>44</v>
      </c>
      <c r="DA8" s="626"/>
      <c r="DB8" s="626"/>
      <c r="DC8" s="626"/>
      <c r="DD8" s="632">
        <v>113227</v>
      </c>
      <c r="DE8" s="624"/>
      <c r="DF8" s="624"/>
      <c r="DG8" s="624"/>
      <c r="DH8" s="624"/>
      <c r="DI8" s="624"/>
      <c r="DJ8" s="624"/>
      <c r="DK8" s="624"/>
      <c r="DL8" s="624"/>
      <c r="DM8" s="624"/>
      <c r="DN8" s="624"/>
      <c r="DO8" s="624"/>
      <c r="DP8" s="625"/>
      <c r="DQ8" s="632">
        <v>6220116</v>
      </c>
      <c r="DR8" s="624"/>
      <c r="DS8" s="624"/>
      <c r="DT8" s="624"/>
      <c r="DU8" s="624"/>
      <c r="DV8" s="624"/>
      <c r="DW8" s="624"/>
      <c r="DX8" s="624"/>
      <c r="DY8" s="624"/>
      <c r="DZ8" s="624"/>
      <c r="EA8" s="624"/>
      <c r="EB8" s="624"/>
      <c r="EC8" s="633"/>
    </row>
    <row r="9" spans="2:143" ht="11.25" customHeight="1" x14ac:dyDescent="0.25">
      <c r="B9" s="620" t="s">
        <v>229</v>
      </c>
      <c r="C9" s="621"/>
      <c r="D9" s="621"/>
      <c r="E9" s="621"/>
      <c r="F9" s="621"/>
      <c r="G9" s="621"/>
      <c r="H9" s="621"/>
      <c r="I9" s="621"/>
      <c r="J9" s="621"/>
      <c r="K9" s="621"/>
      <c r="L9" s="621"/>
      <c r="M9" s="621"/>
      <c r="N9" s="621"/>
      <c r="O9" s="621"/>
      <c r="P9" s="621"/>
      <c r="Q9" s="622"/>
      <c r="R9" s="623">
        <v>76153</v>
      </c>
      <c r="S9" s="624"/>
      <c r="T9" s="624"/>
      <c r="U9" s="624"/>
      <c r="V9" s="624"/>
      <c r="W9" s="624"/>
      <c r="X9" s="624"/>
      <c r="Y9" s="625"/>
      <c r="Z9" s="626">
        <v>0.3</v>
      </c>
      <c r="AA9" s="626"/>
      <c r="AB9" s="626"/>
      <c r="AC9" s="626"/>
      <c r="AD9" s="627">
        <v>76153</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4156622</v>
      </c>
      <c r="BH9" s="624"/>
      <c r="BI9" s="624"/>
      <c r="BJ9" s="624"/>
      <c r="BK9" s="624"/>
      <c r="BL9" s="624"/>
      <c r="BM9" s="624"/>
      <c r="BN9" s="625"/>
      <c r="BO9" s="626">
        <v>40.299999999999997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1811081</v>
      </c>
      <c r="CS9" s="624"/>
      <c r="CT9" s="624"/>
      <c r="CU9" s="624"/>
      <c r="CV9" s="624"/>
      <c r="CW9" s="624"/>
      <c r="CX9" s="624"/>
      <c r="CY9" s="625"/>
      <c r="CZ9" s="626">
        <v>7.1</v>
      </c>
      <c r="DA9" s="626"/>
      <c r="DB9" s="626"/>
      <c r="DC9" s="626"/>
      <c r="DD9" s="632">
        <v>8704</v>
      </c>
      <c r="DE9" s="624"/>
      <c r="DF9" s="624"/>
      <c r="DG9" s="624"/>
      <c r="DH9" s="624"/>
      <c r="DI9" s="624"/>
      <c r="DJ9" s="624"/>
      <c r="DK9" s="624"/>
      <c r="DL9" s="624"/>
      <c r="DM9" s="624"/>
      <c r="DN9" s="624"/>
      <c r="DO9" s="624"/>
      <c r="DP9" s="625"/>
      <c r="DQ9" s="632">
        <v>1595411</v>
      </c>
      <c r="DR9" s="624"/>
      <c r="DS9" s="624"/>
      <c r="DT9" s="624"/>
      <c r="DU9" s="624"/>
      <c r="DV9" s="624"/>
      <c r="DW9" s="624"/>
      <c r="DX9" s="624"/>
      <c r="DY9" s="624"/>
      <c r="DZ9" s="624"/>
      <c r="EA9" s="624"/>
      <c r="EB9" s="624"/>
      <c r="EC9" s="633"/>
    </row>
    <row r="10" spans="2:143" ht="11.25" customHeight="1" x14ac:dyDescent="0.2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179155</v>
      </c>
      <c r="BH10" s="624"/>
      <c r="BI10" s="624"/>
      <c r="BJ10" s="624"/>
      <c r="BK10" s="624"/>
      <c r="BL10" s="624"/>
      <c r="BM10" s="624"/>
      <c r="BN10" s="625"/>
      <c r="BO10" s="626">
        <v>1.7</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4490</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1890</v>
      </c>
      <c r="DR10" s="624"/>
      <c r="DS10" s="624"/>
      <c r="DT10" s="624"/>
      <c r="DU10" s="624"/>
      <c r="DV10" s="624"/>
      <c r="DW10" s="624"/>
      <c r="DX10" s="624"/>
      <c r="DY10" s="624"/>
      <c r="DZ10" s="624"/>
      <c r="EA10" s="624"/>
      <c r="EB10" s="624"/>
      <c r="EC10" s="633"/>
    </row>
    <row r="11" spans="2:143" ht="11.25" customHeight="1" x14ac:dyDescent="0.25">
      <c r="B11" s="620" t="s">
        <v>235</v>
      </c>
      <c r="C11" s="621"/>
      <c r="D11" s="621"/>
      <c r="E11" s="621"/>
      <c r="F11" s="621"/>
      <c r="G11" s="621"/>
      <c r="H11" s="621"/>
      <c r="I11" s="621"/>
      <c r="J11" s="621"/>
      <c r="K11" s="621"/>
      <c r="L11" s="621"/>
      <c r="M11" s="621"/>
      <c r="N11" s="621"/>
      <c r="O11" s="621"/>
      <c r="P11" s="621"/>
      <c r="Q11" s="622"/>
      <c r="R11" s="623">
        <v>1571202</v>
      </c>
      <c r="S11" s="624"/>
      <c r="T11" s="624"/>
      <c r="U11" s="624"/>
      <c r="V11" s="624"/>
      <c r="W11" s="624"/>
      <c r="X11" s="624"/>
      <c r="Y11" s="625"/>
      <c r="Z11" s="628">
        <v>5.8</v>
      </c>
      <c r="AA11" s="629"/>
      <c r="AB11" s="629"/>
      <c r="AC11" s="635"/>
      <c r="AD11" s="632">
        <v>1571202</v>
      </c>
      <c r="AE11" s="624"/>
      <c r="AF11" s="624"/>
      <c r="AG11" s="624"/>
      <c r="AH11" s="624"/>
      <c r="AI11" s="624"/>
      <c r="AJ11" s="624"/>
      <c r="AK11" s="625"/>
      <c r="AL11" s="628">
        <v>11</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286832</v>
      </c>
      <c r="BH11" s="624"/>
      <c r="BI11" s="624"/>
      <c r="BJ11" s="624"/>
      <c r="BK11" s="624"/>
      <c r="BL11" s="624"/>
      <c r="BM11" s="624"/>
      <c r="BN11" s="625"/>
      <c r="BO11" s="626">
        <v>2.8</v>
      </c>
      <c r="BP11" s="626"/>
      <c r="BQ11" s="626"/>
      <c r="BR11" s="626"/>
      <c r="BS11" s="627">
        <v>78750</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116231</v>
      </c>
      <c r="CS11" s="624"/>
      <c r="CT11" s="624"/>
      <c r="CU11" s="624"/>
      <c r="CV11" s="624"/>
      <c r="CW11" s="624"/>
      <c r="CX11" s="624"/>
      <c r="CY11" s="625"/>
      <c r="CZ11" s="626">
        <v>0.5</v>
      </c>
      <c r="DA11" s="626"/>
      <c r="DB11" s="626"/>
      <c r="DC11" s="626"/>
      <c r="DD11" s="632" t="s">
        <v>122</v>
      </c>
      <c r="DE11" s="624"/>
      <c r="DF11" s="624"/>
      <c r="DG11" s="624"/>
      <c r="DH11" s="624"/>
      <c r="DI11" s="624"/>
      <c r="DJ11" s="624"/>
      <c r="DK11" s="624"/>
      <c r="DL11" s="624"/>
      <c r="DM11" s="624"/>
      <c r="DN11" s="624"/>
      <c r="DO11" s="624"/>
      <c r="DP11" s="625"/>
      <c r="DQ11" s="632">
        <v>108512</v>
      </c>
      <c r="DR11" s="624"/>
      <c r="DS11" s="624"/>
      <c r="DT11" s="624"/>
      <c r="DU11" s="624"/>
      <c r="DV11" s="624"/>
      <c r="DW11" s="624"/>
      <c r="DX11" s="624"/>
      <c r="DY11" s="624"/>
      <c r="DZ11" s="624"/>
      <c r="EA11" s="624"/>
      <c r="EB11" s="624"/>
      <c r="EC11" s="633"/>
    </row>
    <row r="12" spans="2:143" ht="11.25" customHeight="1" x14ac:dyDescent="0.2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4321798</v>
      </c>
      <c r="BH12" s="624"/>
      <c r="BI12" s="624"/>
      <c r="BJ12" s="624"/>
      <c r="BK12" s="624"/>
      <c r="BL12" s="624"/>
      <c r="BM12" s="624"/>
      <c r="BN12" s="625"/>
      <c r="BO12" s="626">
        <v>41.9</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513976</v>
      </c>
      <c r="CS12" s="624"/>
      <c r="CT12" s="624"/>
      <c r="CU12" s="624"/>
      <c r="CV12" s="624"/>
      <c r="CW12" s="624"/>
      <c r="CX12" s="624"/>
      <c r="CY12" s="625"/>
      <c r="CZ12" s="626">
        <v>2</v>
      </c>
      <c r="DA12" s="626"/>
      <c r="DB12" s="626"/>
      <c r="DC12" s="626"/>
      <c r="DD12" s="632" t="s">
        <v>122</v>
      </c>
      <c r="DE12" s="624"/>
      <c r="DF12" s="624"/>
      <c r="DG12" s="624"/>
      <c r="DH12" s="624"/>
      <c r="DI12" s="624"/>
      <c r="DJ12" s="624"/>
      <c r="DK12" s="624"/>
      <c r="DL12" s="624"/>
      <c r="DM12" s="624"/>
      <c r="DN12" s="624"/>
      <c r="DO12" s="624"/>
      <c r="DP12" s="625"/>
      <c r="DQ12" s="632">
        <v>222250</v>
      </c>
      <c r="DR12" s="624"/>
      <c r="DS12" s="624"/>
      <c r="DT12" s="624"/>
      <c r="DU12" s="624"/>
      <c r="DV12" s="624"/>
      <c r="DW12" s="624"/>
      <c r="DX12" s="624"/>
      <c r="DY12" s="624"/>
      <c r="DZ12" s="624"/>
      <c r="EA12" s="624"/>
      <c r="EB12" s="624"/>
      <c r="EC12" s="633"/>
    </row>
    <row r="13" spans="2:143" ht="11.25" customHeight="1" x14ac:dyDescent="0.2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4306905</v>
      </c>
      <c r="BH13" s="624"/>
      <c r="BI13" s="624"/>
      <c r="BJ13" s="624"/>
      <c r="BK13" s="624"/>
      <c r="BL13" s="624"/>
      <c r="BM13" s="624"/>
      <c r="BN13" s="625"/>
      <c r="BO13" s="626">
        <v>41.7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1752536</v>
      </c>
      <c r="CS13" s="624"/>
      <c r="CT13" s="624"/>
      <c r="CU13" s="624"/>
      <c r="CV13" s="624"/>
      <c r="CW13" s="624"/>
      <c r="CX13" s="624"/>
      <c r="CY13" s="625"/>
      <c r="CZ13" s="626">
        <v>6.8</v>
      </c>
      <c r="DA13" s="626"/>
      <c r="DB13" s="626"/>
      <c r="DC13" s="626"/>
      <c r="DD13" s="632">
        <v>294415</v>
      </c>
      <c r="DE13" s="624"/>
      <c r="DF13" s="624"/>
      <c r="DG13" s="624"/>
      <c r="DH13" s="624"/>
      <c r="DI13" s="624"/>
      <c r="DJ13" s="624"/>
      <c r="DK13" s="624"/>
      <c r="DL13" s="624"/>
      <c r="DM13" s="624"/>
      <c r="DN13" s="624"/>
      <c r="DO13" s="624"/>
      <c r="DP13" s="625"/>
      <c r="DQ13" s="632">
        <v>1505339</v>
      </c>
      <c r="DR13" s="624"/>
      <c r="DS13" s="624"/>
      <c r="DT13" s="624"/>
      <c r="DU13" s="624"/>
      <c r="DV13" s="624"/>
      <c r="DW13" s="624"/>
      <c r="DX13" s="624"/>
      <c r="DY13" s="624"/>
      <c r="DZ13" s="624"/>
      <c r="EA13" s="624"/>
      <c r="EB13" s="624"/>
      <c r="EC13" s="633"/>
    </row>
    <row r="14" spans="2:143" ht="11.25" customHeight="1" x14ac:dyDescent="0.25">
      <c r="B14" s="620" t="s">
        <v>244</v>
      </c>
      <c r="C14" s="621"/>
      <c r="D14" s="621"/>
      <c r="E14" s="621"/>
      <c r="F14" s="621"/>
      <c r="G14" s="621"/>
      <c r="H14" s="621"/>
      <c r="I14" s="621"/>
      <c r="J14" s="621"/>
      <c r="K14" s="621"/>
      <c r="L14" s="621"/>
      <c r="M14" s="621"/>
      <c r="N14" s="621"/>
      <c r="O14" s="621"/>
      <c r="P14" s="621"/>
      <c r="Q14" s="622"/>
      <c r="R14" s="623">
        <v>1642</v>
      </c>
      <c r="S14" s="624"/>
      <c r="T14" s="624"/>
      <c r="U14" s="624"/>
      <c r="V14" s="624"/>
      <c r="W14" s="624"/>
      <c r="X14" s="624"/>
      <c r="Y14" s="625"/>
      <c r="Z14" s="626">
        <v>0</v>
      </c>
      <c r="AA14" s="626"/>
      <c r="AB14" s="626"/>
      <c r="AC14" s="626"/>
      <c r="AD14" s="627">
        <v>1642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165533</v>
      </c>
      <c r="BH14" s="624"/>
      <c r="BI14" s="624"/>
      <c r="BJ14" s="624"/>
      <c r="BK14" s="624"/>
      <c r="BL14" s="624"/>
      <c r="BM14" s="624"/>
      <c r="BN14" s="625"/>
      <c r="BO14" s="626">
        <v>1.6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1088771</v>
      </c>
      <c r="CS14" s="624"/>
      <c r="CT14" s="624"/>
      <c r="CU14" s="624"/>
      <c r="CV14" s="624"/>
      <c r="CW14" s="624"/>
      <c r="CX14" s="624"/>
      <c r="CY14" s="625"/>
      <c r="CZ14" s="626">
        <v>4.2</v>
      </c>
      <c r="DA14" s="626"/>
      <c r="DB14" s="626"/>
      <c r="DC14" s="626"/>
      <c r="DD14" s="632">
        <v>64699</v>
      </c>
      <c r="DE14" s="624"/>
      <c r="DF14" s="624"/>
      <c r="DG14" s="624"/>
      <c r="DH14" s="624"/>
      <c r="DI14" s="624"/>
      <c r="DJ14" s="624"/>
      <c r="DK14" s="624"/>
      <c r="DL14" s="624"/>
      <c r="DM14" s="624"/>
      <c r="DN14" s="624"/>
      <c r="DO14" s="624"/>
      <c r="DP14" s="625"/>
      <c r="DQ14" s="632">
        <v>1028471</v>
      </c>
      <c r="DR14" s="624"/>
      <c r="DS14" s="624"/>
      <c r="DT14" s="624"/>
      <c r="DU14" s="624"/>
      <c r="DV14" s="624"/>
      <c r="DW14" s="624"/>
      <c r="DX14" s="624"/>
      <c r="DY14" s="624"/>
      <c r="DZ14" s="624"/>
      <c r="EA14" s="624"/>
      <c r="EB14" s="624"/>
      <c r="EC14" s="633"/>
    </row>
    <row r="15" spans="2:143" ht="11.25" customHeight="1" x14ac:dyDescent="0.2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510354</v>
      </c>
      <c r="BH15" s="624"/>
      <c r="BI15" s="624"/>
      <c r="BJ15" s="624"/>
      <c r="BK15" s="624"/>
      <c r="BL15" s="624"/>
      <c r="BM15" s="624"/>
      <c r="BN15" s="625"/>
      <c r="BO15" s="626">
        <v>4.9000000000000004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2827796</v>
      </c>
      <c r="CS15" s="624"/>
      <c r="CT15" s="624"/>
      <c r="CU15" s="624"/>
      <c r="CV15" s="624"/>
      <c r="CW15" s="624"/>
      <c r="CX15" s="624"/>
      <c r="CY15" s="625"/>
      <c r="CZ15" s="626">
        <v>11</v>
      </c>
      <c r="DA15" s="626"/>
      <c r="DB15" s="626"/>
      <c r="DC15" s="626"/>
      <c r="DD15" s="632">
        <v>409486</v>
      </c>
      <c r="DE15" s="624"/>
      <c r="DF15" s="624"/>
      <c r="DG15" s="624"/>
      <c r="DH15" s="624"/>
      <c r="DI15" s="624"/>
      <c r="DJ15" s="624"/>
      <c r="DK15" s="624"/>
      <c r="DL15" s="624"/>
      <c r="DM15" s="624"/>
      <c r="DN15" s="624"/>
      <c r="DO15" s="624"/>
      <c r="DP15" s="625"/>
      <c r="DQ15" s="632">
        <v>2057956</v>
      </c>
      <c r="DR15" s="624"/>
      <c r="DS15" s="624"/>
      <c r="DT15" s="624"/>
      <c r="DU15" s="624"/>
      <c r="DV15" s="624"/>
      <c r="DW15" s="624"/>
      <c r="DX15" s="624"/>
      <c r="DY15" s="624"/>
      <c r="DZ15" s="624"/>
      <c r="EA15" s="624"/>
      <c r="EB15" s="624"/>
      <c r="EC15" s="633"/>
    </row>
    <row r="16" spans="2:143" ht="11.25" customHeight="1" x14ac:dyDescent="0.25">
      <c r="B16" s="620" t="s">
        <v>250</v>
      </c>
      <c r="C16" s="621"/>
      <c r="D16" s="621"/>
      <c r="E16" s="621"/>
      <c r="F16" s="621"/>
      <c r="G16" s="621"/>
      <c r="H16" s="621"/>
      <c r="I16" s="621"/>
      <c r="J16" s="621"/>
      <c r="K16" s="621"/>
      <c r="L16" s="621"/>
      <c r="M16" s="621"/>
      <c r="N16" s="621"/>
      <c r="O16" s="621"/>
      <c r="P16" s="621"/>
      <c r="Q16" s="622"/>
      <c r="R16" s="623">
        <v>29035</v>
      </c>
      <c r="S16" s="624"/>
      <c r="T16" s="624"/>
      <c r="U16" s="624"/>
      <c r="V16" s="624"/>
      <c r="W16" s="624"/>
      <c r="X16" s="624"/>
      <c r="Y16" s="625"/>
      <c r="Z16" s="626">
        <v>0.1</v>
      </c>
      <c r="AA16" s="626"/>
      <c r="AB16" s="626"/>
      <c r="AC16" s="626"/>
      <c r="AD16" s="627">
        <v>29035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122</v>
      </c>
      <c r="CS16" s="624"/>
      <c r="CT16" s="624"/>
      <c r="CU16" s="624"/>
      <c r="CV16" s="624"/>
      <c r="CW16" s="624"/>
      <c r="CX16" s="624"/>
      <c r="CY16" s="625"/>
      <c r="CZ16" s="626" t="s">
        <v>122</v>
      </c>
      <c r="DA16" s="626"/>
      <c r="DB16" s="626"/>
      <c r="DC16" s="626"/>
      <c r="DD16" s="632" t="s">
        <v>122</v>
      </c>
      <c r="DE16" s="624"/>
      <c r="DF16" s="624"/>
      <c r="DG16" s="624"/>
      <c r="DH16" s="624"/>
      <c r="DI16" s="624"/>
      <c r="DJ16" s="624"/>
      <c r="DK16" s="624"/>
      <c r="DL16" s="624"/>
      <c r="DM16" s="624"/>
      <c r="DN16" s="624"/>
      <c r="DO16" s="624"/>
      <c r="DP16" s="625"/>
      <c r="DQ16" s="632" t="s">
        <v>122</v>
      </c>
      <c r="DR16" s="624"/>
      <c r="DS16" s="624"/>
      <c r="DT16" s="624"/>
      <c r="DU16" s="624"/>
      <c r="DV16" s="624"/>
      <c r="DW16" s="624"/>
      <c r="DX16" s="624"/>
      <c r="DY16" s="624"/>
      <c r="DZ16" s="624"/>
      <c r="EA16" s="624"/>
      <c r="EB16" s="624"/>
      <c r="EC16" s="633"/>
    </row>
    <row r="17" spans="2:133" ht="11.25" customHeight="1" x14ac:dyDescent="0.25">
      <c r="B17" s="620" t="s">
        <v>253</v>
      </c>
      <c r="C17" s="621"/>
      <c r="D17" s="621"/>
      <c r="E17" s="621"/>
      <c r="F17" s="621"/>
      <c r="G17" s="621"/>
      <c r="H17" s="621"/>
      <c r="I17" s="621"/>
      <c r="J17" s="621"/>
      <c r="K17" s="621"/>
      <c r="L17" s="621"/>
      <c r="M17" s="621"/>
      <c r="N17" s="621"/>
      <c r="O17" s="621"/>
      <c r="P17" s="621"/>
      <c r="Q17" s="622"/>
      <c r="R17" s="623">
        <v>107833</v>
      </c>
      <c r="S17" s="624"/>
      <c r="T17" s="624"/>
      <c r="U17" s="624"/>
      <c r="V17" s="624"/>
      <c r="W17" s="624"/>
      <c r="X17" s="624"/>
      <c r="Y17" s="625"/>
      <c r="Z17" s="626">
        <v>0.4</v>
      </c>
      <c r="AA17" s="626"/>
      <c r="AB17" s="626"/>
      <c r="AC17" s="626"/>
      <c r="AD17" s="627">
        <v>107833</v>
      </c>
      <c r="AE17" s="627"/>
      <c r="AF17" s="627"/>
      <c r="AG17" s="627"/>
      <c r="AH17" s="627"/>
      <c r="AI17" s="627"/>
      <c r="AJ17" s="627"/>
      <c r="AK17" s="627"/>
      <c r="AL17" s="628">
        <v>0.8</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v>12816</v>
      </c>
      <c r="BH17" s="624"/>
      <c r="BI17" s="624"/>
      <c r="BJ17" s="624"/>
      <c r="BK17" s="624"/>
      <c r="BL17" s="624"/>
      <c r="BM17" s="624"/>
      <c r="BN17" s="625"/>
      <c r="BO17" s="626">
        <v>0.1</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1679296</v>
      </c>
      <c r="CS17" s="624"/>
      <c r="CT17" s="624"/>
      <c r="CU17" s="624"/>
      <c r="CV17" s="624"/>
      <c r="CW17" s="624"/>
      <c r="CX17" s="624"/>
      <c r="CY17" s="625"/>
      <c r="CZ17" s="626">
        <v>6.5</v>
      </c>
      <c r="DA17" s="626"/>
      <c r="DB17" s="626"/>
      <c r="DC17" s="626"/>
      <c r="DD17" s="632" t="s">
        <v>122</v>
      </c>
      <c r="DE17" s="624"/>
      <c r="DF17" s="624"/>
      <c r="DG17" s="624"/>
      <c r="DH17" s="624"/>
      <c r="DI17" s="624"/>
      <c r="DJ17" s="624"/>
      <c r="DK17" s="624"/>
      <c r="DL17" s="624"/>
      <c r="DM17" s="624"/>
      <c r="DN17" s="624"/>
      <c r="DO17" s="624"/>
      <c r="DP17" s="625"/>
      <c r="DQ17" s="632">
        <v>1679296</v>
      </c>
      <c r="DR17" s="624"/>
      <c r="DS17" s="624"/>
      <c r="DT17" s="624"/>
      <c r="DU17" s="624"/>
      <c r="DV17" s="624"/>
      <c r="DW17" s="624"/>
      <c r="DX17" s="624"/>
      <c r="DY17" s="624"/>
      <c r="DZ17" s="624"/>
      <c r="EA17" s="624"/>
      <c r="EB17" s="624"/>
      <c r="EC17" s="633"/>
    </row>
    <row r="18" spans="2:133" ht="11.25" customHeight="1" x14ac:dyDescent="0.25">
      <c r="B18" s="620" t="s">
        <v>256</v>
      </c>
      <c r="C18" s="621"/>
      <c r="D18" s="621"/>
      <c r="E18" s="621"/>
      <c r="F18" s="621"/>
      <c r="G18" s="621"/>
      <c r="H18" s="621"/>
      <c r="I18" s="621"/>
      <c r="J18" s="621"/>
      <c r="K18" s="621"/>
      <c r="L18" s="621"/>
      <c r="M18" s="621"/>
      <c r="N18" s="621"/>
      <c r="O18" s="621"/>
      <c r="P18" s="621"/>
      <c r="Q18" s="622"/>
      <c r="R18" s="623">
        <v>70763</v>
      </c>
      <c r="S18" s="624"/>
      <c r="T18" s="624"/>
      <c r="U18" s="624"/>
      <c r="V18" s="624"/>
      <c r="W18" s="624"/>
      <c r="X18" s="624"/>
      <c r="Y18" s="625"/>
      <c r="Z18" s="626">
        <v>0.3</v>
      </c>
      <c r="AA18" s="626"/>
      <c r="AB18" s="626"/>
      <c r="AC18" s="626"/>
      <c r="AD18" s="627">
        <v>70763</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5">
      <c r="B19" s="620" t="s">
        <v>259</v>
      </c>
      <c r="C19" s="621"/>
      <c r="D19" s="621"/>
      <c r="E19" s="621"/>
      <c r="F19" s="621"/>
      <c r="G19" s="621"/>
      <c r="H19" s="621"/>
      <c r="I19" s="621"/>
      <c r="J19" s="621"/>
      <c r="K19" s="621"/>
      <c r="L19" s="621"/>
      <c r="M19" s="621"/>
      <c r="N19" s="621"/>
      <c r="O19" s="621"/>
      <c r="P19" s="621"/>
      <c r="Q19" s="622"/>
      <c r="R19" s="623">
        <v>69304</v>
      </c>
      <c r="S19" s="624"/>
      <c r="T19" s="624"/>
      <c r="U19" s="624"/>
      <c r="V19" s="624"/>
      <c r="W19" s="624"/>
      <c r="X19" s="624"/>
      <c r="Y19" s="625"/>
      <c r="Z19" s="626">
        <v>0.3</v>
      </c>
      <c r="AA19" s="626"/>
      <c r="AB19" s="626"/>
      <c r="AC19" s="626"/>
      <c r="AD19" s="627">
        <v>69304</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554992</v>
      </c>
      <c r="BH19" s="624"/>
      <c r="BI19" s="624"/>
      <c r="BJ19" s="624"/>
      <c r="BK19" s="624"/>
      <c r="BL19" s="624"/>
      <c r="BM19" s="624"/>
      <c r="BN19" s="625"/>
      <c r="BO19" s="626">
        <v>5.4</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5">
      <c r="B20" s="636" t="s">
        <v>262</v>
      </c>
      <c r="C20" s="637"/>
      <c r="D20" s="637"/>
      <c r="E20" s="637"/>
      <c r="F20" s="637"/>
      <c r="G20" s="637"/>
      <c r="H20" s="637"/>
      <c r="I20" s="637"/>
      <c r="J20" s="637"/>
      <c r="K20" s="637"/>
      <c r="L20" s="637"/>
      <c r="M20" s="637"/>
      <c r="N20" s="637"/>
      <c r="O20" s="637"/>
      <c r="P20" s="637"/>
      <c r="Q20" s="638"/>
      <c r="R20" s="623">
        <v>1459</v>
      </c>
      <c r="S20" s="624"/>
      <c r="T20" s="624"/>
      <c r="U20" s="624"/>
      <c r="V20" s="624"/>
      <c r="W20" s="624"/>
      <c r="X20" s="624"/>
      <c r="Y20" s="625"/>
      <c r="Z20" s="626">
        <v>0</v>
      </c>
      <c r="AA20" s="626"/>
      <c r="AB20" s="626"/>
      <c r="AC20" s="626"/>
      <c r="AD20" s="627">
        <v>1459</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554992</v>
      </c>
      <c r="BH20" s="624"/>
      <c r="BI20" s="624"/>
      <c r="BJ20" s="624"/>
      <c r="BK20" s="624"/>
      <c r="BL20" s="624"/>
      <c r="BM20" s="624"/>
      <c r="BN20" s="625"/>
      <c r="BO20" s="626">
        <v>5.4</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25656063</v>
      </c>
      <c r="CS20" s="624"/>
      <c r="CT20" s="624"/>
      <c r="CU20" s="624"/>
      <c r="CV20" s="624"/>
      <c r="CW20" s="624"/>
      <c r="CX20" s="624"/>
      <c r="CY20" s="625"/>
      <c r="CZ20" s="626">
        <v>100</v>
      </c>
      <c r="DA20" s="626"/>
      <c r="DB20" s="626"/>
      <c r="DC20" s="626"/>
      <c r="DD20" s="632">
        <v>1097237</v>
      </c>
      <c r="DE20" s="624"/>
      <c r="DF20" s="624"/>
      <c r="DG20" s="624"/>
      <c r="DH20" s="624"/>
      <c r="DI20" s="624"/>
      <c r="DJ20" s="624"/>
      <c r="DK20" s="624"/>
      <c r="DL20" s="624"/>
      <c r="DM20" s="624"/>
      <c r="DN20" s="624"/>
      <c r="DO20" s="624"/>
      <c r="DP20" s="625"/>
      <c r="DQ20" s="632">
        <v>18594116</v>
      </c>
      <c r="DR20" s="624"/>
      <c r="DS20" s="624"/>
      <c r="DT20" s="624"/>
      <c r="DU20" s="624"/>
      <c r="DV20" s="624"/>
      <c r="DW20" s="624"/>
      <c r="DX20" s="624"/>
      <c r="DY20" s="624"/>
      <c r="DZ20" s="624"/>
      <c r="EA20" s="624"/>
      <c r="EB20" s="624"/>
      <c r="EC20" s="633"/>
    </row>
    <row r="21" spans="2:133" ht="11.25" customHeight="1" x14ac:dyDescent="0.25">
      <c r="B21" s="620" t="s">
        <v>265</v>
      </c>
      <c r="C21" s="621"/>
      <c r="D21" s="621"/>
      <c r="E21" s="621"/>
      <c r="F21" s="621"/>
      <c r="G21" s="621"/>
      <c r="H21" s="621"/>
      <c r="I21" s="621"/>
      <c r="J21" s="621"/>
      <c r="K21" s="621"/>
      <c r="L21" s="621"/>
      <c r="M21" s="621"/>
      <c r="N21" s="621"/>
      <c r="O21" s="621"/>
      <c r="P21" s="621"/>
      <c r="Q21" s="622"/>
      <c r="R21" s="623">
        <v>2683424</v>
      </c>
      <c r="S21" s="624"/>
      <c r="T21" s="624"/>
      <c r="U21" s="624"/>
      <c r="V21" s="624"/>
      <c r="W21" s="624"/>
      <c r="X21" s="624"/>
      <c r="Y21" s="625"/>
      <c r="Z21" s="626">
        <v>9.8000000000000007</v>
      </c>
      <c r="AA21" s="626"/>
      <c r="AB21" s="626"/>
      <c r="AC21" s="626"/>
      <c r="AD21" s="627">
        <v>2380144</v>
      </c>
      <c r="AE21" s="627"/>
      <c r="AF21" s="627"/>
      <c r="AG21" s="627"/>
      <c r="AH21" s="627"/>
      <c r="AI21" s="627"/>
      <c r="AJ21" s="627"/>
      <c r="AK21" s="627"/>
      <c r="AL21" s="628">
        <v>16.600000000000001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5">
      <c r="B22" s="620" t="s">
        <v>267</v>
      </c>
      <c r="C22" s="621"/>
      <c r="D22" s="621"/>
      <c r="E22" s="621"/>
      <c r="F22" s="621"/>
      <c r="G22" s="621"/>
      <c r="H22" s="621"/>
      <c r="I22" s="621"/>
      <c r="J22" s="621"/>
      <c r="K22" s="621"/>
      <c r="L22" s="621"/>
      <c r="M22" s="621"/>
      <c r="N22" s="621"/>
      <c r="O22" s="621"/>
      <c r="P22" s="621"/>
      <c r="Q22" s="622"/>
      <c r="R22" s="623">
        <v>2380144</v>
      </c>
      <c r="S22" s="624"/>
      <c r="T22" s="624"/>
      <c r="U22" s="624"/>
      <c r="V22" s="624"/>
      <c r="W22" s="624"/>
      <c r="X22" s="624"/>
      <c r="Y22" s="625"/>
      <c r="Z22" s="626">
        <v>8.6999999999999993</v>
      </c>
      <c r="AA22" s="626"/>
      <c r="AB22" s="626"/>
      <c r="AC22" s="626"/>
      <c r="AD22" s="627">
        <v>2380144</v>
      </c>
      <c r="AE22" s="627"/>
      <c r="AF22" s="627"/>
      <c r="AG22" s="627"/>
      <c r="AH22" s="627"/>
      <c r="AI22" s="627"/>
      <c r="AJ22" s="627"/>
      <c r="AK22" s="627"/>
      <c r="AL22" s="628">
        <v>16.600000000000001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5">
      <c r="B23" s="620" t="s">
        <v>270</v>
      </c>
      <c r="C23" s="621"/>
      <c r="D23" s="621"/>
      <c r="E23" s="621"/>
      <c r="F23" s="621"/>
      <c r="G23" s="621"/>
      <c r="H23" s="621"/>
      <c r="I23" s="621"/>
      <c r="J23" s="621"/>
      <c r="K23" s="621"/>
      <c r="L23" s="621"/>
      <c r="M23" s="621"/>
      <c r="N23" s="621"/>
      <c r="O23" s="621"/>
      <c r="P23" s="621"/>
      <c r="Q23" s="622"/>
      <c r="R23" s="623">
        <v>303217</v>
      </c>
      <c r="S23" s="624"/>
      <c r="T23" s="624"/>
      <c r="U23" s="624"/>
      <c r="V23" s="624"/>
      <c r="W23" s="624"/>
      <c r="X23" s="624"/>
      <c r="Y23" s="625"/>
      <c r="Z23" s="626">
        <v>1.1000000000000001</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554992</v>
      </c>
      <c r="BH23" s="624"/>
      <c r="BI23" s="624"/>
      <c r="BJ23" s="624"/>
      <c r="BK23" s="624"/>
      <c r="BL23" s="624"/>
      <c r="BM23" s="624"/>
      <c r="BN23" s="625"/>
      <c r="BO23" s="626">
        <v>5.4</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5">
      <c r="B24" s="620" t="s">
        <v>277</v>
      </c>
      <c r="C24" s="621"/>
      <c r="D24" s="621"/>
      <c r="E24" s="621"/>
      <c r="F24" s="621"/>
      <c r="G24" s="621"/>
      <c r="H24" s="621"/>
      <c r="I24" s="621"/>
      <c r="J24" s="621"/>
      <c r="K24" s="621"/>
      <c r="L24" s="621"/>
      <c r="M24" s="621"/>
      <c r="N24" s="621"/>
      <c r="O24" s="621"/>
      <c r="P24" s="621"/>
      <c r="Q24" s="622"/>
      <c r="R24" s="623">
        <v>63</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12391632</v>
      </c>
      <c r="CS24" s="613"/>
      <c r="CT24" s="613"/>
      <c r="CU24" s="613"/>
      <c r="CV24" s="613"/>
      <c r="CW24" s="613"/>
      <c r="CX24" s="613"/>
      <c r="CY24" s="614"/>
      <c r="CZ24" s="617">
        <v>48.3</v>
      </c>
      <c r="DA24" s="618"/>
      <c r="DB24" s="618"/>
      <c r="DC24" s="634"/>
      <c r="DD24" s="658">
        <v>7541324</v>
      </c>
      <c r="DE24" s="613"/>
      <c r="DF24" s="613"/>
      <c r="DG24" s="613"/>
      <c r="DH24" s="613"/>
      <c r="DI24" s="613"/>
      <c r="DJ24" s="613"/>
      <c r="DK24" s="614"/>
      <c r="DL24" s="658">
        <v>6860224</v>
      </c>
      <c r="DM24" s="613"/>
      <c r="DN24" s="613"/>
      <c r="DO24" s="613"/>
      <c r="DP24" s="613"/>
      <c r="DQ24" s="613"/>
      <c r="DR24" s="613"/>
      <c r="DS24" s="613"/>
      <c r="DT24" s="613"/>
      <c r="DU24" s="613"/>
      <c r="DV24" s="614"/>
      <c r="DW24" s="617">
        <v>47.4</v>
      </c>
      <c r="DX24" s="618"/>
      <c r="DY24" s="618"/>
      <c r="DZ24" s="618"/>
      <c r="EA24" s="618"/>
      <c r="EB24" s="618"/>
      <c r="EC24" s="619"/>
    </row>
    <row r="25" spans="2:133" ht="11.25" customHeight="1" x14ac:dyDescent="0.25">
      <c r="B25" s="620" t="s">
        <v>280</v>
      </c>
      <c r="C25" s="621"/>
      <c r="D25" s="621"/>
      <c r="E25" s="621"/>
      <c r="F25" s="621"/>
      <c r="G25" s="621"/>
      <c r="H25" s="621"/>
      <c r="I25" s="621"/>
      <c r="J25" s="621"/>
      <c r="K25" s="621"/>
      <c r="L25" s="621"/>
      <c r="M25" s="621"/>
      <c r="N25" s="621"/>
      <c r="O25" s="621"/>
      <c r="P25" s="621"/>
      <c r="Q25" s="622"/>
      <c r="R25" s="623">
        <v>15089919</v>
      </c>
      <c r="S25" s="624"/>
      <c r="T25" s="624"/>
      <c r="U25" s="624"/>
      <c r="V25" s="624"/>
      <c r="W25" s="624"/>
      <c r="X25" s="624"/>
      <c r="Y25" s="625"/>
      <c r="Z25" s="626">
        <v>55.2</v>
      </c>
      <c r="AA25" s="626"/>
      <c r="AB25" s="626"/>
      <c r="AC25" s="626"/>
      <c r="AD25" s="627">
        <v>14218831</v>
      </c>
      <c r="AE25" s="627"/>
      <c r="AF25" s="627"/>
      <c r="AG25" s="627"/>
      <c r="AH25" s="627"/>
      <c r="AI25" s="627"/>
      <c r="AJ25" s="627"/>
      <c r="AK25" s="627"/>
      <c r="AL25" s="628">
        <v>99.3</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3719302</v>
      </c>
      <c r="CS25" s="655"/>
      <c r="CT25" s="655"/>
      <c r="CU25" s="655"/>
      <c r="CV25" s="655"/>
      <c r="CW25" s="655"/>
      <c r="CX25" s="655"/>
      <c r="CY25" s="656"/>
      <c r="CZ25" s="628">
        <v>14.5</v>
      </c>
      <c r="DA25" s="653"/>
      <c r="DB25" s="653"/>
      <c r="DC25" s="657"/>
      <c r="DD25" s="632">
        <v>3385973</v>
      </c>
      <c r="DE25" s="655"/>
      <c r="DF25" s="655"/>
      <c r="DG25" s="655"/>
      <c r="DH25" s="655"/>
      <c r="DI25" s="655"/>
      <c r="DJ25" s="655"/>
      <c r="DK25" s="656"/>
      <c r="DL25" s="632">
        <v>3303497</v>
      </c>
      <c r="DM25" s="655"/>
      <c r="DN25" s="655"/>
      <c r="DO25" s="655"/>
      <c r="DP25" s="655"/>
      <c r="DQ25" s="655"/>
      <c r="DR25" s="655"/>
      <c r="DS25" s="655"/>
      <c r="DT25" s="655"/>
      <c r="DU25" s="655"/>
      <c r="DV25" s="656"/>
      <c r="DW25" s="628">
        <v>22.8</v>
      </c>
      <c r="DX25" s="653"/>
      <c r="DY25" s="653"/>
      <c r="DZ25" s="653"/>
      <c r="EA25" s="653"/>
      <c r="EB25" s="653"/>
      <c r="EC25" s="654"/>
    </row>
    <row r="26" spans="2:133" ht="11.25" customHeight="1" x14ac:dyDescent="0.25">
      <c r="B26" s="620" t="s">
        <v>283</v>
      </c>
      <c r="C26" s="621"/>
      <c r="D26" s="621"/>
      <c r="E26" s="621"/>
      <c r="F26" s="621"/>
      <c r="G26" s="621"/>
      <c r="H26" s="621"/>
      <c r="I26" s="621"/>
      <c r="J26" s="621"/>
      <c r="K26" s="621"/>
      <c r="L26" s="621"/>
      <c r="M26" s="621"/>
      <c r="N26" s="621"/>
      <c r="O26" s="621"/>
      <c r="P26" s="621"/>
      <c r="Q26" s="622"/>
      <c r="R26" s="623">
        <v>8611</v>
      </c>
      <c r="S26" s="624"/>
      <c r="T26" s="624"/>
      <c r="U26" s="624"/>
      <c r="V26" s="624"/>
      <c r="W26" s="624"/>
      <c r="X26" s="624"/>
      <c r="Y26" s="625"/>
      <c r="Z26" s="626">
        <v>0</v>
      </c>
      <c r="AA26" s="626"/>
      <c r="AB26" s="626"/>
      <c r="AC26" s="626"/>
      <c r="AD26" s="627">
        <v>8611</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2224668</v>
      </c>
      <c r="CS26" s="624"/>
      <c r="CT26" s="624"/>
      <c r="CU26" s="624"/>
      <c r="CV26" s="624"/>
      <c r="CW26" s="624"/>
      <c r="CX26" s="624"/>
      <c r="CY26" s="625"/>
      <c r="CZ26" s="628">
        <v>8.6999999999999993</v>
      </c>
      <c r="DA26" s="653"/>
      <c r="DB26" s="653"/>
      <c r="DC26" s="657"/>
      <c r="DD26" s="632">
        <v>2035585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5">
      <c r="B27" s="620" t="s">
        <v>286</v>
      </c>
      <c r="C27" s="621"/>
      <c r="D27" s="621"/>
      <c r="E27" s="621"/>
      <c r="F27" s="621"/>
      <c r="G27" s="621"/>
      <c r="H27" s="621"/>
      <c r="I27" s="621"/>
      <c r="J27" s="621"/>
      <c r="K27" s="621"/>
      <c r="L27" s="621"/>
      <c r="M27" s="621"/>
      <c r="N27" s="621"/>
      <c r="O27" s="621"/>
      <c r="P27" s="621"/>
      <c r="Q27" s="622"/>
      <c r="R27" s="623">
        <v>98393</v>
      </c>
      <c r="S27" s="624"/>
      <c r="T27" s="624"/>
      <c r="U27" s="624"/>
      <c r="V27" s="624"/>
      <c r="W27" s="624"/>
      <c r="X27" s="624"/>
      <c r="Y27" s="625"/>
      <c r="Z27" s="626">
        <v>0.4</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10320614</v>
      </c>
      <c r="BH27" s="624"/>
      <c r="BI27" s="624"/>
      <c r="BJ27" s="624"/>
      <c r="BK27" s="624"/>
      <c r="BL27" s="624"/>
      <c r="BM27" s="624"/>
      <c r="BN27" s="625"/>
      <c r="BO27" s="626">
        <v>100</v>
      </c>
      <c r="BP27" s="626"/>
      <c r="BQ27" s="626"/>
      <c r="BR27" s="626"/>
      <c r="BS27" s="627">
        <v>78750</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6993034</v>
      </c>
      <c r="CS27" s="655"/>
      <c r="CT27" s="655"/>
      <c r="CU27" s="655"/>
      <c r="CV27" s="655"/>
      <c r="CW27" s="655"/>
      <c r="CX27" s="655"/>
      <c r="CY27" s="656"/>
      <c r="CZ27" s="628">
        <v>27.3</v>
      </c>
      <c r="DA27" s="653"/>
      <c r="DB27" s="653"/>
      <c r="DC27" s="657"/>
      <c r="DD27" s="632">
        <v>2476055</v>
      </c>
      <c r="DE27" s="655"/>
      <c r="DF27" s="655"/>
      <c r="DG27" s="655"/>
      <c r="DH27" s="655"/>
      <c r="DI27" s="655"/>
      <c r="DJ27" s="655"/>
      <c r="DK27" s="656"/>
      <c r="DL27" s="632">
        <v>1877431</v>
      </c>
      <c r="DM27" s="655"/>
      <c r="DN27" s="655"/>
      <c r="DO27" s="655"/>
      <c r="DP27" s="655"/>
      <c r="DQ27" s="655"/>
      <c r="DR27" s="655"/>
      <c r="DS27" s="655"/>
      <c r="DT27" s="655"/>
      <c r="DU27" s="655"/>
      <c r="DV27" s="656"/>
      <c r="DW27" s="628">
        <v>13</v>
      </c>
      <c r="DX27" s="653"/>
      <c r="DY27" s="653"/>
      <c r="DZ27" s="653"/>
      <c r="EA27" s="653"/>
      <c r="EB27" s="653"/>
      <c r="EC27" s="654"/>
    </row>
    <row r="28" spans="2:133" ht="11.25" customHeight="1" x14ac:dyDescent="0.25">
      <c r="B28" s="620" t="s">
        <v>289</v>
      </c>
      <c r="C28" s="621"/>
      <c r="D28" s="621"/>
      <c r="E28" s="621"/>
      <c r="F28" s="621"/>
      <c r="G28" s="621"/>
      <c r="H28" s="621"/>
      <c r="I28" s="621"/>
      <c r="J28" s="621"/>
      <c r="K28" s="621"/>
      <c r="L28" s="621"/>
      <c r="M28" s="621"/>
      <c r="N28" s="621"/>
      <c r="O28" s="621"/>
      <c r="P28" s="621"/>
      <c r="Q28" s="622"/>
      <c r="R28" s="623">
        <v>107718</v>
      </c>
      <c r="S28" s="624"/>
      <c r="T28" s="624"/>
      <c r="U28" s="624"/>
      <c r="V28" s="624"/>
      <c r="W28" s="624"/>
      <c r="X28" s="624"/>
      <c r="Y28" s="625"/>
      <c r="Z28" s="626">
        <v>0.4</v>
      </c>
      <c r="AA28" s="626"/>
      <c r="AB28" s="626"/>
      <c r="AC28" s="626"/>
      <c r="AD28" s="627">
        <v>59734</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1679296</v>
      </c>
      <c r="CS28" s="624"/>
      <c r="CT28" s="624"/>
      <c r="CU28" s="624"/>
      <c r="CV28" s="624"/>
      <c r="CW28" s="624"/>
      <c r="CX28" s="624"/>
      <c r="CY28" s="625"/>
      <c r="CZ28" s="628">
        <v>6.5</v>
      </c>
      <c r="DA28" s="653"/>
      <c r="DB28" s="653"/>
      <c r="DC28" s="657"/>
      <c r="DD28" s="632">
        <v>1679296</v>
      </c>
      <c r="DE28" s="624"/>
      <c r="DF28" s="624"/>
      <c r="DG28" s="624"/>
      <c r="DH28" s="624"/>
      <c r="DI28" s="624"/>
      <c r="DJ28" s="624"/>
      <c r="DK28" s="625"/>
      <c r="DL28" s="632">
        <v>1679296</v>
      </c>
      <c r="DM28" s="624"/>
      <c r="DN28" s="624"/>
      <c r="DO28" s="624"/>
      <c r="DP28" s="624"/>
      <c r="DQ28" s="624"/>
      <c r="DR28" s="624"/>
      <c r="DS28" s="624"/>
      <c r="DT28" s="624"/>
      <c r="DU28" s="624"/>
      <c r="DV28" s="625"/>
      <c r="DW28" s="628">
        <v>11.6</v>
      </c>
      <c r="DX28" s="653"/>
      <c r="DY28" s="653"/>
      <c r="DZ28" s="653"/>
      <c r="EA28" s="653"/>
      <c r="EB28" s="653"/>
      <c r="EC28" s="654"/>
    </row>
    <row r="29" spans="2:133" ht="11.25" customHeight="1" x14ac:dyDescent="0.25">
      <c r="B29" s="620" t="s">
        <v>291</v>
      </c>
      <c r="C29" s="621"/>
      <c r="D29" s="621"/>
      <c r="E29" s="621"/>
      <c r="F29" s="621"/>
      <c r="G29" s="621"/>
      <c r="H29" s="621"/>
      <c r="I29" s="621"/>
      <c r="J29" s="621"/>
      <c r="K29" s="621"/>
      <c r="L29" s="621"/>
      <c r="M29" s="621"/>
      <c r="N29" s="621"/>
      <c r="O29" s="621"/>
      <c r="P29" s="621"/>
      <c r="Q29" s="622"/>
      <c r="R29" s="623">
        <v>27558</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1679296</v>
      </c>
      <c r="CS29" s="655"/>
      <c r="CT29" s="655"/>
      <c r="CU29" s="655"/>
      <c r="CV29" s="655"/>
      <c r="CW29" s="655"/>
      <c r="CX29" s="655"/>
      <c r="CY29" s="656"/>
      <c r="CZ29" s="628">
        <v>6.5</v>
      </c>
      <c r="DA29" s="653"/>
      <c r="DB29" s="653"/>
      <c r="DC29" s="657"/>
      <c r="DD29" s="632">
        <v>1679296</v>
      </c>
      <c r="DE29" s="655"/>
      <c r="DF29" s="655"/>
      <c r="DG29" s="655"/>
      <c r="DH29" s="655"/>
      <c r="DI29" s="655"/>
      <c r="DJ29" s="655"/>
      <c r="DK29" s="656"/>
      <c r="DL29" s="632">
        <v>1679296</v>
      </c>
      <c r="DM29" s="655"/>
      <c r="DN29" s="655"/>
      <c r="DO29" s="655"/>
      <c r="DP29" s="655"/>
      <c r="DQ29" s="655"/>
      <c r="DR29" s="655"/>
      <c r="DS29" s="655"/>
      <c r="DT29" s="655"/>
      <c r="DU29" s="655"/>
      <c r="DV29" s="656"/>
      <c r="DW29" s="628">
        <v>11.6</v>
      </c>
      <c r="DX29" s="653"/>
      <c r="DY29" s="653"/>
      <c r="DZ29" s="653"/>
      <c r="EA29" s="653"/>
      <c r="EB29" s="653"/>
      <c r="EC29" s="654"/>
    </row>
    <row r="30" spans="2:133" ht="11.25" customHeight="1" x14ac:dyDescent="0.25">
      <c r="B30" s="620" t="s">
        <v>293</v>
      </c>
      <c r="C30" s="621"/>
      <c r="D30" s="621"/>
      <c r="E30" s="621"/>
      <c r="F30" s="621"/>
      <c r="G30" s="621"/>
      <c r="H30" s="621"/>
      <c r="I30" s="621"/>
      <c r="J30" s="621"/>
      <c r="K30" s="621"/>
      <c r="L30" s="621"/>
      <c r="M30" s="621"/>
      <c r="N30" s="621"/>
      <c r="O30" s="621"/>
      <c r="P30" s="621"/>
      <c r="Q30" s="622"/>
      <c r="R30" s="623">
        <v>5194552</v>
      </c>
      <c r="S30" s="624"/>
      <c r="T30" s="624"/>
      <c r="U30" s="624"/>
      <c r="V30" s="624"/>
      <c r="W30" s="624"/>
      <c r="X30" s="624"/>
      <c r="Y30" s="625"/>
      <c r="Z30" s="626">
        <v>19</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1635317</v>
      </c>
      <c r="CS30" s="624"/>
      <c r="CT30" s="624"/>
      <c r="CU30" s="624"/>
      <c r="CV30" s="624"/>
      <c r="CW30" s="624"/>
      <c r="CX30" s="624"/>
      <c r="CY30" s="625"/>
      <c r="CZ30" s="628">
        <v>6.4</v>
      </c>
      <c r="DA30" s="653"/>
      <c r="DB30" s="653"/>
      <c r="DC30" s="657"/>
      <c r="DD30" s="632">
        <v>1635317</v>
      </c>
      <c r="DE30" s="624"/>
      <c r="DF30" s="624"/>
      <c r="DG30" s="624"/>
      <c r="DH30" s="624"/>
      <c r="DI30" s="624"/>
      <c r="DJ30" s="624"/>
      <c r="DK30" s="625"/>
      <c r="DL30" s="632">
        <v>1635317</v>
      </c>
      <c r="DM30" s="624"/>
      <c r="DN30" s="624"/>
      <c r="DO30" s="624"/>
      <c r="DP30" s="624"/>
      <c r="DQ30" s="624"/>
      <c r="DR30" s="624"/>
      <c r="DS30" s="624"/>
      <c r="DT30" s="624"/>
      <c r="DU30" s="624"/>
      <c r="DV30" s="625"/>
      <c r="DW30" s="628">
        <v>11.3</v>
      </c>
      <c r="DX30" s="653"/>
      <c r="DY30" s="653"/>
      <c r="DZ30" s="653"/>
      <c r="EA30" s="653"/>
      <c r="EB30" s="653"/>
      <c r="EC30" s="654"/>
    </row>
    <row r="31" spans="2:133" ht="11.25" customHeight="1" x14ac:dyDescent="0.2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99.5</v>
      </c>
      <c r="BH31" s="667"/>
      <c r="BI31" s="667"/>
      <c r="BJ31" s="667"/>
      <c r="BK31" s="667"/>
      <c r="BL31" s="667"/>
      <c r="BM31" s="618">
        <v>99</v>
      </c>
      <c r="BN31" s="667"/>
      <c r="BO31" s="667"/>
      <c r="BP31" s="667"/>
      <c r="BQ31" s="668"/>
      <c r="BR31" s="679">
        <v>99.6</v>
      </c>
      <c r="BS31" s="667"/>
      <c r="BT31" s="667"/>
      <c r="BU31" s="667"/>
      <c r="BV31" s="667"/>
      <c r="BW31" s="667"/>
      <c r="BX31" s="618">
        <v>99</v>
      </c>
      <c r="BY31" s="667"/>
      <c r="BZ31" s="667"/>
      <c r="CA31" s="667"/>
      <c r="CB31" s="668"/>
      <c r="CD31" s="661"/>
      <c r="CE31" s="662"/>
      <c r="CF31" s="620" t="s">
        <v>300</v>
      </c>
      <c r="CG31" s="621"/>
      <c r="CH31" s="621"/>
      <c r="CI31" s="621"/>
      <c r="CJ31" s="621"/>
      <c r="CK31" s="621"/>
      <c r="CL31" s="621"/>
      <c r="CM31" s="621"/>
      <c r="CN31" s="621"/>
      <c r="CO31" s="621"/>
      <c r="CP31" s="621"/>
      <c r="CQ31" s="622"/>
      <c r="CR31" s="623">
        <v>43979</v>
      </c>
      <c r="CS31" s="655"/>
      <c r="CT31" s="655"/>
      <c r="CU31" s="655"/>
      <c r="CV31" s="655"/>
      <c r="CW31" s="655"/>
      <c r="CX31" s="655"/>
      <c r="CY31" s="656"/>
      <c r="CZ31" s="628">
        <v>0.2</v>
      </c>
      <c r="DA31" s="653"/>
      <c r="DB31" s="653"/>
      <c r="DC31" s="657"/>
      <c r="DD31" s="632">
        <v>43979</v>
      </c>
      <c r="DE31" s="655"/>
      <c r="DF31" s="655"/>
      <c r="DG31" s="655"/>
      <c r="DH31" s="655"/>
      <c r="DI31" s="655"/>
      <c r="DJ31" s="655"/>
      <c r="DK31" s="656"/>
      <c r="DL31" s="632">
        <v>43979</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5">
      <c r="B32" s="620" t="s">
        <v>301</v>
      </c>
      <c r="C32" s="621"/>
      <c r="D32" s="621"/>
      <c r="E32" s="621"/>
      <c r="F32" s="621"/>
      <c r="G32" s="621"/>
      <c r="H32" s="621"/>
      <c r="I32" s="621"/>
      <c r="J32" s="621"/>
      <c r="K32" s="621"/>
      <c r="L32" s="621"/>
      <c r="M32" s="621"/>
      <c r="N32" s="621"/>
      <c r="O32" s="621"/>
      <c r="P32" s="621"/>
      <c r="Q32" s="622"/>
      <c r="R32" s="623">
        <v>1718474</v>
      </c>
      <c r="S32" s="624"/>
      <c r="T32" s="624"/>
      <c r="U32" s="624"/>
      <c r="V32" s="624"/>
      <c r="W32" s="624"/>
      <c r="X32" s="624"/>
      <c r="Y32" s="625"/>
      <c r="Z32" s="626">
        <v>6.3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99.3</v>
      </c>
      <c r="BH32" s="655"/>
      <c r="BI32" s="655"/>
      <c r="BJ32" s="655"/>
      <c r="BK32" s="655"/>
      <c r="BL32" s="655"/>
      <c r="BM32" s="629">
        <v>98.4</v>
      </c>
      <c r="BN32" s="655"/>
      <c r="BO32" s="655"/>
      <c r="BP32" s="655"/>
      <c r="BQ32" s="678"/>
      <c r="BR32" s="680">
        <v>99.4</v>
      </c>
      <c r="BS32" s="655"/>
      <c r="BT32" s="655"/>
      <c r="BU32" s="655"/>
      <c r="BV32" s="655"/>
      <c r="BW32" s="655"/>
      <c r="BX32" s="629">
        <v>98.6</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5">
      <c r="B33" s="620" t="s">
        <v>305</v>
      </c>
      <c r="C33" s="621"/>
      <c r="D33" s="621"/>
      <c r="E33" s="621"/>
      <c r="F33" s="621"/>
      <c r="G33" s="621"/>
      <c r="H33" s="621"/>
      <c r="I33" s="621"/>
      <c r="J33" s="621"/>
      <c r="K33" s="621"/>
      <c r="L33" s="621"/>
      <c r="M33" s="621"/>
      <c r="N33" s="621"/>
      <c r="O33" s="621"/>
      <c r="P33" s="621"/>
      <c r="Q33" s="622"/>
      <c r="R33" s="623">
        <v>54109</v>
      </c>
      <c r="S33" s="624"/>
      <c r="T33" s="624"/>
      <c r="U33" s="624"/>
      <c r="V33" s="624"/>
      <c r="W33" s="624"/>
      <c r="X33" s="624"/>
      <c r="Y33" s="625"/>
      <c r="Z33" s="626">
        <v>0.2</v>
      </c>
      <c r="AA33" s="626"/>
      <c r="AB33" s="626"/>
      <c r="AC33" s="626"/>
      <c r="AD33" s="627">
        <v>32451</v>
      </c>
      <c r="AE33" s="627"/>
      <c r="AF33" s="627"/>
      <c r="AG33" s="627"/>
      <c r="AH33" s="627"/>
      <c r="AI33" s="627"/>
      <c r="AJ33" s="627"/>
      <c r="AK33" s="627"/>
      <c r="AL33" s="628">
        <v>0.2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99.8</v>
      </c>
      <c r="BH33" s="682"/>
      <c r="BI33" s="682"/>
      <c r="BJ33" s="682"/>
      <c r="BK33" s="682"/>
      <c r="BL33" s="682"/>
      <c r="BM33" s="683">
        <v>99.4</v>
      </c>
      <c r="BN33" s="682"/>
      <c r="BO33" s="682"/>
      <c r="BP33" s="682"/>
      <c r="BQ33" s="684"/>
      <c r="BR33" s="681">
        <v>99.8</v>
      </c>
      <c r="BS33" s="682"/>
      <c r="BT33" s="682"/>
      <c r="BU33" s="682"/>
      <c r="BV33" s="682"/>
      <c r="BW33" s="682"/>
      <c r="BX33" s="683">
        <v>99.3</v>
      </c>
      <c r="BY33" s="682"/>
      <c r="BZ33" s="682"/>
      <c r="CA33" s="682"/>
      <c r="CB33" s="684"/>
      <c r="CD33" s="620" t="s">
        <v>307</v>
      </c>
      <c r="CE33" s="621"/>
      <c r="CF33" s="621"/>
      <c r="CG33" s="621"/>
      <c r="CH33" s="621"/>
      <c r="CI33" s="621"/>
      <c r="CJ33" s="621"/>
      <c r="CK33" s="621"/>
      <c r="CL33" s="621"/>
      <c r="CM33" s="621"/>
      <c r="CN33" s="621"/>
      <c r="CO33" s="621"/>
      <c r="CP33" s="621"/>
      <c r="CQ33" s="622"/>
      <c r="CR33" s="623">
        <v>12167194</v>
      </c>
      <c r="CS33" s="655"/>
      <c r="CT33" s="655"/>
      <c r="CU33" s="655"/>
      <c r="CV33" s="655"/>
      <c r="CW33" s="655"/>
      <c r="CX33" s="655"/>
      <c r="CY33" s="656"/>
      <c r="CZ33" s="628">
        <v>47.4</v>
      </c>
      <c r="DA33" s="653"/>
      <c r="DB33" s="653"/>
      <c r="DC33" s="657"/>
      <c r="DD33" s="632">
        <v>10483004</v>
      </c>
      <c r="DE33" s="655"/>
      <c r="DF33" s="655"/>
      <c r="DG33" s="655"/>
      <c r="DH33" s="655"/>
      <c r="DI33" s="655"/>
      <c r="DJ33" s="655"/>
      <c r="DK33" s="656"/>
      <c r="DL33" s="632">
        <v>6687793</v>
      </c>
      <c r="DM33" s="655"/>
      <c r="DN33" s="655"/>
      <c r="DO33" s="655"/>
      <c r="DP33" s="655"/>
      <c r="DQ33" s="655"/>
      <c r="DR33" s="655"/>
      <c r="DS33" s="655"/>
      <c r="DT33" s="655"/>
      <c r="DU33" s="655"/>
      <c r="DV33" s="656"/>
      <c r="DW33" s="628">
        <v>46.2</v>
      </c>
      <c r="DX33" s="653"/>
      <c r="DY33" s="653"/>
      <c r="DZ33" s="653"/>
      <c r="EA33" s="653"/>
      <c r="EB33" s="653"/>
      <c r="EC33" s="654"/>
    </row>
    <row r="34" spans="2:133" ht="11.25" customHeight="1" x14ac:dyDescent="0.25">
      <c r="B34" s="620" t="s">
        <v>308</v>
      </c>
      <c r="C34" s="621"/>
      <c r="D34" s="621"/>
      <c r="E34" s="621"/>
      <c r="F34" s="621"/>
      <c r="G34" s="621"/>
      <c r="H34" s="621"/>
      <c r="I34" s="621"/>
      <c r="J34" s="621"/>
      <c r="K34" s="621"/>
      <c r="L34" s="621"/>
      <c r="M34" s="621"/>
      <c r="N34" s="621"/>
      <c r="O34" s="621"/>
      <c r="P34" s="621"/>
      <c r="Q34" s="622"/>
      <c r="R34" s="623">
        <v>284711</v>
      </c>
      <c r="S34" s="624"/>
      <c r="T34" s="624"/>
      <c r="U34" s="624"/>
      <c r="V34" s="624"/>
      <c r="W34" s="624"/>
      <c r="X34" s="624"/>
      <c r="Y34" s="625"/>
      <c r="Z34" s="626">
        <v>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3711891</v>
      </c>
      <c r="CS34" s="624"/>
      <c r="CT34" s="624"/>
      <c r="CU34" s="624"/>
      <c r="CV34" s="624"/>
      <c r="CW34" s="624"/>
      <c r="CX34" s="624"/>
      <c r="CY34" s="625"/>
      <c r="CZ34" s="628">
        <v>14.5</v>
      </c>
      <c r="DA34" s="653"/>
      <c r="DB34" s="653"/>
      <c r="DC34" s="657"/>
      <c r="DD34" s="632">
        <v>3014141</v>
      </c>
      <c r="DE34" s="624"/>
      <c r="DF34" s="624"/>
      <c r="DG34" s="624"/>
      <c r="DH34" s="624"/>
      <c r="DI34" s="624"/>
      <c r="DJ34" s="624"/>
      <c r="DK34" s="625"/>
      <c r="DL34" s="632">
        <v>2554818</v>
      </c>
      <c r="DM34" s="624"/>
      <c r="DN34" s="624"/>
      <c r="DO34" s="624"/>
      <c r="DP34" s="624"/>
      <c r="DQ34" s="624"/>
      <c r="DR34" s="624"/>
      <c r="DS34" s="624"/>
      <c r="DT34" s="624"/>
      <c r="DU34" s="624"/>
      <c r="DV34" s="625"/>
      <c r="DW34" s="628">
        <v>17.600000000000001</v>
      </c>
      <c r="DX34" s="653"/>
      <c r="DY34" s="653"/>
      <c r="DZ34" s="653"/>
      <c r="EA34" s="653"/>
      <c r="EB34" s="653"/>
      <c r="EC34" s="654"/>
    </row>
    <row r="35" spans="2:133" ht="11.25" customHeight="1" x14ac:dyDescent="0.25">
      <c r="B35" s="620" t="s">
        <v>310</v>
      </c>
      <c r="C35" s="621"/>
      <c r="D35" s="621"/>
      <c r="E35" s="621"/>
      <c r="F35" s="621"/>
      <c r="G35" s="621"/>
      <c r="H35" s="621"/>
      <c r="I35" s="621"/>
      <c r="J35" s="621"/>
      <c r="K35" s="621"/>
      <c r="L35" s="621"/>
      <c r="M35" s="621"/>
      <c r="N35" s="621"/>
      <c r="O35" s="621"/>
      <c r="P35" s="621"/>
      <c r="Q35" s="622"/>
      <c r="R35" s="623">
        <v>2028376</v>
      </c>
      <c r="S35" s="624"/>
      <c r="T35" s="624"/>
      <c r="U35" s="624"/>
      <c r="V35" s="624"/>
      <c r="W35" s="624"/>
      <c r="X35" s="624"/>
      <c r="Y35" s="625"/>
      <c r="Z35" s="626">
        <v>7.4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343901</v>
      </c>
      <c r="CS35" s="655"/>
      <c r="CT35" s="655"/>
      <c r="CU35" s="655"/>
      <c r="CV35" s="655"/>
      <c r="CW35" s="655"/>
      <c r="CX35" s="655"/>
      <c r="CY35" s="656"/>
      <c r="CZ35" s="628">
        <v>1.3</v>
      </c>
      <c r="DA35" s="653"/>
      <c r="DB35" s="653"/>
      <c r="DC35" s="657"/>
      <c r="DD35" s="632">
        <v>309157</v>
      </c>
      <c r="DE35" s="655"/>
      <c r="DF35" s="655"/>
      <c r="DG35" s="655"/>
      <c r="DH35" s="655"/>
      <c r="DI35" s="655"/>
      <c r="DJ35" s="655"/>
      <c r="DK35" s="656"/>
      <c r="DL35" s="632">
        <v>309157</v>
      </c>
      <c r="DM35" s="655"/>
      <c r="DN35" s="655"/>
      <c r="DO35" s="655"/>
      <c r="DP35" s="655"/>
      <c r="DQ35" s="655"/>
      <c r="DR35" s="655"/>
      <c r="DS35" s="655"/>
      <c r="DT35" s="655"/>
      <c r="DU35" s="655"/>
      <c r="DV35" s="656"/>
      <c r="DW35" s="628">
        <v>2.1</v>
      </c>
      <c r="DX35" s="653"/>
      <c r="DY35" s="653"/>
      <c r="DZ35" s="653"/>
      <c r="EA35" s="653"/>
      <c r="EB35" s="653"/>
      <c r="EC35" s="654"/>
    </row>
    <row r="36" spans="2:133" ht="11.25" customHeight="1" x14ac:dyDescent="0.25">
      <c r="B36" s="620" t="s">
        <v>314</v>
      </c>
      <c r="C36" s="621"/>
      <c r="D36" s="621"/>
      <c r="E36" s="621"/>
      <c r="F36" s="621"/>
      <c r="G36" s="621"/>
      <c r="H36" s="621"/>
      <c r="I36" s="621"/>
      <c r="J36" s="621"/>
      <c r="K36" s="621"/>
      <c r="L36" s="621"/>
      <c r="M36" s="621"/>
      <c r="N36" s="621"/>
      <c r="O36" s="621"/>
      <c r="P36" s="621"/>
      <c r="Q36" s="622"/>
      <c r="R36" s="623">
        <v>1793415</v>
      </c>
      <c r="S36" s="624"/>
      <c r="T36" s="624"/>
      <c r="U36" s="624"/>
      <c r="V36" s="624"/>
      <c r="W36" s="624"/>
      <c r="X36" s="624"/>
      <c r="Y36" s="625"/>
      <c r="Z36" s="626">
        <v>6.6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2808143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104187</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3700802</v>
      </c>
      <c r="CS36" s="624"/>
      <c r="CT36" s="624"/>
      <c r="CU36" s="624"/>
      <c r="CV36" s="624"/>
      <c r="CW36" s="624"/>
      <c r="CX36" s="624"/>
      <c r="CY36" s="625"/>
      <c r="CZ36" s="628">
        <v>14.4</v>
      </c>
      <c r="DA36" s="653"/>
      <c r="DB36" s="653"/>
      <c r="DC36" s="657"/>
      <c r="DD36" s="632">
        <v>3383672</v>
      </c>
      <c r="DE36" s="624"/>
      <c r="DF36" s="624"/>
      <c r="DG36" s="624"/>
      <c r="DH36" s="624"/>
      <c r="DI36" s="624"/>
      <c r="DJ36" s="624"/>
      <c r="DK36" s="625"/>
      <c r="DL36" s="632">
        <v>2195854</v>
      </c>
      <c r="DM36" s="624"/>
      <c r="DN36" s="624"/>
      <c r="DO36" s="624"/>
      <c r="DP36" s="624"/>
      <c r="DQ36" s="624"/>
      <c r="DR36" s="624"/>
      <c r="DS36" s="624"/>
      <c r="DT36" s="624"/>
      <c r="DU36" s="624"/>
      <c r="DV36" s="625"/>
      <c r="DW36" s="628">
        <v>15.2</v>
      </c>
      <c r="DX36" s="653"/>
      <c r="DY36" s="653"/>
      <c r="DZ36" s="653"/>
      <c r="EA36" s="653"/>
      <c r="EB36" s="653"/>
      <c r="EC36" s="654"/>
    </row>
    <row r="37" spans="2:133" ht="11.25" customHeight="1" x14ac:dyDescent="0.25">
      <c r="B37" s="620" t="s">
        <v>318</v>
      </c>
      <c r="C37" s="621"/>
      <c r="D37" s="621"/>
      <c r="E37" s="621"/>
      <c r="F37" s="621"/>
      <c r="G37" s="621"/>
      <c r="H37" s="621"/>
      <c r="I37" s="621"/>
      <c r="J37" s="621"/>
      <c r="K37" s="621"/>
      <c r="L37" s="621"/>
      <c r="M37" s="621"/>
      <c r="N37" s="621"/>
      <c r="O37" s="621"/>
      <c r="P37" s="621"/>
      <c r="Q37" s="622"/>
      <c r="R37" s="623">
        <v>466792</v>
      </c>
      <c r="S37" s="624"/>
      <c r="T37" s="624"/>
      <c r="U37" s="624"/>
      <c r="V37" s="624"/>
      <c r="W37" s="624"/>
      <c r="X37" s="624"/>
      <c r="Y37" s="625"/>
      <c r="Z37" s="626">
        <v>1.7</v>
      </c>
      <c r="AA37" s="626"/>
      <c r="AB37" s="626"/>
      <c r="AC37" s="626"/>
      <c r="AD37" s="627">
        <v>5326</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466929</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82476</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1714760</v>
      </c>
      <c r="CS37" s="655"/>
      <c r="CT37" s="655"/>
      <c r="CU37" s="655"/>
      <c r="CV37" s="655"/>
      <c r="CW37" s="655"/>
      <c r="CX37" s="655"/>
      <c r="CY37" s="656"/>
      <c r="CZ37" s="628">
        <v>6.7</v>
      </c>
      <c r="DA37" s="653"/>
      <c r="DB37" s="653"/>
      <c r="DC37" s="657"/>
      <c r="DD37" s="632">
        <v>1714760</v>
      </c>
      <c r="DE37" s="655"/>
      <c r="DF37" s="655"/>
      <c r="DG37" s="655"/>
      <c r="DH37" s="655"/>
      <c r="DI37" s="655"/>
      <c r="DJ37" s="655"/>
      <c r="DK37" s="656"/>
      <c r="DL37" s="632">
        <v>1537946</v>
      </c>
      <c r="DM37" s="655"/>
      <c r="DN37" s="655"/>
      <c r="DO37" s="655"/>
      <c r="DP37" s="655"/>
      <c r="DQ37" s="655"/>
      <c r="DR37" s="655"/>
      <c r="DS37" s="655"/>
      <c r="DT37" s="655"/>
      <c r="DU37" s="655"/>
      <c r="DV37" s="656"/>
      <c r="DW37" s="628">
        <v>10.6</v>
      </c>
      <c r="DX37" s="653"/>
      <c r="DY37" s="653"/>
      <c r="DZ37" s="653"/>
      <c r="EA37" s="653"/>
      <c r="EB37" s="653"/>
      <c r="EC37" s="654"/>
    </row>
    <row r="38" spans="2:133" ht="11.25" customHeight="1" x14ac:dyDescent="0.25">
      <c r="B38" s="620" t="s">
        <v>322</v>
      </c>
      <c r="C38" s="621"/>
      <c r="D38" s="621"/>
      <c r="E38" s="621"/>
      <c r="F38" s="621"/>
      <c r="G38" s="621"/>
      <c r="H38" s="621"/>
      <c r="I38" s="621"/>
      <c r="J38" s="621"/>
      <c r="K38" s="621"/>
      <c r="L38" s="621"/>
      <c r="M38" s="621"/>
      <c r="N38" s="621"/>
      <c r="O38" s="621"/>
      <c r="P38" s="621"/>
      <c r="Q38" s="622"/>
      <c r="R38" s="623">
        <v>439553</v>
      </c>
      <c r="S38" s="624"/>
      <c r="T38" s="624"/>
      <c r="U38" s="624"/>
      <c r="V38" s="624"/>
      <c r="W38" s="624"/>
      <c r="X38" s="624"/>
      <c r="Y38" s="625"/>
      <c r="Z38" s="626">
        <v>1.6</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1033</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9488</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2340181</v>
      </c>
      <c r="CS38" s="624"/>
      <c r="CT38" s="624"/>
      <c r="CU38" s="624"/>
      <c r="CV38" s="624"/>
      <c r="CW38" s="624"/>
      <c r="CX38" s="624"/>
      <c r="CY38" s="625"/>
      <c r="CZ38" s="628">
        <v>9.1</v>
      </c>
      <c r="DA38" s="653"/>
      <c r="DB38" s="653"/>
      <c r="DC38" s="657"/>
      <c r="DD38" s="632">
        <v>1997280</v>
      </c>
      <c r="DE38" s="624"/>
      <c r="DF38" s="624"/>
      <c r="DG38" s="624"/>
      <c r="DH38" s="624"/>
      <c r="DI38" s="624"/>
      <c r="DJ38" s="624"/>
      <c r="DK38" s="625"/>
      <c r="DL38" s="632">
        <v>1627864</v>
      </c>
      <c r="DM38" s="624"/>
      <c r="DN38" s="624"/>
      <c r="DO38" s="624"/>
      <c r="DP38" s="624"/>
      <c r="DQ38" s="624"/>
      <c r="DR38" s="624"/>
      <c r="DS38" s="624"/>
      <c r="DT38" s="624"/>
      <c r="DU38" s="624"/>
      <c r="DV38" s="625"/>
      <c r="DW38" s="628">
        <v>11.2</v>
      </c>
      <c r="DX38" s="653"/>
      <c r="DY38" s="653"/>
      <c r="DZ38" s="653"/>
      <c r="EA38" s="653"/>
      <c r="EB38" s="653"/>
      <c r="EC38" s="654"/>
    </row>
    <row r="39" spans="2:133" ht="11.25" customHeight="1" x14ac:dyDescent="0.2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13622</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2056030</v>
      </c>
      <c r="CS39" s="655"/>
      <c r="CT39" s="655"/>
      <c r="CU39" s="655"/>
      <c r="CV39" s="655"/>
      <c r="CW39" s="655"/>
      <c r="CX39" s="655"/>
      <c r="CY39" s="656"/>
      <c r="CZ39" s="628">
        <v>8</v>
      </c>
      <c r="DA39" s="653"/>
      <c r="DB39" s="653"/>
      <c r="DC39" s="657"/>
      <c r="DD39" s="632">
        <v>1764365</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5">
      <c r="B40" s="620" t="s">
        <v>330</v>
      </c>
      <c r="C40" s="621"/>
      <c r="D40" s="621"/>
      <c r="E40" s="621"/>
      <c r="F40" s="621"/>
      <c r="G40" s="621"/>
      <c r="H40" s="621"/>
      <c r="I40" s="621"/>
      <c r="J40" s="621"/>
      <c r="K40" s="621"/>
      <c r="L40" s="621"/>
      <c r="M40" s="621"/>
      <c r="N40" s="621"/>
      <c r="O40" s="621"/>
      <c r="P40" s="621"/>
      <c r="Q40" s="622"/>
      <c r="R40" s="623">
        <v>153653</v>
      </c>
      <c r="S40" s="624"/>
      <c r="T40" s="624"/>
      <c r="U40" s="624"/>
      <c r="V40" s="624"/>
      <c r="W40" s="624"/>
      <c r="X40" s="624"/>
      <c r="Y40" s="625"/>
      <c r="Z40" s="626">
        <v>0.6</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89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14389</v>
      </c>
      <c r="CS40" s="624"/>
      <c r="CT40" s="624"/>
      <c r="CU40" s="624"/>
      <c r="CV40" s="624"/>
      <c r="CW40" s="624"/>
      <c r="CX40" s="624"/>
      <c r="CY40" s="625"/>
      <c r="CZ40" s="628">
        <v>0.1</v>
      </c>
      <c r="DA40" s="653"/>
      <c r="DB40" s="653"/>
      <c r="DC40" s="657"/>
      <c r="DD40" s="632">
        <v>14389</v>
      </c>
      <c r="DE40" s="624"/>
      <c r="DF40" s="624"/>
      <c r="DG40" s="624"/>
      <c r="DH40" s="624"/>
      <c r="DI40" s="624"/>
      <c r="DJ40" s="624"/>
      <c r="DK40" s="625"/>
      <c r="DL40" s="632">
        <v>100</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25">
      <c r="B41" s="644" t="s">
        <v>335</v>
      </c>
      <c r="C41" s="645"/>
      <c r="D41" s="645"/>
      <c r="E41" s="645"/>
      <c r="F41" s="645"/>
      <c r="G41" s="645"/>
      <c r="H41" s="645"/>
      <c r="I41" s="645"/>
      <c r="J41" s="645"/>
      <c r="K41" s="645"/>
      <c r="L41" s="645"/>
      <c r="M41" s="645"/>
      <c r="N41" s="645"/>
      <c r="O41" s="645"/>
      <c r="P41" s="645"/>
      <c r="Q41" s="646"/>
      <c r="R41" s="695">
        <v>27312181</v>
      </c>
      <c r="S41" s="696"/>
      <c r="T41" s="696"/>
      <c r="U41" s="696"/>
      <c r="V41" s="696"/>
      <c r="W41" s="696"/>
      <c r="X41" s="696"/>
      <c r="Y41" s="700"/>
      <c r="Z41" s="701">
        <v>100</v>
      </c>
      <c r="AA41" s="701"/>
      <c r="AB41" s="701"/>
      <c r="AC41" s="701"/>
      <c r="AD41" s="702">
        <v>14324953</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717116</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5">
      <c r="AQ42" s="692" t="s">
        <v>339</v>
      </c>
      <c r="AR42" s="693"/>
      <c r="AS42" s="693"/>
      <c r="AT42" s="693"/>
      <c r="AU42" s="693"/>
      <c r="AV42" s="693"/>
      <c r="AW42" s="693"/>
      <c r="AX42" s="693"/>
      <c r="AY42" s="694"/>
      <c r="AZ42" s="695">
        <v>1623065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332</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1097237</v>
      </c>
      <c r="CS42" s="655"/>
      <c r="CT42" s="655"/>
      <c r="CU42" s="655"/>
      <c r="CV42" s="655"/>
      <c r="CW42" s="655"/>
      <c r="CX42" s="655"/>
      <c r="CY42" s="656"/>
      <c r="CZ42" s="628">
        <v>4.3</v>
      </c>
      <c r="DA42" s="653"/>
      <c r="DB42" s="653"/>
      <c r="DC42" s="657"/>
      <c r="DD42" s="632">
        <v>569788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5">
      <c r="B43" s="214" t="s">
        <v>342</v>
      </c>
      <c r="CD43" s="620" t="s">
        <v>343</v>
      </c>
      <c r="CE43" s="621"/>
      <c r="CF43" s="621"/>
      <c r="CG43" s="621"/>
      <c r="CH43" s="621"/>
      <c r="CI43" s="621"/>
      <c r="CJ43" s="621"/>
      <c r="CK43" s="621"/>
      <c r="CL43" s="621"/>
      <c r="CM43" s="621"/>
      <c r="CN43" s="621"/>
      <c r="CO43" s="621"/>
      <c r="CP43" s="621"/>
      <c r="CQ43" s="622"/>
      <c r="CR43" s="623">
        <v>101143</v>
      </c>
      <c r="CS43" s="655"/>
      <c r="CT43" s="655"/>
      <c r="CU43" s="655"/>
      <c r="CV43" s="655"/>
      <c r="CW43" s="655"/>
      <c r="CX43" s="655"/>
      <c r="CY43" s="656"/>
      <c r="CZ43" s="628">
        <v>0.4</v>
      </c>
      <c r="DA43" s="653"/>
      <c r="DB43" s="653"/>
      <c r="DC43" s="657"/>
      <c r="DD43" s="632">
        <v>101143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1097237</v>
      </c>
      <c r="CS44" s="624"/>
      <c r="CT44" s="624"/>
      <c r="CU44" s="624"/>
      <c r="CV44" s="624"/>
      <c r="CW44" s="624"/>
      <c r="CX44" s="624"/>
      <c r="CY44" s="625"/>
      <c r="CZ44" s="628">
        <v>4.3</v>
      </c>
      <c r="DA44" s="629"/>
      <c r="DB44" s="629"/>
      <c r="DC44" s="635"/>
      <c r="DD44" s="632">
        <v>569788</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132530</v>
      </c>
      <c r="CS45" s="655"/>
      <c r="CT45" s="655"/>
      <c r="CU45" s="655"/>
      <c r="CV45" s="655"/>
      <c r="CW45" s="655"/>
      <c r="CX45" s="655"/>
      <c r="CY45" s="656"/>
      <c r="CZ45" s="628">
        <v>0.5</v>
      </c>
      <c r="DA45" s="653"/>
      <c r="DB45" s="653"/>
      <c r="DC45" s="657"/>
      <c r="DD45" s="632">
        <v>46581</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5">
      <c r="B46" s="225"/>
      <c r="CD46" s="661"/>
      <c r="CE46" s="662"/>
      <c r="CF46" s="620" t="s">
        <v>348</v>
      </c>
      <c r="CG46" s="621"/>
      <c r="CH46" s="621"/>
      <c r="CI46" s="621"/>
      <c r="CJ46" s="621"/>
      <c r="CK46" s="621"/>
      <c r="CL46" s="621"/>
      <c r="CM46" s="621"/>
      <c r="CN46" s="621"/>
      <c r="CO46" s="621"/>
      <c r="CP46" s="621"/>
      <c r="CQ46" s="622"/>
      <c r="CR46" s="623">
        <v>964707</v>
      </c>
      <c r="CS46" s="624"/>
      <c r="CT46" s="624"/>
      <c r="CU46" s="624"/>
      <c r="CV46" s="624"/>
      <c r="CW46" s="624"/>
      <c r="CX46" s="624"/>
      <c r="CY46" s="625"/>
      <c r="CZ46" s="628">
        <v>3.8</v>
      </c>
      <c r="DA46" s="629"/>
      <c r="DB46" s="629"/>
      <c r="DC46" s="635"/>
      <c r="DD46" s="632">
        <v>523207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5">
      <c r="B47" s="225"/>
      <c r="CD47" s="661"/>
      <c r="CE47" s="662"/>
      <c r="CF47" s="620" t="s">
        <v>349</v>
      </c>
      <c r="CG47" s="621"/>
      <c r="CH47" s="621"/>
      <c r="CI47" s="621"/>
      <c r="CJ47" s="621"/>
      <c r="CK47" s="621"/>
      <c r="CL47" s="621"/>
      <c r="CM47" s="621"/>
      <c r="CN47" s="621"/>
      <c r="CO47" s="621"/>
      <c r="CP47" s="621"/>
      <c r="CQ47" s="622"/>
      <c r="CR47" s="623" t="s">
        <v>122</v>
      </c>
      <c r="CS47" s="655"/>
      <c r="CT47" s="655"/>
      <c r="CU47" s="655"/>
      <c r="CV47" s="655"/>
      <c r="CW47" s="655"/>
      <c r="CX47" s="655"/>
      <c r="CY47" s="656"/>
      <c r="CZ47" s="628" t="s">
        <v>122</v>
      </c>
      <c r="DA47" s="653"/>
      <c r="DB47" s="653"/>
      <c r="DC47" s="657"/>
      <c r="DD47" s="632" t="s">
        <v>122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0.5" x14ac:dyDescent="0.25">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5">
      <c r="B49" s="225"/>
      <c r="CD49" s="644" t="s">
        <v>351</v>
      </c>
      <c r="CE49" s="645"/>
      <c r="CF49" s="645"/>
      <c r="CG49" s="645"/>
      <c r="CH49" s="645"/>
      <c r="CI49" s="645"/>
      <c r="CJ49" s="645"/>
      <c r="CK49" s="645"/>
      <c r="CL49" s="645"/>
      <c r="CM49" s="645"/>
      <c r="CN49" s="645"/>
      <c r="CO49" s="645"/>
      <c r="CP49" s="645"/>
      <c r="CQ49" s="646"/>
      <c r="CR49" s="695">
        <v>25656063</v>
      </c>
      <c r="CS49" s="682"/>
      <c r="CT49" s="682"/>
      <c r="CU49" s="682"/>
      <c r="CV49" s="682"/>
      <c r="CW49" s="682"/>
      <c r="CX49" s="682"/>
      <c r="CY49" s="711"/>
      <c r="CZ49" s="703">
        <v>100</v>
      </c>
      <c r="DA49" s="712"/>
      <c r="DB49" s="712"/>
      <c r="DC49" s="713"/>
      <c r="DD49" s="714">
        <v>18594116</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jJ7rSaCqmJ5WEWJWWB7XISRG3gqtymsX3VB10ilYWNgTw5BJMvDwGJhcZqetUOl4LPzyO+9wkrWl9S0maCZ1w==" saltValue="8yF/3Z4+tb2NRnQVgO0mQ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2.75" zeroHeight="1" x14ac:dyDescent="0.25"/>
  <cols>
    <col min="1" max="130" width="2.73046875" style="231" customWidth="1"/>
    <col min="131" max="131" width="1.59765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3">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5">
      <c r="A7" s="236">
        <v>1</v>
      </c>
      <c r="B7" s="749" t="s">
        <v>374</v>
      </c>
      <c r="C7" s="750"/>
      <c r="D7" s="750"/>
      <c r="E7" s="750"/>
      <c r="F7" s="750"/>
      <c r="G7" s="750"/>
      <c r="H7" s="750"/>
      <c r="I7" s="750"/>
      <c r="J7" s="750"/>
      <c r="K7" s="750"/>
      <c r="L7" s="750"/>
      <c r="M7" s="750"/>
      <c r="N7" s="750"/>
      <c r="O7" s="750"/>
      <c r="P7" s="751"/>
      <c r="Q7" s="752">
        <v>27312</v>
      </c>
      <c r="R7" s="753"/>
      <c r="S7" s="753"/>
      <c r="T7" s="753"/>
      <c r="U7" s="753"/>
      <c r="V7" s="753">
        <v>25669</v>
      </c>
      <c r="W7" s="753"/>
      <c r="X7" s="753"/>
      <c r="Y7" s="753"/>
      <c r="Z7" s="753"/>
      <c r="AA7" s="753">
        <v>1643</v>
      </c>
      <c r="AB7" s="753"/>
      <c r="AC7" s="753"/>
      <c r="AD7" s="753"/>
      <c r="AE7" s="754"/>
      <c r="AF7" s="755">
        <v>1184</v>
      </c>
      <c r="AG7" s="756"/>
      <c r="AH7" s="756"/>
      <c r="AI7" s="756"/>
      <c r="AJ7" s="757"/>
      <c r="AK7" s="758">
        <v>2009</v>
      </c>
      <c r="AL7" s="759"/>
      <c r="AM7" s="759"/>
      <c r="AN7" s="759"/>
      <c r="AO7" s="759"/>
      <c r="AP7" s="759">
        <v>14732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5">
      <c r="A8" s="238">
        <v>2</v>
      </c>
      <c r="B8" s="780" t="s">
        <v>375</v>
      </c>
      <c r="C8" s="781"/>
      <c r="D8" s="781"/>
      <c r="E8" s="781"/>
      <c r="F8" s="781"/>
      <c r="G8" s="781"/>
      <c r="H8" s="781"/>
      <c r="I8" s="781"/>
      <c r="J8" s="781"/>
      <c r="K8" s="781"/>
      <c r="L8" s="781"/>
      <c r="M8" s="781"/>
      <c r="N8" s="781"/>
      <c r="O8" s="781"/>
      <c r="P8" s="782"/>
      <c r="Q8" s="783">
        <v>78</v>
      </c>
      <c r="R8" s="784"/>
      <c r="S8" s="784"/>
      <c r="T8" s="784"/>
      <c r="U8" s="784"/>
      <c r="V8" s="784">
        <v>70</v>
      </c>
      <c r="W8" s="784"/>
      <c r="X8" s="784"/>
      <c r="Y8" s="784"/>
      <c r="Z8" s="784"/>
      <c r="AA8" s="784">
        <v>8</v>
      </c>
      <c r="AB8" s="784"/>
      <c r="AC8" s="784"/>
      <c r="AD8" s="784"/>
      <c r="AE8" s="785"/>
      <c r="AF8" s="786">
        <v>8</v>
      </c>
      <c r="AG8" s="787"/>
      <c r="AH8" s="787"/>
      <c r="AI8" s="787"/>
      <c r="AJ8" s="788"/>
      <c r="AK8" s="769">
        <v>65</v>
      </c>
      <c r="AL8" s="770"/>
      <c r="AM8" s="770"/>
      <c r="AN8" s="770"/>
      <c r="AO8" s="770"/>
      <c r="AP8" s="770">
        <v>34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5">
      <c r="A9" s="238">
        <v>3</v>
      </c>
      <c r="B9" s="780" t="s">
        <v>376</v>
      </c>
      <c r="C9" s="781"/>
      <c r="D9" s="781"/>
      <c r="E9" s="781"/>
      <c r="F9" s="781"/>
      <c r="G9" s="781"/>
      <c r="H9" s="781"/>
      <c r="I9" s="781"/>
      <c r="J9" s="781"/>
      <c r="K9" s="781"/>
      <c r="L9" s="781"/>
      <c r="M9" s="781"/>
      <c r="N9" s="781"/>
      <c r="O9" s="781"/>
      <c r="P9" s="782"/>
      <c r="Q9" s="783">
        <v>181</v>
      </c>
      <c r="R9" s="784"/>
      <c r="S9" s="784"/>
      <c r="T9" s="784"/>
      <c r="U9" s="784"/>
      <c r="V9" s="784">
        <v>176</v>
      </c>
      <c r="W9" s="784"/>
      <c r="X9" s="784"/>
      <c r="Y9" s="784"/>
      <c r="Z9" s="784"/>
      <c r="AA9" s="784">
        <v>5</v>
      </c>
      <c r="AB9" s="784"/>
      <c r="AC9" s="784"/>
      <c r="AD9" s="784"/>
      <c r="AE9" s="785"/>
      <c r="AF9" s="786">
        <v>5</v>
      </c>
      <c r="AG9" s="787"/>
      <c r="AH9" s="787"/>
      <c r="AI9" s="787"/>
      <c r="AJ9" s="788"/>
      <c r="AK9" s="769">
        <v>0</v>
      </c>
      <c r="AL9" s="770"/>
      <c r="AM9" s="770"/>
      <c r="AN9" s="770"/>
      <c r="AO9" s="770"/>
      <c r="AP9" s="770">
        <v>551</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3">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377</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3">
      <c r="A23" s="240" t="s">
        <v>378</v>
      </c>
      <c r="B23" s="789" t="s">
        <v>379</v>
      </c>
      <c r="C23" s="790"/>
      <c r="D23" s="790"/>
      <c r="E23" s="790"/>
      <c r="F23" s="790"/>
      <c r="G23" s="790"/>
      <c r="H23" s="790"/>
      <c r="I23" s="790"/>
      <c r="J23" s="790"/>
      <c r="K23" s="790"/>
      <c r="L23" s="790"/>
      <c r="M23" s="790"/>
      <c r="N23" s="790"/>
      <c r="O23" s="790"/>
      <c r="P23" s="791"/>
      <c r="Q23" s="792">
        <v>27446</v>
      </c>
      <c r="R23" s="793"/>
      <c r="S23" s="793"/>
      <c r="T23" s="793"/>
      <c r="U23" s="793"/>
      <c r="V23" s="793">
        <v>25790</v>
      </c>
      <c r="W23" s="793"/>
      <c r="X23" s="793"/>
      <c r="Y23" s="793"/>
      <c r="Z23" s="793"/>
      <c r="AA23" s="793">
        <v>1656</v>
      </c>
      <c r="AB23" s="793"/>
      <c r="AC23" s="793"/>
      <c r="AD23" s="793"/>
      <c r="AE23" s="794"/>
      <c r="AF23" s="795">
        <v>1197</v>
      </c>
      <c r="AG23" s="793"/>
      <c r="AH23" s="793"/>
      <c r="AI23" s="793"/>
      <c r="AJ23" s="796"/>
      <c r="AK23" s="797"/>
      <c r="AL23" s="798"/>
      <c r="AM23" s="798"/>
      <c r="AN23" s="798"/>
      <c r="AO23" s="798"/>
      <c r="AP23" s="793">
        <v>15317</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5">
      <c r="A24" s="808" t="s">
        <v>380</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3">
      <c r="A25" s="725" t="s">
        <v>381</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5">
      <c r="A26" s="727" t="s">
        <v>357</v>
      </c>
      <c r="B26" s="728"/>
      <c r="C26" s="728"/>
      <c r="D26" s="728"/>
      <c r="E26" s="728"/>
      <c r="F26" s="728"/>
      <c r="G26" s="728"/>
      <c r="H26" s="728"/>
      <c r="I26" s="728"/>
      <c r="J26" s="728"/>
      <c r="K26" s="728"/>
      <c r="L26" s="728"/>
      <c r="M26" s="728"/>
      <c r="N26" s="728"/>
      <c r="O26" s="728"/>
      <c r="P26" s="729"/>
      <c r="Q26" s="733" t="s">
        <v>382</v>
      </c>
      <c r="R26" s="734"/>
      <c r="S26" s="734"/>
      <c r="T26" s="734"/>
      <c r="U26" s="735"/>
      <c r="V26" s="733" t="s">
        <v>383</v>
      </c>
      <c r="W26" s="734"/>
      <c r="X26" s="734"/>
      <c r="Y26" s="734"/>
      <c r="Z26" s="735"/>
      <c r="AA26" s="733" t="s">
        <v>384</v>
      </c>
      <c r="AB26" s="734"/>
      <c r="AC26" s="734"/>
      <c r="AD26" s="734"/>
      <c r="AE26" s="734"/>
      <c r="AF26" s="814" t="s">
        <v>385</v>
      </c>
      <c r="AG26" s="815"/>
      <c r="AH26" s="815"/>
      <c r="AI26" s="815"/>
      <c r="AJ26" s="816"/>
      <c r="AK26" s="734" t="s">
        <v>386</v>
      </c>
      <c r="AL26" s="734"/>
      <c r="AM26" s="734"/>
      <c r="AN26" s="734"/>
      <c r="AO26" s="735"/>
      <c r="AP26" s="733" t="s">
        <v>387</v>
      </c>
      <c r="AQ26" s="734"/>
      <c r="AR26" s="734"/>
      <c r="AS26" s="734"/>
      <c r="AT26" s="735"/>
      <c r="AU26" s="733" t="s">
        <v>388</v>
      </c>
      <c r="AV26" s="734"/>
      <c r="AW26" s="734"/>
      <c r="AX26" s="734"/>
      <c r="AY26" s="735"/>
      <c r="AZ26" s="733" t="s">
        <v>389</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3">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5">
      <c r="A28" s="242">
        <v>1</v>
      </c>
      <c r="B28" s="749" t="s">
        <v>390</v>
      </c>
      <c r="C28" s="750"/>
      <c r="D28" s="750"/>
      <c r="E28" s="750"/>
      <c r="F28" s="750"/>
      <c r="G28" s="750"/>
      <c r="H28" s="750"/>
      <c r="I28" s="750"/>
      <c r="J28" s="750"/>
      <c r="K28" s="750"/>
      <c r="L28" s="750"/>
      <c r="M28" s="750"/>
      <c r="N28" s="750"/>
      <c r="O28" s="750"/>
      <c r="P28" s="751"/>
      <c r="Q28" s="822">
        <v>6939</v>
      </c>
      <c r="R28" s="823"/>
      <c r="S28" s="823"/>
      <c r="T28" s="823"/>
      <c r="U28" s="823"/>
      <c r="V28" s="823">
        <v>6835</v>
      </c>
      <c r="W28" s="823"/>
      <c r="X28" s="823"/>
      <c r="Y28" s="823"/>
      <c r="Z28" s="823"/>
      <c r="AA28" s="823">
        <v>104</v>
      </c>
      <c r="AB28" s="823"/>
      <c r="AC28" s="823"/>
      <c r="AD28" s="823"/>
      <c r="AE28" s="824"/>
      <c r="AF28" s="825">
        <v>104</v>
      </c>
      <c r="AG28" s="823"/>
      <c r="AH28" s="823"/>
      <c r="AI28" s="823"/>
      <c r="AJ28" s="826"/>
      <c r="AK28" s="827">
        <v>934</v>
      </c>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5">
      <c r="A29" s="242">
        <v>2</v>
      </c>
      <c r="B29" s="780" t="s">
        <v>391</v>
      </c>
      <c r="C29" s="781"/>
      <c r="D29" s="781"/>
      <c r="E29" s="781"/>
      <c r="F29" s="781"/>
      <c r="G29" s="781"/>
      <c r="H29" s="781"/>
      <c r="I29" s="781"/>
      <c r="J29" s="781"/>
      <c r="K29" s="781"/>
      <c r="L29" s="781"/>
      <c r="M29" s="781"/>
      <c r="N29" s="781"/>
      <c r="O29" s="781"/>
      <c r="P29" s="782"/>
      <c r="Q29" s="783">
        <v>1047</v>
      </c>
      <c r="R29" s="784"/>
      <c r="S29" s="784"/>
      <c r="T29" s="784"/>
      <c r="U29" s="784"/>
      <c r="V29" s="784">
        <v>1044</v>
      </c>
      <c r="W29" s="784"/>
      <c r="X29" s="784"/>
      <c r="Y29" s="784"/>
      <c r="Z29" s="784"/>
      <c r="AA29" s="784">
        <v>3</v>
      </c>
      <c r="AB29" s="784"/>
      <c r="AC29" s="784"/>
      <c r="AD29" s="784"/>
      <c r="AE29" s="785"/>
      <c r="AF29" s="786">
        <v>3</v>
      </c>
      <c r="AG29" s="787"/>
      <c r="AH29" s="787"/>
      <c r="AI29" s="787"/>
      <c r="AJ29" s="788"/>
      <c r="AK29" s="834">
        <v>156</v>
      </c>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5">
      <c r="A30" s="242">
        <v>3</v>
      </c>
      <c r="B30" s="780" t="s">
        <v>392</v>
      </c>
      <c r="C30" s="781"/>
      <c r="D30" s="781"/>
      <c r="E30" s="781"/>
      <c r="F30" s="781"/>
      <c r="G30" s="781"/>
      <c r="H30" s="781"/>
      <c r="I30" s="781"/>
      <c r="J30" s="781"/>
      <c r="K30" s="781"/>
      <c r="L30" s="781"/>
      <c r="M30" s="781"/>
      <c r="N30" s="781"/>
      <c r="O30" s="781"/>
      <c r="P30" s="782"/>
      <c r="Q30" s="783">
        <v>5043</v>
      </c>
      <c r="R30" s="784"/>
      <c r="S30" s="784"/>
      <c r="T30" s="784"/>
      <c r="U30" s="784"/>
      <c r="V30" s="784">
        <v>4766</v>
      </c>
      <c r="W30" s="784"/>
      <c r="X30" s="784"/>
      <c r="Y30" s="784"/>
      <c r="Z30" s="784"/>
      <c r="AA30" s="784">
        <v>277</v>
      </c>
      <c r="AB30" s="784"/>
      <c r="AC30" s="784"/>
      <c r="AD30" s="784"/>
      <c r="AE30" s="785"/>
      <c r="AF30" s="786">
        <v>277</v>
      </c>
      <c r="AG30" s="787"/>
      <c r="AH30" s="787"/>
      <c r="AI30" s="787"/>
      <c r="AJ30" s="788"/>
      <c r="AK30" s="834">
        <v>935</v>
      </c>
      <c r="AL30" s="830"/>
      <c r="AM30" s="830"/>
      <c r="AN30" s="830"/>
      <c r="AO30" s="830"/>
      <c r="AP30" s="830"/>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5">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5">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5">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3">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393</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3">
      <c r="A63" s="240" t="s">
        <v>378</v>
      </c>
      <c r="B63" s="789" t="s">
        <v>394</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384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3">
      <c r="A65" s="232" t="s">
        <v>395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5">
      <c r="A66" s="727" t="s">
        <v>396</v>
      </c>
      <c r="B66" s="728"/>
      <c r="C66" s="728"/>
      <c r="D66" s="728"/>
      <c r="E66" s="728"/>
      <c r="F66" s="728"/>
      <c r="G66" s="728"/>
      <c r="H66" s="728"/>
      <c r="I66" s="728"/>
      <c r="J66" s="728"/>
      <c r="K66" s="728"/>
      <c r="L66" s="728"/>
      <c r="M66" s="728"/>
      <c r="N66" s="728"/>
      <c r="O66" s="728"/>
      <c r="P66" s="729"/>
      <c r="Q66" s="733" t="s">
        <v>382</v>
      </c>
      <c r="R66" s="734"/>
      <c r="S66" s="734"/>
      <c r="T66" s="734"/>
      <c r="U66" s="735"/>
      <c r="V66" s="733" t="s">
        <v>383</v>
      </c>
      <c r="W66" s="734"/>
      <c r="X66" s="734"/>
      <c r="Y66" s="734"/>
      <c r="Z66" s="735"/>
      <c r="AA66" s="733" t="s">
        <v>384</v>
      </c>
      <c r="AB66" s="734"/>
      <c r="AC66" s="734"/>
      <c r="AD66" s="734"/>
      <c r="AE66" s="735"/>
      <c r="AF66" s="854" t="s">
        <v>385</v>
      </c>
      <c r="AG66" s="815"/>
      <c r="AH66" s="815"/>
      <c r="AI66" s="815"/>
      <c r="AJ66" s="855"/>
      <c r="AK66" s="733" t="s">
        <v>386</v>
      </c>
      <c r="AL66" s="728"/>
      <c r="AM66" s="728"/>
      <c r="AN66" s="728"/>
      <c r="AO66" s="729"/>
      <c r="AP66" s="733" t="s">
        <v>387</v>
      </c>
      <c r="AQ66" s="734"/>
      <c r="AR66" s="734"/>
      <c r="AS66" s="734"/>
      <c r="AT66" s="735"/>
      <c r="AU66" s="733" t="s">
        <v>397</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3">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5">
      <c r="A68" s="236">
        <v>1</v>
      </c>
      <c r="B68" s="869" t="s">
        <v>542</v>
      </c>
      <c r="C68" s="870"/>
      <c r="D68" s="870"/>
      <c r="E68" s="870"/>
      <c r="F68" s="870"/>
      <c r="G68" s="870"/>
      <c r="H68" s="870"/>
      <c r="I68" s="870"/>
      <c r="J68" s="870"/>
      <c r="K68" s="870"/>
      <c r="L68" s="870"/>
      <c r="M68" s="870"/>
      <c r="N68" s="870"/>
      <c r="O68" s="870"/>
      <c r="P68" s="871"/>
      <c r="Q68" s="872">
        <v>2315</v>
      </c>
      <c r="R68" s="866"/>
      <c r="S68" s="866"/>
      <c r="T68" s="866"/>
      <c r="U68" s="866"/>
      <c r="V68" s="866">
        <v>2181</v>
      </c>
      <c r="W68" s="866"/>
      <c r="X68" s="866"/>
      <c r="Y68" s="866"/>
      <c r="Z68" s="866"/>
      <c r="AA68" s="866">
        <v>135</v>
      </c>
      <c r="AB68" s="866"/>
      <c r="AC68" s="866"/>
      <c r="AD68" s="866"/>
      <c r="AE68" s="866"/>
      <c r="AF68" s="866">
        <v>134</v>
      </c>
      <c r="AG68" s="866"/>
      <c r="AH68" s="866"/>
      <c r="AI68" s="866"/>
      <c r="AJ68" s="866"/>
      <c r="AK68" s="866">
        <v>291</v>
      </c>
      <c r="AL68" s="866"/>
      <c r="AM68" s="866"/>
      <c r="AN68" s="866"/>
      <c r="AO68" s="866"/>
      <c r="AP68" s="866">
        <v>8001</v>
      </c>
      <c r="AQ68" s="866"/>
      <c r="AR68" s="866"/>
      <c r="AS68" s="866"/>
      <c r="AT68" s="866"/>
      <c r="AU68" s="866">
        <v>3896</v>
      </c>
      <c r="AV68" s="866"/>
      <c r="AW68" s="866"/>
      <c r="AX68" s="866"/>
      <c r="AY68" s="866"/>
      <c r="AZ68" s="867" t="s">
        <v>529</v>
      </c>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5">
      <c r="A69" s="238">
        <v>2</v>
      </c>
      <c r="B69" s="873" t="s">
        <v>543</v>
      </c>
      <c r="C69" s="874"/>
      <c r="D69" s="874"/>
      <c r="E69" s="874"/>
      <c r="F69" s="874"/>
      <c r="G69" s="874"/>
      <c r="H69" s="874"/>
      <c r="I69" s="874"/>
      <c r="J69" s="874"/>
      <c r="K69" s="874"/>
      <c r="L69" s="874"/>
      <c r="M69" s="874"/>
      <c r="N69" s="874"/>
      <c r="O69" s="874"/>
      <c r="P69" s="875"/>
      <c r="Q69" s="876">
        <v>330</v>
      </c>
      <c r="R69" s="830"/>
      <c r="S69" s="830"/>
      <c r="T69" s="830"/>
      <c r="U69" s="830"/>
      <c r="V69" s="830">
        <v>294</v>
      </c>
      <c r="W69" s="830"/>
      <c r="X69" s="830"/>
      <c r="Y69" s="830"/>
      <c r="Z69" s="830"/>
      <c r="AA69" s="830">
        <v>35</v>
      </c>
      <c r="AB69" s="830"/>
      <c r="AC69" s="830"/>
      <c r="AD69" s="830"/>
      <c r="AE69" s="830"/>
      <c r="AF69" s="830">
        <v>35</v>
      </c>
      <c r="AG69" s="830"/>
      <c r="AH69" s="830"/>
      <c r="AI69" s="830"/>
      <c r="AJ69" s="830"/>
      <c r="AK69" s="830">
        <v>10</v>
      </c>
      <c r="AL69" s="830"/>
      <c r="AM69" s="830"/>
      <c r="AN69" s="830"/>
      <c r="AO69" s="830"/>
      <c r="AP69" s="830">
        <v>15</v>
      </c>
      <c r="AQ69" s="830"/>
      <c r="AR69" s="830"/>
      <c r="AS69" s="830"/>
      <c r="AT69" s="830"/>
      <c r="AU69" s="830">
        <v>3</v>
      </c>
      <c r="AV69" s="830"/>
      <c r="AW69" s="830"/>
      <c r="AX69" s="830"/>
      <c r="AY69" s="830"/>
      <c r="AZ69" s="832" t="s">
        <v>529</v>
      </c>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5">
      <c r="A70" s="238">
        <v>3</v>
      </c>
      <c r="B70" s="873" t="s">
        <v>544</v>
      </c>
      <c r="C70" s="874"/>
      <c r="D70" s="874"/>
      <c r="E70" s="874"/>
      <c r="F70" s="874"/>
      <c r="G70" s="874"/>
      <c r="H70" s="874"/>
      <c r="I70" s="874"/>
      <c r="J70" s="874"/>
      <c r="K70" s="874"/>
      <c r="L70" s="874"/>
      <c r="M70" s="874"/>
      <c r="N70" s="874"/>
      <c r="O70" s="874"/>
      <c r="P70" s="875"/>
      <c r="Q70" s="876">
        <v>3983</v>
      </c>
      <c r="R70" s="830"/>
      <c r="S70" s="830"/>
      <c r="T70" s="830"/>
      <c r="U70" s="830"/>
      <c r="V70" s="830">
        <v>3756</v>
      </c>
      <c r="W70" s="830"/>
      <c r="X70" s="830"/>
      <c r="Y70" s="830"/>
      <c r="Z70" s="830"/>
      <c r="AA70" s="830">
        <v>227</v>
      </c>
      <c r="AB70" s="830"/>
      <c r="AC70" s="830"/>
      <c r="AD70" s="830"/>
      <c r="AE70" s="830"/>
      <c r="AF70" s="830">
        <v>227</v>
      </c>
      <c r="AG70" s="830"/>
      <c r="AH70" s="830"/>
      <c r="AI70" s="830"/>
      <c r="AJ70" s="830"/>
      <c r="AK70" s="830">
        <v>1116</v>
      </c>
      <c r="AL70" s="830"/>
      <c r="AM70" s="830"/>
      <c r="AN70" s="830"/>
      <c r="AO70" s="830"/>
      <c r="AP70" s="830">
        <v>13425</v>
      </c>
      <c r="AQ70" s="830"/>
      <c r="AR70" s="830"/>
      <c r="AS70" s="830"/>
      <c r="AT70" s="830"/>
      <c r="AU70" s="830">
        <v>3571</v>
      </c>
      <c r="AV70" s="830"/>
      <c r="AW70" s="830"/>
      <c r="AX70" s="830"/>
      <c r="AY70" s="830"/>
      <c r="AZ70" s="832" t="s">
        <v>551</v>
      </c>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5">
      <c r="A71" s="238">
        <v>4</v>
      </c>
      <c r="B71" s="873" t="s">
        <v>545</v>
      </c>
      <c r="C71" s="874"/>
      <c r="D71" s="874"/>
      <c r="E71" s="874"/>
      <c r="F71" s="874"/>
      <c r="G71" s="874"/>
      <c r="H71" s="874"/>
      <c r="I71" s="874"/>
      <c r="J71" s="874"/>
      <c r="K71" s="874"/>
      <c r="L71" s="874"/>
      <c r="M71" s="874"/>
      <c r="N71" s="874"/>
      <c r="O71" s="874"/>
      <c r="P71" s="875"/>
      <c r="Q71" s="876">
        <v>3138</v>
      </c>
      <c r="R71" s="830"/>
      <c r="S71" s="830"/>
      <c r="T71" s="830"/>
      <c r="U71" s="830"/>
      <c r="V71" s="830">
        <v>2927</v>
      </c>
      <c r="W71" s="830"/>
      <c r="X71" s="830"/>
      <c r="Y71" s="830"/>
      <c r="Z71" s="830"/>
      <c r="AA71" s="830">
        <v>210</v>
      </c>
      <c r="AB71" s="830"/>
      <c r="AC71" s="830"/>
      <c r="AD71" s="830"/>
      <c r="AE71" s="830"/>
      <c r="AF71" s="830">
        <v>2794</v>
      </c>
      <c r="AG71" s="830"/>
      <c r="AH71" s="830"/>
      <c r="AI71" s="830"/>
      <c r="AJ71" s="830"/>
      <c r="AK71" s="830">
        <v>34</v>
      </c>
      <c r="AL71" s="830"/>
      <c r="AM71" s="830"/>
      <c r="AN71" s="830"/>
      <c r="AO71" s="830"/>
      <c r="AP71" s="830" t="s">
        <v>485</v>
      </c>
      <c r="AQ71" s="830"/>
      <c r="AR71" s="830"/>
      <c r="AS71" s="830"/>
      <c r="AT71" s="830"/>
      <c r="AU71" s="830" t="s">
        <v>485</v>
      </c>
      <c r="AV71" s="830"/>
      <c r="AW71" s="830"/>
      <c r="AX71" s="830"/>
      <c r="AY71" s="830"/>
      <c r="AZ71" s="832" t="s">
        <v>551</v>
      </c>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5">
      <c r="A72" s="238">
        <v>5</v>
      </c>
      <c r="B72" s="873" t="s">
        <v>546</v>
      </c>
      <c r="C72" s="874"/>
      <c r="D72" s="874"/>
      <c r="E72" s="874"/>
      <c r="F72" s="874"/>
      <c r="G72" s="874"/>
      <c r="H72" s="874"/>
      <c r="I72" s="874"/>
      <c r="J72" s="874"/>
      <c r="K72" s="874"/>
      <c r="L72" s="874"/>
      <c r="M72" s="874"/>
      <c r="N72" s="874"/>
      <c r="O72" s="874"/>
      <c r="P72" s="875"/>
      <c r="Q72" s="876">
        <v>249</v>
      </c>
      <c r="R72" s="830"/>
      <c r="S72" s="830"/>
      <c r="T72" s="830"/>
      <c r="U72" s="830"/>
      <c r="V72" s="830">
        <v>225</v>
      </c>
      <c r="W72" s="830"/>
      <c r="X72" s="830"/>
      <c r="Y72" s="830"/>
      <c r="Z72" s="830"/>
      <c r="AA72" s="830">
        <v>24</v>
      </c>
      <c r="AB72" s="830"/>
      <c r="AC72" s="830"/>
      <c r="AD72" s="830"/>
      <c r="AE72" s="830"/>
      <c r="AF72" s="830">
        <v>24</v>
      </c>
      <c r="AG72" s="830"/>
      <c r="AH72" s="830"/>
      <c r="AI72" s="830"/>
      <c r="AJ72" s="830"/>
      <c r="AK72" s="830" t="s">
        <v>485</v>
      </c>
      <c r="AL72" s="830"/>
      <c r="AM72" s="830"/>
      <c r="AN72" s="830"/>
      <c r="AO72" s="830"/>
      <c r="AP72" s="830">
        <v>1238</v>
      </c>
      <c r="AQ72" s="830"/>
      <c r="AR72" s="830"/>
      <c r="AS72" s="830"/>
      <c r="AT72" s="830"/>
      <c r="AU72" s="830" t="s">
        <v>485</v>
      </c>
      <c r="AV72" s="830"/>
      <c r="AW72" s="830"/>
      <c r="AX72" s="830"/>
      <c r="AY72" s="830"/>
      <c r="AZ72" s="832" t="s">
        <v>529</v>
      </c>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5">
      <c r="A73" s="238">
        <v>6</v>
      </c>
      <c r="B73" s="873" t="s">
        <v>547</v>
      </c>
      <c r="C73" s="874"/>
      <c r="D73" s="874"/>
      <c r="E73" s="874"/>
      <c r="F73" s="874"/>
      <c r="G73" s="874"/>
      <c r="H73" s="874"/>
      <c r="I73" s="874"/>
      <c r="J73" s="874"/>
      <c r="K73" s="874"/>
      <c r="L73" s="874"/>
      <c r="M73" s="874"/>
      <c r="N73" s="874"/>
      <c r="O73" s="874"/>
      <c r="P73" s="875"/>
      <c r="Q73" s="876">
        <v>2980</v>
      </c>
      <c r="R73" s="830"/>
      <c r="S73" s="830"/>
      <c r="T73" s="830"/>
      <c r="U73" s="830"/>
      <c r="V73" s="830">
        <v>2898</v>
      </c>
      <c r="W73" s="830"/>
      <c r="X73" s="830"/>
      <c r="Y73" s="830"/>
      <c r="Z73" s="830"/>
      <c r="AA73" s="830">
        <v>83</v>
      </c>
      <c r="AB73" s="830"/>
      <c r="AC73" s="830"/>
      <c r="AD73" s="830"/>
      <c r="AE73" s="830"/>
      <c r="AF73" s="830">
        <v>70</v>
      </c>
      <c r="AG73" s="830"/>
      <c r="AH73" s="830"/>
      <c r="AI73" s="830"/>
      <c r="AJ73" s="830"/>
      <c r="AK73" s="830" t="s">
        <v>485</v>
      </c>
      <c r="AL73" s="830"/>
      <c r="AM73" s="830"/>
      <c r="AN73" s="830"/>
      <c r="AO73" s="830"/>
      <c r="AP73" s="830">
        <v>905</v>
      </c>
      <c r="AQ73" s="830"/>
      <c r="AR73" s="830"/>
      <c r="AS73" s="830"/>
      <c r="AT73" s="830"/>
      <c r="AU73" s="830">
        <v>412</v>
      </c>
      <c r="AV73" s="830"/>
      <c r="AW73" s="830"/>
      <c r="AX73" s="830"/>
      <c r="AY73" s="830"/>
      <c r="AZ73" s="832" t="s">
        <v>529</v>
      </c>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5">
      <c r="A74" s="238">
        <v>7</v>
      </c>
      <c r="B74" s="873" t="s">
        <v>548</v>
      </c>
      <c r="C74" s="874"/>
      <c r="D74" s="874"/>
      <c r="E74" s="874"/>
      <c r="F74" s="874"/>
      <c r="G74" s="874"/>
      <c r="H74" s="874"/>
      <c r="I74" s="874"/>
      <c r="J74" s="874"/>
      <c r="K74" s="874"/>
      <c r="L74" s="874"/>
      <c r="M74" s="874"/>
      <c r="N74" s="874"/>
      <c r="O74" s="874"/>
      <c r="P74" s="875"/>
      <c r="Q74" s="876">
        <v>2562.1930000000002</v>
      </c>
      <c r="R74" s="830"/>
      <c r="S74" s="830"/>
      <c r="T74" s="830"/>
      <c r="U74" s="830"/>
      <c r="V74" s="830">
        <v>2538.2570000000001</v>
      </c>
      <c r="W74" s="830"/>
      <c r="X74" s="830"/>
      <c r="Y74" s="830"/>
      <c r="Z74" s="830"/>
      <c r="AA74" s="830">
        <v>23.936</v>
      </c>
      <c r="AB74" s="830"/>
      <c r="AC74" s="830"/>
      <c r="AD74" s="830"/>
      <c r="AE74" s="830"/>
      <c r="AF74" s="830">
        <v>23.936</v>
      </c>
      <c r="AG74" s="830"/>
      <c r="AH74" s="830"/>
      <c r="AI74" s="830"/>
      <c r="AJ74" s="830"/>
      <c r="AK74" s="830" t="s">
        <v>485</v>
      </c>
      <c r="AL74" s="830"/>
      <c r="AM74" s="830"/>
      <c r="AN74" s="830"/>
      <c r="AO74" s="830"/>
      <c r="AP74" s="830" t="s">
        <v>485</v>
      </c>
      <c r="AQ74" s="830"/>
      <c r="AR74" s="830"/>
      <c r="AS74" s="830"/>
      <c r="AT74" s="830"/>
      <c r="AU74" s="830" t="s">
        <v>485</v>
      </c>
      <c r="AV74" s="830"/>
      <c r="AW74" s="830"/>
      <c r="AX74" s="830"/>
      <c r="AY74" s="830"/>
      <c r="AZ74" s="832" t="s">
        <v>529</v>
      </c>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5">
      <c r="A75" s="238">
        <v>8</v>
      </c>
      <c r="B75" s="873" t="s">
        <v>548</v>
      </c>
      <c r="C75" s="874"/>
      <c r="D75" s="874"/>
      <c r="E75" s="874"/>
      <c r="F75" s="874"/>
      <c r="G75" s="874"/>
      <c r="H75" s="874"/>
      <c r="I75" s="874"/>
      <c r="J75" s="874"/>
      <c r="K75" s="874"/>
      <c r="L75" s="874"/>
      <c r="M75" s="874"/>
      <c r="N75" s="874"/>
      <c r="O75" s="874"/>
      <c r="P75" s="875"/>
      <c r="Q75" s="877">
        <v>880772.72400000005</v>
      </c>
      <c r="R75" s="878"/>
      <c r="S75" s="878"/>
      <c r="T75" s="878"/>
      <c r="U75" s="834"/>
      <c r="V75" s="879">
        <v>869976.28099999996</v>
      </c>
      <c r="W75" s="878"/>
      <c r="X75" s="878"/>
      <c r="Y75" s="878"/>
      <c r="Z75" s="834"/>
      <c r="AA75" s="879">
        <v>10796.442999999999</v>
      </c>
      <c r="AB75" s="878"/>
      <c r="AC75" s="878"/>
      <c r="AD75" s="878"/>
      <c r="AE75" s="834"/>
      <c r="AF75" s="879">
        <v>10571.001</v>
      </c>
      <c r="AG75" s="878"/>
      <c r="AH75" s="878"/>
      <c r="AI75" s="878"/>
      <c r="AJ75" s="834"/>
      <c r="AK75" s="879">
        <v>5497.5929999999998</v>
      </c>
      <c r="AL75" s="878"/>
      <c r="AM75" s="878"/>
      <c r="AN75" s="878"/>
      <c r="AO75" s="834"/>
      <c r="AP75" s="879" t="s">
        <v>485</v>
      </c>
      <c r="AQ75" s="878"/>
      <c r="AR75" s="878"/>
      <c r="AS75" s="878"/>
      <c r="AT75" s="834"/>
      <c r="AU75" s="879" t="s">
        <v>485</v>
      </c>
      <c r="AV75" s="878"/>
      <c r="AW75" s="878"/>
      <c r="AX75" s="878"/>
      <c r="AY75" s="834"/>
      <c r="AZ75" s="832" t="s">
        <v>552</v>
      </c>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5">
      <c r="A76" s="238">
        <v>9</v>
      </c>
      <c r="B76" s="873" t="s">
        <v>549</v>
      </c>
      <c r="C76" s="874"/>
      <c r="D76" s="874"/>
      <c r="E76" s="874"/>
      <c r="F76" s="874"/>
      <c r="G76" s="874"/>
      <c r="H76" s="874"/>
      <c r="I76" s="874"/>
      <c r="J76" s="874"/>
      <c r="K76" s="874"/>
      <c r="L76" s="874"/>
      <c r="M76" s="874"/>
      <c r="N76" s="874"/>
      <c r="O76" s="874"/>
      <c r="P76" s="875"/>
      <c r="Q76" s="877">
        <v>288.60700000000003</v>
      </c>
      <c r="R76" s="878"/>
      <c r="S76" s="878"/>
      <c r="T76" s="878"/>
      <c r="U76" s="834"/>
      <c r="V76" s="879">
        <v>262.45100000000002</v>
      </c>
      <c r="W76" s="878"/>
      <c r="X76" s="878"/>
      <c r="Y76" s="878"/>
      <c r="Z76" s="834"/>
      <c r="AA76" s="879">
        <v>26.155999999999999</v>
      </c>
      <c r="AB76" s="878"/>
      <c r="AC76" s="878"/>
      <c r="AD76" s="878"/>
      <c r="AE76" s="834"/>
      <c r="AF76" s="879">
        <v>26.155999999999999</v>
      </c>
      <c r="AG76" s="878"/>
      <c r="AH76" s="878"/>
      <c r="AI76" s="878"/>
      <c r="AJ76" s="834"/>
      <c r="AK76" s="879">
        <v>3.9809999999999999</v>
      </c>
      <c r="AL76" s="878"/>
      <c r="AM76" s="878"/>
      <c r="AN76" s="878"/>
      <c r="AO76" s="834"/>
      <c r="AP76" s="879" t="s">
        <v>485</v>
      </c>
      <c r="AQ76" s="878"/>
      <c r="AR76" s="878"/>
      <c r="AS76" s="878"/>
      <c r="AT76" s="834"/>
      <c r="AU76" s="879" t="s">
        <v>485</v>
      </c>
      <c r="AV76" s="878"/>
      <c r="AW76" s="878"/>
      <c r="AX76" s="878"/>
      <c r="AY76" s="834"/>
      <c r="AZ76" s="832" t="s">
        <v>529</v>
      </c>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5">
      <c r="A77" s="238">
        <v>10</v>
      </c>
      <c r="B77" s="873" t="s">
        <v>550</v>
      </c>
      <c r="C77" s="874"/>
      <c r="D77" s="874"/>
      <c r="E77" s="874"/>
      <c r="F77" s="874"/>
      <c r="G77" s="874"/>
      <c r="H77" s="874"/>
      <c r="I77" s="874"/>
      <c r="J77" s="874"/>
      <c r="K77" s="874"/>
      <c r="L77" s="874"/>
      <c r="M77" s="874"/>
      <c r="N77" s="874"/>
      <c r="O77" s="874"/>
      <c r="P77" s="875"/>
      <c r="Q77" s="877">
        <v>23245.007000000001</v>
      </c>
      <c r="R77" s="878"/>
      <c r="S77" s="878"/>
      <c r="T77" s="878"/>
      <c r="U77" s="834"/>
      <c r="V77" s="879">
        <v>14700.01</v>
      </c>
      <c r="W77" s="878"/>
      <c r="X77" s="878"/>
      <c r="Y77" s="878"/>
      <c r="Z77" s="834"/>
      <c r="AA77" s="879">
        <v>8544.9969999999994</v>
      </c>
      <c r="AB77" s="878"/>
      <c r="AC77" s="878"/>
      <c r="AD77" s="878"/>
      <c r="AE77" s="834"/>
      <c r="AF77" s="879">
        <v>8544.9969999999994</v>
      </c>
      <c r="AG77" s="878"/>
      <c r="AH77" s="878"/>
      <c r="AI77" s="878"/>
      <c r="AJ77" s="834"/>
      <c r="AK77" s="879">
        <v>20.77</v>
      </c>
      <c r="AL77" s="878"/>
      <c r="AM77" s="878"/>
      <c r="AN77" s="878"/>
      <c r="AO77" s="834"/>
      <c r="AP77" s="879" t="s">
        <v>485</v>
      </c>
      <c r="AQ77" s="878"/>
      <c r="AR77" s="878"/>
      <c r="AS77" s="878"/>
      <c r="AT77" s="834"/>
      <c r="AU77" s="879" t="s">
        <v>485</v>
      </c>
      <c r="AV77" s="878"/>
      <c r="AW77" s="878"/>
      <c r="AX77" s="878"/>
      <c r="AY77" s="834"/>
      <c r="AZ77" s="832" t="s">
        <v>529</v>
      </c>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5">
      <c r="A78" s="238">
        <v>11</v>
      </c>
      <c r="B78" s="873" t="s">
        <v>550</v>
      </c>
      <c r="C78" s="874"/>
      <c r="D78" s="874"/>
      <c r="E78" s="874"/>
      <c r="F78" s="874"/>
      <c r="G78" s="874"/>
      <c r="H78" s="874"/>
      <c r="I78" s="874"/>
      <c r="J78" s="874"/>
      <c r="K78" s="874"/>
      <c r="L78" s="874"/>
      <c r="M78" s="874"/>
      <c r="N78" s="874"/>
      <c r="O78" s="874"/>
      <c r="P78" s="875"/>
      <c r="Q78" s="876">
        <v>177.184</v>
      </c>
      <c r="R78" s="830"/>
      <c r="S78" s="830"/>
      <c r="T78" s="830"/>
      <c r="U78" s="830"/>
      <c r="V78" s="830">
        <v>100.67400000000001</v>
      </c>
      <c r="W78" s="830"/>
      <c r="X78" s="830"/>
      <c r="Y78" s="830"/>
      <c r="Z78" s="830"/>
      <c r="AA78" s="830">
        <v>76.510000000000005</v>
      </c>
      <c r="AB78" s="830"/>
      <c r="AC78" s="830"/>
      <c r="AD78" s="830"/>
      <c r="AE78" s="830"/>
      <c r="AF78" s="830">
        <v>76.510000000000005</v>
      </c>
      <c r="AG78" s="830"/>
      <c r="AH78" s="830"/>
      <c r="AI78" s="830"/>
      <c r="AJ78" s="830"/>
      <c r="AK78" s="830" t="s">
        <v>485</v>
      </c>
      <c r="AL78" s="830"/>
      <c r="AM78" s="830"/>
      <c r="AN78" s="830"/>
      <c r="AO78" s="830"/>
      <c r="AP78" s="830" t="s">
        <v>485</v>
      </c>
      <c r="AQ78" s="830"/>
      <c r="AR78" s="830"/>
      <c r="AS78" s="830"/>
      <c r="AT78" s="830"/>
      <c r="AU78" s="830" t="s">
        <v>485</v>
      </c>
      <c r="AV78" s="830"/>
      <c r="AW78" s="830"/>
      <c r="AX78" s="830"/>
      <c r="AY78" s="830"/>
      <c r="AZ78" s="832" t="s">
        <v>553</v>
      </c>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3">
      <c r="A88" s="240" t="s">
        <v>378</v>
      </c>
      <c r="B88" s="789" t="s">
        <v>398</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22527</v>
      </c>
      <c r="AG88" s="844"/>
      <c r="AH88" s="844"/>
      <c r="AI88" s="844"/>
      <c r="AJ88" s="844"/>
      <c r="AK88" s="841"/>
      <c r="AL88" s="841"/>
      <c r="AM88" s="841"/>
      <c r="AN88" s="841"/>
      <c r="AO88" s="841"/>
      <c r="AP88" s="844">
        <v>23584</v>
      </c>
      <c r="AQ88" s="844"/>
      <c r="AR88" s="844"/>
      <c r="AS88" s="844"/>
      <c r="AT88" s="844"/>
      <c r="AU88" s="844">
        <v>7882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789" t="s">
        <v>399</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400</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401</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402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17" t="s">
        <v>404</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405</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5">
      <c r="A109" s="912" t="s">
        <v>406</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407</v>
      </c>
      <c r="AB109" s="893"/>
      <c r="AC109" s="893"/>
      <c r="AD109" s="893"/>
      <c r="AE109" s="894"/>
      <c r="AF109" s="892" t="s">
        <v>408</v>
      </c>
      <c r="AG109" s="893"/>
      <c r="AH109" s="893"/>
      <c r="AI109" s="893"/>
      <c r="AJ109" s="894"/>
      <c r="AK109" s="892" t="s">
        <v>294</v>
      </c>
      <c r="AL109" s="893"/>
      <c r="AM109" s="893"/>
      <c r="AN109" s="893"/>
      <c r="AO109" s="894"/>
      <c r="AP109" s="892" t="s">
        <v>409</v>
      </c>
      <c r="AQ109" s="893"/>
      <c r="AR109" s="893"/>
      <c r="AS109" s="893"/>
      <c r="AT109" s="895"/>
      <c r="AU109" s="912" t="s">
        <v>406</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407</v>
      </c>
      <c r="BR109" s="893"/>
      <c r="BS109" s="893"/>
      <c r="BT109" s="893"/>
      <c r="BU109" s="894"/>
      <c r="BV109" s="892" t="s">
        <v>408</v>
      </c>
      <c r="BW109" s="893"/>
      <c r="BX109" s="893"/>
      <c r="BY109" s="893"/>
      <c r="BZ109" s="894"/>
      <c r="CA109" s="892" t="s">
        <v>294</v>
      </c>
      <c r="CB109" s="893"/>
      <c r="CC109" s="893"/>
      <c r="CD109" s="893"/>
      <c r="CE109" s="894"/>
      <c r="CF109" s="913" t="s">
        <v>409</v>
      </c>
      <c r="CG109" s="913"/>
      <c r="CH109" s="913"/>
      <c r="CI109" s="913"/>
      <c r="CJ109" s="913"/>
      <c r="CK109" s="892" t="s">
        <v>410</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407</v>
      </c>
      <c r="DH109" s="893"/>
      <c r="DI109" s="893"/>
      <c r="DJ109" s="893"/>
      <c r="DK109" s="894"/>
      <c r="DL109" s="892" t="s">
        <v>408</v>
      </c>
      <c r="DM109" s="893"/>
      <c r="DN109" s="893"/>
      <c r="DO109" s="893"/>
      <c r="DP109" s="894"/>
      <c r="DQ109" s="892" t="s">
        <v>294</v>
      </c>
      <c r="DR109" s="893"/>
      <c r="DS109" s="893"/>
      <c r="DT109" s="893"/>
      <c r="DU109" s="894"/>
      <c r="DV109" s="892" t="s">
        <v>409</v>
      </c>
      <c r="DW109" s="893"/>
      <c r="DX109" s="893"/>
      <c r="DY109" s="893"/>
      <c r="DZ109" s="895"/>
    </row>
    <row r="110" spans="1:131" s="230" customFormat="1" ht="26.25" customHeight="1" x14ac:dyDescent="0.25">
      <c r="A110" s="896" t="s">
        <v>411</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1722340</v>
      </c>
      <c r="AB110" s="900"/>
      <c r="AC110" s="900"/>
      <c r="AD110" s="900"/>
      <c r="AE110" s="901"/>
      <c r="AF110" s="902">
        <v>1689575</v>
      </c>
      <c r="AG110" s="900"/>
      <c r="AH110" s="900"/>
      <c r="AI110" s="900"/>
      <c r="AJ110" s="901"/>
      <c r="AK110" s="902">
        <v>1679296</v>
      </c>
      <c r="AL110" s="900"/>
      <c r="AM110" s="900"/>
      <c r="AN110" s="900"/>
      <c r="AO110" s="901"/>
      <c r="AP110" s="903">
        <v>13</v>
      </c>
      <c r="AQ110" s="904"/>
      <c r="AR110" s="904"/>
      <c r="AS110" s="904"/>
      <c r="AT110" s="905"/>
      <c r="AU110" s="906" t="s">
        <v>69</v>
      </c>
      <c r="AV110" s="907"/>
      <c r="AW110" s="907"/>
      <c r="AX110" s="907"/>
      <c r="AY110" s="907"/>
      <c r="AZ110" s="929" t="s">
        <v>412</v>
      </c>
      <c r="BA110" s="897"/>
      <c r="BB110" s="897"/>
      <c r="BC110" s="897"/>
      <c r="BD110" s="897"/>
      <c r="BE110" s="897"/>
      <c r="BF110" s="897"/>
      <c r="BG110" s="897"/>
      <c r="BH110" s="897"/>
      <c r="BI110" s="897"/>
      <c r="BJ110" s="897"/>
      <c r="BK110" s="897"/>
      <c r="BL110" s="897"/>
      <c r="BM110" s="897"/>
      <c r="BN110" s="897"/>
      <c r="BO110" s="897"/>
      <c r="BP110" s="898"/>
      <c r="BQ110" s="930">
        <v>17429216</v>
      </c>
      <c r="BR110" s="931"/>
      <c r="BS110" s="931"/>
      <c r="BT110" s="931"/>
      <c r="BU110" s="931"/>
      <c r="BV110" s="931">
        <v>16513183</v>
      </c>
      <c r="BW110" s="931"/>
      <c r="BX110" s="931"/>
      <c r="BY110" s="931"/>
      <c r="BZ110" s="931"/>
      <c r="CA110" s="931">
        <v>15317419</v>
      </c>
      <c r="CB110" s="931"/>
      <c r="CC110" s="931"/>
      <c r="CD110" s="931"/>
      <c r="CE110" s="931"/>
      <c r="CF110" s="944">
        <v>118.6</v>
      </c>
      <c r="CG110" s="945"/>
      <c r="CH110" s="945"/>
      <c r="CI110" s="945"/>
      <c r="CJ110" s="945"/>
      <c r="CK110" s="946" t="s">
        <v>413</v>
      </c>
      <c r="CL110" s="947"/>
      <c r="CM110" s="929" t="s">
        <v>414</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292082</v>
      </c>
      <c r="DH110" s="931"/>
      <c r="DI110" s="931"/>
      <c r="DJ110" s="931"/>
      <c r="DK110" s="931"/>
      <c r="DL110" s="931">
        <v>243402</v>
      </c>
      <c r="DM110" s="931"/>
      <c r="DN110" s="931"/>
      <c r="DO110" s="931"/>
      <c r="DP110" s="931"/>
      <c r="DQ110" s="931">
        <v>194722</v>
      </c>
      <c r="DR110" s="931"/>
      <c r="DS110" s="931"/>
      <c r="DT110" s="931"/>
      <c r="DU110" s="931"/>
      <c r="DV110" s="932">
        <v>1.5</v>
      </c>
      <c r="DW110" s="932"/>
      <c r="DX110" s="932"/>
      <c r="DY110" s="932"/>
      <c r="DZ110" s="933"/>
    </row>
    <row r="111" spans="1:131" s="230" customFormat="1" ht="26.25" customHeight="1" x14ac:dyDescent="0.25">
      <c r="A111" s="934" t="s">
        <v>415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416</v>
      </c>
      <c r="BA111" s="923"/>
      <c r="BB111" s="923"/>
      <c r="BC111" s="923"/>
      <c r="BD111" s="923"/>
      <c r="BE111" s="923"/>
      <c r="BF111" s="923"/>
      <c r="BG111" s="923"/>
      <c r="BH111" s="923"/>
      <c r="BI111" s="923"/>
      <c r="BJ111" s="923"/>
      <c r="BK111" s="923"/>
      <c r="BL111" s="923"/>
      <c r="BM111" s="923"/>
      <c r="BN111" s="923"/>
      <c r="BO111" s="923"/>
      <c r="BP111" s="924"/>
      <c r="BQ111" s="925">
        <v>468308</v>
      </c>
      <c r="BR111" s="926"/>
      <c r="BS111" s="926"/>
      <c r="BT111" s="926"/>
      <c r="BU111" s="926"/>
      <c r="BV111" s="926">
        <v>243402</v>
      </c>
      <c r="BW111" s="926"/>
      <c r="BX111" s="926"/>
      <c r="BY111" s="926"/>
      <c r="BZ111" s="926"/>
      <c r="CA111" s="926">
        <v>194722</v>
      </c>
      <c r="CB111" s="926"/>
      <c r="CC111" s="926"/>
      <c r="CD111" s="926"/>
      <c r="CE111" s="926"/>
      <c r="CF111" s="920">
        <v>1.5</v>
      </c>
      <c r="CG111" s="921"/>
      <c r="CH111" s="921"/>
      <c r="CI111" s="921"/>
      <c r="CJ111" s="921"/>
      <c r="CK111" s="948"/>
      <c r="CL111" s="949"/>
      <c r="CM111" s="922" t="s">
        <v>417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5">
      <c r="A112" s="952" t="s">
        <v>418</v>
      </c>
      <c r="B112" s="953"/>
      <c r="C112" s="923" t="s">
        <v>419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420</v>
      </c>
      <c r="BA112" s="923"/>
      <c r="BB112" s="923"/>
      <c r="BC112" s="923"/>
      <c r="BD112" s="923"/>
      <c r="BE112" s="923"/>
      <c r="BF112" s="923"/>
      <c r="BG112" s="923"/>
      <c r="BH112" s="923"/>
      <c r="BI112" s="923"/>
      <c r="BJ112" s="923"/>
      <c r="BK112" s="923"/>
      <c r="BL112" s="923"/>
      <c r="BM112" s="923"/>
      <c r="BN112" s="923"/>
      <c r="BO112" s="923"/>
      <c r="BP112" s="924"/>
      <c r="BQ112" s="925" t="s">
        <v>122</v>
      </c>
      <c r="BR112" s="926"/>
      <c r="BS112" s="926"/>
      <c r="BT112" s="926"/>
      <c r="BU112" s="926"/>
      <c r="BV112" s="926" t="s">
        <v>122</v>
      </c>
      <c r="BW112" s="926"/>
      <c r="BX112" s="926"/>
      <c r="BY112" s="926"/>
      <c r="BZ112" s="926"/>
      <c r="CA112" s="926" t="s">
        <v>122</v>
      </c>
      <c r="CB112" s="926"/>
      <c r="CC112" s="926"/>
      <c r="CD112" s="926"/>
      <c r="CE112" s="926"/>
      <c r="CF112" s="920" t="s">
        <v>122</v>
      </c>
      <c r="CG112" s="921"/>
      <c r="CH112" s="921"/>
      <c r="CI112" s="921"/>
      <c r="CJ112" s="921"/>
      <c r="CK112" s="948"/>
      <c r="CL112" s="949"/>
      <c r="CM112" s="922" t="s">
        <v>421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25">
      <c r="A113" s="954"/>
      <c r="B113" s="955"/>
      <c r="C113" s="923" t="s">
        <v>422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122</v>
      </c>
      <c r="AB113" s="938"/>
      <c r="AC113" s="938"/>
      <c r="AD113" s="938"/>
      <c r="AE113" s="939"/>
      <c r="AF113" s="940" t="s">
        <v>122</v>
      </c>
      <c r="AG113" s="938"/>
      <c r="AH113" s="938"/>
      <c r="AI113" s="938"/>
      <c r="AJ113" s="939"/>
      <c r="AK113" s="940" t="s">
        <v>122</v>
      </c>
      <c r="AL113" s="938"/>
      <c r="AM113" s="938"/>
      <c r="AN113" s="938"/>
      <c r="AO113" s="939"/>
      <c r="AP113" s="941" t="s">
        <v>122</v>
      </c>
      <c r="AQ113" s="942"/>
      <c r="AR113" s="942"/>
      <c r="AS113" s="942"/>
      <c r="AT113" s="943"/>
      <c r="AU113" s="908"/>
      <c r="AV113" s="909"/>
      <c r="AW113" s="909"/>
      <c r="AX113" s="909"/>
      <c r="AY113" s="909"/>
      <c r="AZ113" s="922" t="s">
        <v>423</v>
      </c>
      <c r="BA113" s="923"/>
      <c r="BB113" s="923"/>
      <c r="BC113" s="923"/>
      <c r="BD113" s="923"/>
      <c r="BE113" s="923"/>
      <c r="BF113" s="923"/>
      <c r="BG113" s="923"/>
      <c r="BH113" s="923"/>
      <c r="BI113" s="923"/>
      <c r="BJ113" s="923"/>
      <c r="BK113" s="923"/>
      <c r="BL113" s="923"/>
      <c r="BM113" s="923"/>
      <c r="BN113" s="923"/>
      <c r="BO113" s="923"/>
      <c r="BP113" s="924"/>
      <c r="BQ113" s="925">
        <v>5792374</v>
      </c>
      <c r="BR113" s="926"/>
      <c r="BS113" s="926"/>
      <c r="BT113" s="926"/>
      <c r="BU113" s="926"/>
      <c r="BV113" s="926">
        <v>7476918</v>
      </c>
      <c r="BW113" s="926"/>
      <c r="BX113" s="926"/>
      <c r="BY113" s="926"/>
      <c r="BZ113" s="926"/>
      <c r="CA113" s="926">
        <v>8005133</v>
      </c>
      <c r="CB113" s="926"/>
      <c r="CC113" s="926"/>
      <c r="CD113" s="926"/>
      <c r="CE113" s="926"/>
      <c r="CF113" s="920">
        <v>62</v>
      </c>
      <c r="CG113" s="921"/>
      <c r="CH113" s="921"/>
      <c r="CI113" s="921"/>
      <c r="CJ113" s="921"/>
      <c r="CK113" s="948"/>
      <c r="CL113" s="949"/>
      <c r="CM113" s="922" t="s">
        <v>424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176226</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25">
      <c r="A114" s="954"/>
      <c r="B114" s="955"/>
      <c r="C114" s="923" t="s">
        <v>425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480795</v>
      </c>
      <c r="AB114" s="959"/>
      <c r="AC114" s="959"/>
      <c r="AD114" s="959"/>
      <c r="AE114" s="960"/>
      <c r="AF114" s="961">
        <v>458683</v>
      </c>
      <c r="AG114" s="959"/>
      <c r="AH114" s="959"/>
      <c r="AI114" s="959"/>
      <c r="AJ114" s="960"/>
      <c r="AK114" s="961">
        <v>410073</v>
      </c>
      <c r="AL114" s="959"/>
      <c r="AM114" s="959"/>
      <c r="AN114" s="959"/>
      <c r="AO114" s="960"/>
      <c r="AP114" s="962">
        <v>3.2</v>
      </c>
      <c r="AQ114" s="963"/>
      <c r="AR114" s="963"/>
      <c r="AS114" s="963"/>
      <c r="AT114" s="964"/>
      <c r="AU114" s="908"/>
      <c r="AV114" s="909"/>
      <c r="AW114" s="909"/>
      <c r="AX114" s="909"/>
      <c r="AY114" s="909"/>
      <c r="AZ114" s="922" t="s">
        <v>426</v>
      </c>
      <c r="BA114" s="923"/>
      <c r="BB114" s="923"/>
      <c r="BC114" s="923"/>
      <c r="BD114" s="923"/>
      <c r="BE114" s="923"/>
      <c r="BF114" s="923"/>
      <c r="BG114" s="923"/>
      <c r="BH114" s="923"/>
      <c r="BI114" s="923"/>
      <c r="BJ114" s="923"/>
      <c r="BK114" s="923"/>
      <c r="BL114" s="923"/>
      <c r="BM114" s="923"/>
      <c r="BN114" s="923"/>
      <c r="BO114" s="923"/>
      <c r="BP114" s="924"/>
      <c r="BQ114" s="925">
        <v>328372</v>
      </c>
      <c r="BR114" s="926"/>
      <c r="BS114" s="926"/>
      <c r="BT114" s="926"/>
      <c r="BU114" s="926"/>
      <c r="BV114" s="926">
        <v>311538</v>
      </c>
      <c r="BW114" s="926"/>
      <c r="BX114" s="926"/>
      <c r="BY114" s="926"/>
      <c r="BZ114" s="926"/>
      <c r="CA114" s="926">
        <v>582608</v>
      </c>
      <c r="CB114" s="926"/>
      <c r="CC114" s="926"/>
      <c r="CD114" s="926"/>
      <c r="CE114" s="926"/>
      <c r="CF114" s="920">
        <v>4.5</v>
      </c>
      <c r="CG114" s="921"/>
      <c r="CH114" s="921"/>
      <c r="CI114" s="921"/>
      <c r="CJ114" s="921"/>
      <c r="CK114" s="948"/>
      <c r="CL114" s="949"/>
      <c r="CM114" s="922" t="s">
        <v>427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5">
      <c r="A115" s="954"/>
      <c r="B115" s="955"/>
      <c r="C115" s="923" t="s">
        <v>428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228507</v>
      </c>
      <c r="AB115" s="938"/>
      <c r="AC115" s="938"/>
      <c r="AD115" s="938"/>
      <c r="AE115" s="939"/>
      <c r="AF115" s="940">
        <v>224907</v>
      </c>
      <c r="AG115" s="938"/>
      <c r="AH115" s="938"/>
      <c r="AI115" s="938"/>
      <c r="AJ115" s="939"/>
      <c r="AK115" s="940">
        <v>48680</v>
      </c>
      <c r="AL115" s="938"/>
      <c r="AM115" s="938"/>
      <c r="AN115" s="938"/>
      <c r="AO115" s="939"/>
      <c r="AP115" s="941">
        <v>0.4</v>
      </c>
      <c r="AQ115" s="942"/>
      <c r="AR115" s="942"/>
      <c r="AS115" s="942"/>
      <c r="AT115" s="943"/>
      <c r="AU115" s="908"/>
      <c r="AV115" s="909"/>
      <c r="AW115" s="909"/>
      <c r="AX115" s="909"/>
      <c r="AY115" s="909"/>
      <c r="AZ115" s="922" t="s">
        <v>429</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25">
      <c r="A116" s="956"/>
      <c r="B116" s="957"/>
      <c r="C116" s="965" t="s">
        <v>431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432</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434</v>
      </c>
      <c r="Z117" s="894"/>
      <c r="AA117" s="978">
        <v>2431642</v>
      </c>
      <c r="AB117" s="979"/>
      <c r="AC117" s="979"/>
      <c r="AD117" s="979"/>
      <c r="AE117" s="980"/>
      <c r="AF117" s="981">
        <v>2373165</v>
      </c>
      <c r="AG117" s="979"/>
      <c r="AH117" s="979"/>
      <c r="AI117" s="979"/>
      <c r="AJ117" s="980"/>
      <c r="AK117" s="981">
        <v>2138049</v>
      </c>
      <c r="AL117" s="979"/>
      <c r="AM117" s="979"/>
      <c r="AN117" s="979"/>
      <c r="AO117" s="980"/>
      <c r="AP117" s="982"/>
      <c r="AQ117" s="983"/>
      <c r="AR117" s="983"/>
      <c r="AS117" s="983"/>
      <c r="AT117" s="984"/>
      <c r="AU117" s="908"/>
      <c r="AV117" s="909"/>
      <c r="AW117" s="909"/>
      <c r="AX117" s="909"/>
      <c r="AY117" s="909"/>
      <c r="AZ117" s="974" t="s">
        <v>435</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5">
      <c r="A118" s="912" t="s">
        <v>410</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407</v>
      </c>
      <c r="AB118" s="893"/>
      <c r="AC118" s="893"/>
      <c r="AD118" s="893"/>
      <c r="AE118" s="894"/>
      <c r="AF118" s="892" t="s">
        <v>408</v>
      </c>
      <c r="AG118" s="893"/>
      <c r="AH118" s="893"/>
      <c r="AI118" s="893"/>
      <c r="AJ118" s="894"/>
      <c r="AK118" s="892" t="s">
        <v>294</v>
      </c>
      <c r="AL118" s="893"/>
      <c r="AM118" s="893"/>
      <c r="AN118" s="893"/>
      <c r="AO118" s="894"/>
      <c r="AP118" s="970" t="s">
        <v>409</v>
      </c>
      <c r="AQ118" s="971"/>
      <c r="AR118" s="971"/>
      <c r="AS118" s="971"/>
      <c r="AT118" s="972"/>
      <c r="AU118" s="908"/>
      <c r="AV118" s="909"/>
      <c r="AW118" s="909"/>
      <c r="AX118" s="909"/>
      <c r="AY118" s="909"/>
      <c r="AZ118" s="973" t="s">
        <v>437</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5">
      <c r="A119" s="1056" t="s">
        <v>413</v>
      </c>
      <c r="B119" s="947"/>
      <c r="C119" s="929" t="s">
        <v>414</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48680</v>
      </c>
      <c r="AB119" s="900"/>
      <c r="AC119" s="900"/>
      <c r="AD119" s="900"/>
      <c r="AE119" s="901"/>
      <c r="AF119" s="902">
        <v>48680</v>
      </c>
      <c r="AG119" s="900"/>
      <c r="AH119" s="900"/>
      <c r="AI119" s="900"/>
      <c r="AJ119" s="901"/>
      <c r="AK119" s="902">
        <v>48680</v>
      </c>
      <c r="AL119" s="900"/>
      <c r="AM119" s="900"/>
      <c r="AN119" s="900"/>
      <c r="AO119" s="901"/>
      <c r="AP119" s="903">
        <v>0.4</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439</v>
      </c>
      <c r="BP119" s="1005"/>
      <c r="BQ119" s="999">
        <v>24018270</v>
      </c>
      <c r="BR119" s="1000"/>
      <c r="BS119" s="1000"/>
      <c r="BT119" s="1000"/>
      <c r="BU119" s="1000"/>
      <c r="BV119" s="1000">
        <v>24545041</v>
      </c>
      <c r="BW119" s="1000"/>
      <c r="BX119" s="1000"/>
      <c r="BY119" s="1000"/>
      <c r="BZ119" s="1000"/>
      <c r="CA119" s="1000">
        <v>24099882</v>
      </c>
      <c r="CB119" s="1000"/>
      <c r="CC119" s="1000"/>
      <c r="CD119" s="1000"/>
      <c r="CE119" s="1000"/>
      <c r="CF119" s="1001"/>
      <c r="CG119" s="1002"/>
      <c r="CH119" s="1002"/>
      <c r="CI119" s="1002"/>
      <c r="CJ119" s="1003"/>
      <c r="CK119" s="950"/>
      <c r="CL119" s="951"/>
      <c r="CM119" s="973" t="s">
        <v>440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25">
      <c r="A120" s="1057"/>
      <c r="B120" s="949"/>
      <c r="C120" s="922" t="s">
        <v>417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441</v>
      </c>
      <c r="AV120" s="992"/>
      <c r="AW120" s="992"/>
      <c r="AX120" s="992"/>
      <c r="AY120" s="993"/>
      <c r="AZ120" s="929" t="s">
        <v>442</v>
      </c>
      <c r="BA120" s="897"/>
      <c r="BB120" s="897"/>
      <c r="BC120" s="897"/>
      <c r="BD120" s="897"/>
      <c r="BE120" s="897"/>
      <c r="BF120" s="897"/>
      <c r="BG120" s="897"/>
      <c r="BH120" s="897"/>
      <c r="BI120" s="897"/>
      <c r="BJ120" s="897"/>
      <c r="BK120" s="897"/>
      <c r="BL120" s="897"/>
      <c r="BM120" s="897"/>
      <c r="BN120" s="897"/>
      <c r="BO120" s="897"/>
      <c r="BP120" s="898"/>
      <c r="BQ120" s="930">
        <v>6799173</v>
      </c>
      <c r="BR120" s="931"/>
      <c r="BS120" s="931"/>
      <c r="BT120" s="931"/>
      <c r="BU120" s="931"/>
      <c r="BV120" s="931">
        <v>7195108</v>
      </c>
      <c r="BW120" s="931"/>
      <c r="BX120" s="931"/>
      <c r="BY120" s="931"/>
      <c r="BZ120" s="931"/>
      <c r="CA120" s="931">
        <v>7399128</v>
      </c>
      <c r="CB120" s="931"/>
      <c r="CC120" s="931"/>
      <c r="CD120" s="931"/>
      <c r="CE120" s="931"/>
      <c r="CF120" s="944">
        <v>57.3</v>
      </c>
      <c r="CG120" s="945"/>
      <c r="CH120" s="945"/>
      <c r="CI120" s="945"/>
      <c r="CJ120" s="945"/>
      <c r="CK120" s="1006" t="s">
        <v>443</v>
      </c>
      <c r="CL120" s="1007"/>
      <c r="CM120" s="1007"/>
      <c r="CN120" s="1007"/>
      <c r="CO120" s="1008"/>
      <c r="CP120" s="1014" t="s">
        <v>392</v>
      </c>
      <c r="CQ120" s="1015"/>
      <c r="CR120" s="1015"/>
      <c r="CS120" s="1015"/>
      <c r="CT120" s="1015"/>
      <c r="CU120" s="1015"/>
      <c r="CV120" s="1015"/>
      <c r="CW120" s="1015"/>
      <c r="CX120" s="1015"/>
      <c r="CY120" s="1015"/>
      <c r="CZ120" s="1015"/>
      <c r="DA120" s="1015"/>
      <c r="DB120" s="1015"/>
      <c r="DC120" s="1015"/>
      <c r="DD120" s="1015"/>
      <c r="DE120" s="1015"/>
      <c r="DF120" s="1016"/>
      <c r="DG120" s="930" t="s">
        <v>122</v>
      </c>
      <c r="DH120" s="931"/>
      <c r="DI120" s="931"/>
      <c r="DJ120" s="931"/>
      <c r="DK120" s="931"/>
      <c r="DL120" s="931" t="s">
        <v>122</v>
      </c>
      <c r="DM120" s="931"/>
      <c r="DN120" s="931"/>
      <c r="DO120" s="931"/>
      <c r="DP120" s="931"/>
      <c r="DQ120" s="931" t="s">
        <v>122</v>
      </c>
      <c r="DR120" s="931"/>
      <c r="DS120" s="931"/>
      <c r="DT120" s="931"/>
      <c r="DU120" s="931"/>
      <c r="DV120" s="932" t="s">
        <v>122</v>
      </c>
      <c r="DW120" s="932"/>
      <c r="DX120" s="932"/>
      <c r="DY120" s="932"/>
      <c r="DZ120" s="933"/>
    </row>
    <row r="121" spans="1:130" s="230" customFormat="1" ht="26.25" customHeight="1" x14ac:dyDescent="0.25">
      <c r="A121" s="1057"/>
      <c r="B121" s="949"/>
      <c r="C121" s="974" t="s">
        <v>444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179827</v>
      </c>
      <c r="AB121" s="959"/>
      <c r="AC121" s="959"/>
      <c r="AD121" s="959"/>
      <c r="AE121" s="960"/>
      <c r="AF121" s="961">
        <v>176227</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445</v>
      </c>
      <c r="BA121" s="923"/>
      <c r="BB121" s="923"/>
      <c r="BC121" s="923"/>
      <c r="BD121" s="923"/>
      <c r="BE121" s="923"/>
      <c r="BF121" s="923"/>
      <c r="BG121" s="923"/>
      <c r="BH121" s="923"/>
      <c r="BI121" s="923"/>
      <c r="BJ121" s="923"/>
      <c r="BK121" s="923"/>
      <c r="BL121" s="923"/>
      <c r="BM121" s="923"/>
      <c r="BN121" s="923"/>
      <c r="BO121" s="923"/>
      <c r="BP121" s="924"/>
      <c r="BQ121" s="925">
        <v>3689032</v>
      </c>
      <c r="BR121" s="926"/>
      <c r="BS121" s="926"/>
      <c r="BT121" s="926"/>
      <c r="BU121" s="926"/>
      <c r="BV121" s="926">
        <v>3797732</v>
      </c>
      <c r="BW121" s="926"/>
      <c r="BX121" s="926"/>
      <c r="BY121" s="926"/>
      <c r="BZ121" s="926"/>
      <c r="CA121" s="926">
        <v>4396101</v>
      </c>
      <c r="CB121" s="926"/>
      <c r="CC121" s="926"/>
      <c r="CD121" s="926"/>
      <c r="CE121" s="926"/>
      <c r="CF121" s="920">
        <v>34</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x14ac:dyDescent="0.25">
      <c r="A122" s="1057"/>
      <c r="B122" s="949"/>
      <c r="C122" s="922" t="s">
        <v>427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446</v>
      </c>
      <c r="BA122" s="965"/>
      <c r="BB122" s="965"/>
      <c r="BC122" s="965"/>
      <c r="BD122" s="965"/>
      <c r="BE122" s="965"/>
      <c r="BF122" s="965"/>
      <c r="BG122" s="965"/>
      <c r="BH122" s="965"/>
      <c r="BI122" s="965"/>
      <c r="BJ122" s="965"/>
      <c r="BK122" s="965"/>
      <c r="BL122" s="965"/>
      <c r="BM122" s="965"/>
      <c r="BN122" s="965"/>
      <c r="BO122" s="965"/>
      <c r="BP122" s="966"/>
      <c r="BQ122" s="999">
        <v>17173846</v>
      </c>
      <c r="BR122" s="1000"/>
      <c r="BS122" s="1000"/>
      <c r="BT122" s="1000"/>
      <c r="BU122" s="1000"/>
      <c r="BV122" s="1000">
        <v>17346010</v>
      </c>
      <c r="BW122" s="1000"/>
      <c r="BX122" s="1000"/>
      <c r="BY122" s="1000"/>
      <c r="BZ122" s="1000"/>
      <c r="CA122" s="1000">
        <v>16754625</v>
      </c>
      <c r="CB122" s="1000"/>
      <c r="CC122" s="1000"/>
      <c r="CD122" s="1000"/>
      <c r="CE122" s="1000"/>
      <c r="CF122" s="1017">
        <v>129.69999999999999</v>
      </c>
      <c r="CG122" s="1018"/>
      <c r="CH122" s="1018"/>
      <c r="CI122" s="1018"/>
      <c r="CJ122" s="1018"/>
      <c r="CK122" s="1009"/>
      <c r="CL122" s="1010"/>
      <c r="CM122" s="1010"/>
      <c r="CN122" s="1010"/>
      <c r="CO122" s="1011"/>
      <c r="CP122" s="1019" t="s">
        <v>390</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x14ac:dyDescent="0.25">
      <c r="A123" s="1057"/>
      <c r="B123" s="949"/>
      <c r="C123" s="922" t="s">
        <v>433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447</v>
      </c>
      <c r="BP123" s="1005"/>
      <c r="BQ123" s="1063">
        <v>27662051</v>
      </c>
      <c r="BR123" s="1064"/>
      <c r="BS123" s="1064"/>
      <c r="BT123" s="1064"/>
      <c r="BU123" s="1064"/>
      <c r="BV123" s="1064">
        <v>28338850</v>
      </c>
      <c r="BW123" s="1064"/>
      <c r="BX123" s="1064"/>
      <c r="BY123" s="1064"/>
      <c r="BZ123" s="1064"/>
      <c r="CA123" s="1064">
        <v>28549854</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3">
      <c r="A124" s="1057"/>
      <c r="B124" s="949"/>
      <c r="C124" s="922" t="s">
        <v>436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449</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25">
      <c r="A125" s="1057"/>
      <c r="B125" s="949"/>
      <c r="C125" s="922" t="s">
        <v>438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450</v>
      </c>
      <c r="CL125" s="1007"/>
      <c r="CM125" s="1007"/>
      <c r="CN125" s="1007"/>
      <c r="CO125" s="1008"/>
      <c r="CP125" s="929" t="s">
        <v>451</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3">
      <c r="A126" s="1057"/>
      <c r="B126" s="949"/>
      <c r="C126" s="922" t="s">
        <v>440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452</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5">
      <c r="A127" s="1058"/>
      <c r="B127" s="951"/>
      <c r="C127" s="973" t="s">
        <v>453</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454</v>
      </c>
      <c r="AY127" s="1032"/>
      <c r="AZ127" s="1032"/>
      <c r="BA127" s="1032"/>
      <c r="BB127" s="1032"/>
      <c r="BC127" s="1032"/>
      <c r="BD127" s="1032"/>
      <c r="BE127" s="1033"/>
      <c r="BF127" s="1034" t="s">
        <v>455</v>
      </c>
      <c r="BG127" s="1032"/>
      <c r="BH127" s="1032"/>
      <c r="BI127" s="1032"/>
      <c r="BJ127" s="1032"/>
      <c r="BK127" s="1032"/>
      <c r="BL127" s="1033"/>
      <c r="BM127" s="1034" t="s">
        <v>456</v>
      </c>
      <c r="BN127" s="1032"/>
      <c r="BO127" s="1032"/>
      <c r="BP127" s="1032"/>
      <c r="BQ127" s="1032"/>
      <c r="BR127" s="1032"/>
      <c r="BS127" s="1033"/>
      <c r="BT127" s="1034" t="s">
        <v>457</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458</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3">
      <c r="A128" s="1041" t="s">
        <v>459</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460</v>
      </c>
      <c r="X128" s="1043"/>
      <c r="Y128" s="1043"/>
      <c r="Z128" s="1044"/>
      <c r="AA128" s="1045">
        <v>304585</v>
      </c>
      <c r="AB128" s="1046"/>
      <c r="AC128" s="1046"/>
      <c r="AD128" s="1046"/>
      <c r="AE128" s="1047"/>
      <c r="AF128" s="1048">
        <v>267207</v>
      </c>
      <c r="AG128" s="1046"/>
      <c r="AH128" s="1046"/>
      <c r="AI128" s="1046"/>
      <c r="AJ128" s="1047"/>
      <c r="AK128" s="1048">
        <v>311286</v>
      </c>
      <c r="AL128" s="1046"/>
      <c r="AM128" s="1046"/>
      <c r="AN128" s="1046"/>
      <c r="AO128" s="1047"/>
      <c r="AP128" s="1049"/>
      <c r="AQ128" s="1050"/>
      <c r="AR128" s="1050"/>
      <c r="AS128" s="1050"/>
      <c r="AT128" s="1051"/>
      <c r="AU128" s="232"/>
      <c r="AV128" s="232"/>
      <c r="AW128" s="232"/>
      <c r="AX128" s="896" t="s">
        <v>461</v>
      </c>
      <c r="AY128" s="897"/>
      <c r="AZ128" s="897"/>
      <c r="BA128" s="897"/>
      <c r="BB128" s="897"/>
      <c r="BC128" s="897"/>
      <c r="BD128" s="897"/>
      <c r="BE128" s="898"/>
      <c r="BF128" s="1052" t="s">
        <v>122</v>
      </c>
      <c r="BG128" s="1053"/>
      <c r="BH128" s="1053"/>
      <c r="BI128" s="1053"/>
      <c r="BJ128" s="1053"/>
      <c r="BK128" s="1053"/>
      <c r="BL128" s="1054"/>
      <c r="BM128" s="1052">
        <v>12.84</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462</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25">
      <c r="A129" s="934" t="s">
        <v>103</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463</v>
      </c>
      <c r="X129" s="1071"/>
      <c r="Y129" s="1071"/>
      <c r="Z129" s="1072"/>
      <c r="AA129" s="958">
        <v>14220798</v>
      </c>
      <c r="AB129" s="959"/>
      <c r="AC129" s="959"/>
      <c r="AD129" s="959"/>
      <c r="AE129" s="960"/>
      <c r="AF129" s="961">
        <v>13943013</v>
      </c>
      <c r="AG129" s="959"/>
      <c r="AH129" s="959"/>
      <c r="AI129" s="959"/>
      <c r="AJ129" s="960"/>
      <c r="AK129" s="961">
        <v>14207608</v>
      </c>
      <c r="AL129" s="959"/>
      <c r="AM129" s="959"/>
      <c r="AN129" s="959"/>
      <c r="AO129" s="960"/>
      <c r="AP129" s="1073"/>
      <c r="AQ129" s="1074"/>
      <c r="AR129" s="1074"/>
      <c r="AS129" s="1074"/>
      <c r="AT129" s="1075"/>
      <c r="AU129" s="233"/>
      <c r="AV129" s="233"/>
      <c r="AW129" s="233"/>
      <c r="AX129" s="1065" t="s">
        <v>464</v>
      </c>
      <c r="AY129" s="923"/>
      <c r="AZ129" s="923"/>
      <c r="BA129" s="923"/>
      <c r="BB129" s="923"/>
      <c r="BC129" s="923"/>
      <c r="BD129" s="923"/>
      <c r="BE129" s="924"/>
      <c r="BF129" s="1066" t="s">
        <v>122</v>
      </c>
      <c r="BG129" s="1067"/>
      <c r="BH129" s="1067"/>
      <c r="BI129" s="1067"/>
      <c r="BJ129" s="1067"/>
      <c r="BK129" s="1067"/>
      <c r="BL129" s="1068"/>
      <c r="BM129" s="1066">
        <v>17.84</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934" t="s">
        <v>465</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466</v>
      </c>
      <c r="X130" s="1071"/>
      <c r="Y130" s="1071"/>
      <c r="Z130" s="1072"/>
      <c r="AA130" s="958">
        <v>1301606</v>
      </c>
      <c r="AB130" s="959"/>
      <c r="AC130" s="959"/>
      <c r="AD130" s="959"/>
      <c r="AE130" s="960"/>
      <c r="AF130" s="961">
        <v>1304592</v>
      </c>
      <c r="AG130" s="959"/>
      <c r="AH130" s="959"/>
      <c r="AI130" s="959"/>
      <c r="AJ130" s="960"/>
      <c r="AK130" s="961">
        <v>1294585</v>
      </c>
      <c r="AL130" s="959"/>
      <c r="AM130" s="959"/>
      <c r="AN130" s="959"/>
      <c r="AO130" s="960"/>
      <c r="AP130" s="1073"/>
      <c r="AQ130" s="1074"/>
      <c r="AR130" s="1074"/>
      <c r="AS130" s="1074"/>
      <c r="AT130" s="1075"/>
      <c r="AU130" s="233"/>
      <c r="AV130" s="233"/>
      <c r="AW130" s="233"/>
      <c r="AX130" s="1065" t="s">
        <v>467</v>
      </c>
      <c r="AY130" s="923"/>
      <c r="AZ130" s="923"/>
      <c r="BA130" s="923"/>
      <c r="BB130" s="923"/>
      <c r="BC130" s="923"/>
      <c r="BD130" s="923"/>
      <c r="BE130" s="924"/>
      <c r="BF130" s="1101">
        <v>5.6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468</v>
      </c>
      <c r="X131" s="1108"/>
      <c r="Y131" s="1108"/>
      <c r="Z131" s="1109"/>
      <c r="AA131" s="1004">
        <v>12919192</v>
      </c>
      <c r="AB131" s="986"/>
      <c r="AC131" s="986"/>
      <c r="AD131" s="986"/>
      <c r="AE131" s="987"/>
      <c r="AF131" s="985">
        <v>12638421</v>
      </c>
      <c r="AG131" s="986"/>
      <c r="AH131" s="986"/>
      <c r="AI131" s="986"/>
      <c r="AJ131" s="987"/>
      <c r="AK131" s="985">
        <v>12913023</v>
      </c>
      <c r="AL131" s="986"/>
      <c r="AM131" s="986"/>
      <c r="AN131" s="986"/>
      <c r="AO131" s="987"/>
      <c r="AP131" s="1110"/>
      <c r="AQ131" s="1111"/>
      <c r="AR131" s="1111"/>
      <c r="AS131" s="1111"/>
      <c r="AT131" s="1112"/>
      <c r="AU131" s="233"/>
      <c r="AV131" s="233"/>
      <c r="AW131" s="233"/>
      <c r="AX131" s="1083" t="s">
        <v>469</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1090" t="s">
        <v>470</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471</v>
      </c>
      <c r="W132" s="1094"/>
      <c r="X132" s="1094"/>
      <c r="Y132" s="1094"/>
      <c r="Z132" s="1095"/>
      <c r="AA132" s="1096">
        <v>6.3893392090000001</v>
      </c>
      <c r="AB132" s="1097"/>
      <c r="AC132" s="1097"/>
      <c r="AD132" s="1097"/>
      <c r="AE132" s="1098"/>
      <c r="AF132" s="1099">
        <v>6.3407129739999997</v>
      </c>
      <c r="AG132" s="1097"/>
      <c r="AH132" s="1097"/>
      <c r="AI132" s="1097"/>
      <c r="AJ132" s="1098"/>
      <c r="AK132" s="1099">
        <v>4.1212503070000004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472</v>
      </c>
      <c r="W133" s="1077"/>
      <c r="X133" s="1077"/>
      <c r="Y133" s="1077"/>
      <c r="Z133" s="1078"/>
      <c r="AA133" s="1079">
        <v>6.5</v>
      </c>
      <c r="AB133" s="1080"/>
      <c r="AC133" s="1080"/>
      <c r="AD133" s="1080"/>
      <c r="AE133" s="1081"/>
      <c r="AF133" s="1079">
        <v>6.4</v>
      </c>
      <c r="AG133" s="1080"/>
      <c r="AH133" s="1080"/>
      <c r="AI133" s="1080"/>
      <c r="AJ133" s="1081"/>
      <c r="AK133" s="1079">
        <v>5.6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XJwx1xs7ye5aksMJL3Sos9Zc1pcRuEFrMxEJkkwCOO0/9D+QWF4nXtV4JLCS1+8m73CuSlM3JmABCjWrxLjlw==" saltValue="gAktic1w+dM+iuCbFvPW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115" zoomScaleNormal="85" zoomScaleSheetLayoutView="115" workbookViewId="0"/>
  </sheetViews>
  <sheetFormatPr defaultColWidth="0" defaultRowHeight="13.5" customHeight="1" zeroHeight="1" x14ac:dyDescent="0.25"/>
  <cols>
    <col min="1" max="120" width="2.73046875" style="260" customWidth="1"/>
    <col min="121" max="121" width="0" style="259" hidden="1" customWidth="1"/>
    <col min="122" max="16384" width="9" style="259" hidden="1"/>
  </cols>
  <sheetData>
    <row r="1" spans="1:120" ht="12.75"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9"/>
    </row>
    <row r="17" spans="119:120" ht="12.75" x14ac:dyDescent="0.25">
      <c r="DP17" s="259"/>
    </row>
    <row r="18" spans="119:120" ht="12.75" x14ac:dyDescent="0.25"/>
    <row r="19" spans="119:120" ht="12.75" x14ac:dyDescent="0.25"/>
    <row r="20" spans="119:120" ht="12.75" x14ac:dyDescent="0.25">
      <c r="DO20" s="259"/>
      <c r="DP20" s="259"/>
    </row>
    <row r="21" spans="119:120" ht="12.75" x14ac:dyDescent="0.25">
      <c r="DP21" s="259"/>
    </row>
    <row r="22" spans="119:120" ht="12.75" x14ac:dyDescent="0.25"/>
    <row r="23" spans="119:120" ht="12.75" x14ac:dyDescent="0.25">
      <c r="DO23" s="259"/>
      <c r="DP23" s="259"/>
    </row>
    <row r="24" spans="119:120" ht="12.75" x14ac:dyDescent="0.25">
      <c r="DP24" s="259"/>
    </row>
    <row r="25" spans="119:120" ht="12.75" x14ac:dyDescent="0.25">
      <c r="DP25" s="259"/>
    </row>
    <row r="26" spans="119:120" ht="12.75" x14ac:dyDescent="0.25">
      <c r="DO26" s="259"/>
      <c r="DP26" s="259"/>
    </row>
    <row r="27" spans="119:120" ht="12.75" x14ac:dyDescent="0.25"/>
    <row r="28" spans="119:120" ht="12.75" x14ac:dyDescent="0.25">
      <c r="DO28" s="259"/>
      <c r="DP28" s="259"/>
    </row>
    <row r="29" spans="119:120" ht="12.75" x14ac:dyDescent="0.25">
      <c r="DP29" s="259"/>
    </row>
    <row r="30" spans="119:120" ht="12.75" x14ac:dyDescent="0.25"/>
    <row r="31" spans="119:120" ht="12.75" x14ac:dyDescent="0.25">
      <c r="DO31" s="259"/>
      <c r="DP31" s="259"/>
    </row>
    <row r="32" spans="119:120" ht="12.75" x14ac:dyDescent="0.25"/>
    <row r="33" spans="98:120" ht="12.75" x14ac:dyDescent="0.25">
      <c r="DO33" s="259"/>
      <c r="DP33" s="259"/>
    </row>
    <row r="34" spans="98:120" ht="12.75" x14ac:dyDescent="0.25">
      <c r="DM34" s="259"/>
    </row>
    <row r="35" spans="98:120" ht="12.75" x14ac:dyDescent="0.25">
      <c r="CT35" s="259"/>
      <c r="CU35" s="259"/>
      <c r="CV35" s="259"/>
      <c r="CY35" s="259"/>
      <c r="CZ35" s="259"/>
      <c r="DA35" s="259"/>
      <c r="DD35" s="259"/>
      <c r="DE35" s="259"/>
      <c r="DF35" s="259"/>
      <c r="DI35" s="259"/>
      <c r="DJ35" s="259"/>
      <c r="DK35" s="259"/>
      <c r="DM35" s="259"/>
      <c r="DN35" s="259"/>
      <c r="DO35" s="259"/>
      <c r="DP35" s="259"/>
    </row>
    <row r="36" spans="98:120" ht="12.75" x14ac:dyDescent="0.25"/>
    <row r="37" spans="98:120" ht="12.75" x14ac:dyDescent="0.25">
      <c r="CW37" s="259"/>
      <c r="DB37" s="259"/>
      <c r="DG37" s="259"/>
      <c r="DL37" s="259"/>
      <c r="DP37" s="259"/>
    </row>
    <row r="38" spans="98:120" ht="12.75"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9"/>
      <c r="DO49" s="259"/>
      <c r="DP49" s="259"/>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9"/>
      <c r="CS63" s="259"/>
      <c r="CX63" s="259"/>
      <c r="DC63" s="259"/>
      <c r="DH63" s="259"/>
    </row>
    <row r="64" spans="22:120" ht="12.75" x14ac:dyDescent="0.25">
      <c r="V64" s="259"/>
    </row>
    <row r="65" spans="15:120" ht="12.75"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2.75" x14ac:dyDescent="0.25">
      <c r="Q66" s="259"/>
      <c r="S66" s="259"/>
      <c r="U66" s="259"/>
      <c r="DM66" s="259"/>
    </row>
    <row r="67" spans="15:120" ht="12.75"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2.75" x14ac:dyDescent="0.25"/>
    <row r="69" spans="15:120" ht="12.75" x14ac:dyDescent="0.25"/>
    <row r="70" spans="15:120" ht="12.75" x14ac:dyDescent="0.25"/>
    <row r="71" spans="15:120" ht="12.75" x14ac:dyDescent="0.25"/>
    <row r="72" spans="15:120" ht="12.75" x14ac:dyDescent="0.25">
      <c r="DP72" s="259"/>
    </row>
    <row r="73" spans="15:120" ht="12.75" x14ac:dyDescent="0.25">
      <c r="DP73" s="259"/>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9"/>
      <c r="CX96" s="259"/>
      <c r="DC96" s="259"/>
      <c r="DH96" s="259"/>
    </row>
    <row r="97" spans="24:120" ht="12.75" x14ac:dyDescent="0.25">
      <c r="CS97" s="259"/>
      <c r="CX97" s="259"/>
      <c r="DC97" s="259"/>
      <c r="DH97" s="259"/>
      <c r="DP97" s="260" t="s">
        <v>473</v>
      </c>
    </row>
    <row r="98" spans="24:120" ht="12.75" hidden="1" x14ac:dyDescent="0.25">
      <c r="CS98" s="259"/>
      <c r="CX98" s="259"/>
      <c r="DC98" s="259"/>
      <c r="DH98" s="259"/>
    </row>
    <row r="99" spans="24:120" ht="12.75"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2.75" hidden="1" x14ac:dyDescent="0.25">
      <c r="CT103" s="259"/>
      <c r="CV103" s="259"/>
      <c r="CW103" s="259"/>
      <c r="CY103" s="259"/>
      <c r="DA103" s="259"/>
      <c r="DB103" s="259"/>
      <c r="DD103" s="259"/>
      <c r="DF103" s="259"/>
      <c r="DG103" s="259"/>
      <c r="DI103" s="259"/>
      <c r="DK103" s="259"/>
      <c r="DL103" s="259"/>
      <c r="DM103" s="259"/>
      <c r="DN103" s="259"/>
      <c r="DO103" s="259"/>
      <c r="DP103" s="259"/>
    </row>
    <row r="104" spans="24:120" ht="12.75"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QGSuv8VSwtrIc65/1O41B6ShiU0IaSfRHwjoQNmIvMo5N3X2J3cweNlS1tuLNSpyDpoEaY6kybjypFHgIRE3Pw==" saltValue="C4IuZnDlEbwcs+T2MVybrg=="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10" zoomScaleNormal="110" zoomScaleSheetLayoutView="55" workbookViewId="0"/>
  </sheetViews>
  <sheetFormatPr defaultColWidth="0" defaultRowHeight="13.5" customHeight="1" zeroHeight="1" x14ac:dyDescent="0.25"/>
  <cols>
    <col min="1" max="116" width="2.59765625" style="260" customWidth="1"/>
    <col min="117" max="16384" width="9" style="259" hidden="1"/>
  </cols>
  <sheetData>
    <row r="1" spans="2:116" ht="12.75"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2.75" x14ac:dyDescent="0.25"/>
    <row r="3" spans="2:116" ht="12.75" x14ac:dyDescent="0.25"/>
    <row r="4" spans="2:116" ht="12.75"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2.75"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2.75" x14ac:dyDescent="0.25"/>
    <row r="20" spans="9:116" ht="12.75" x14ac:dyDescent="0.25"/>
    <row r="21" spans="9:116" ht="12.75" x14ac:dyDescent="0.25">
      <c r="DL21" s="259"/>
    </row>
    <row r="22" spans="9:116" ht="12.75" x14ac:dyDescent="0.25">
      <c r="DI22" s="259"/>
      <c r="DJ22" s="259"/>
      <c r="DK22" s="259"/>
      <c r="DL22" s="259"/>
    </row>
    <row r="23" spans="9:116" ht="12.75" x14ac:dyDescent="0.25">
      <c r="CY23" s="259"/>
      <c r="CZ23" s="259"/>
      <c r="DA23" s="259"/>
      <c r="DB23" s="259"/>
      <c r="DC23" s="259"/>
      <c r="DD23" s="259"/>
      <c r="DE23" s="259"/>
      <c r="DF23" s="259"/>
      <c r="DG23" s="259"/>
      <c r="DH23" s="259"/>
      <c r="DI23" s="259"/>
      <c r="DJ23" s="259"/>
      <c r="DK23" s="259"/>
      <c r="DL23" s="259"/>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9"/>
      <c r="DA35" s="259"/>
      <c r="DB35" s="259"/>
      <c r="DC35" s="259"/>
      <c r="DD35" s="259"/>
      <c r="DE35" s="259"/>
      <c r="DF35" s="259"/>
      <c r="DG35" s="259"/>
      <c r="DH35" s="259"/>
      <c r="DI35" s="259"/>
      <c r="DJ35" s="259"/>
      <c r="DK35" s="259"/>
      <c r="DL35" s="259"/>
    </row>
    <row r="36" spans="15:116" ht="12.75" x14ac:dyDescent="0.25"/>
    <row r="37" spans="15:116" ht="12.75" x14ac:dyDescent="0.25">
      <c r="DL37" s="259"/>
    </row>
    <row r="38" spans="15:116" ht="12.75" x14ac:dyDescent="0.25">
      <c r="DI38" s="259"/>
      <c r="DJ38" s="259"/>
      <c r="DK38" s="259"/>
      <c r="DL38" s="259"/>
    </row>
    <row r="39" spans="15:116" ht="12.75" x14ac:dyDescent="0.25"/>
    <row r="40" spans="15:116" ht="12.75" x14ac:dyDescent="0.25"/>
    <row r="41" spans="15:116" ht="12.75" x14ac:dyDescent="0.25"/>
    <row r="42" spans="15:116" ht="12.75" x14ac:dyDescent="0.25"/>
    <row r="43" spans="15:116" ht="12.75"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2.75" x14ac:dyDescent="0.25">
      <c r="DL44" s="259"/>
    </row>
    <row r="45" spans="15:116" ht="12.75" x14ac:dyDescent="0.25"/>
    <row r="46" spans="15:116" ht="12.75" x14ac:dyDescent="0.25">
      <c r="DA46" s="259"/>
      <c r="DB46" s="259"/>
      <c r="DC46" s="259"/>
      <c r="DD46" s="259"/>
      <c r="DE46" s="259"/>
      <c r="DF46" s="259"/>
      <c r="DG46" s="259"/>
      <c r="DH46" s="259"/>
      <c r="DI46" s="259"/>
      <c r="DJ46" s="259"/>
      <c r="DK46" s="259"/>
      <c r="DL46" s="259"/>
    </row>
    <row r="47" spans="15:116" ht="12.75" x14ac:dyDescent="0.25"/>
    <row r="48" spans="15:116" ht="12.75" x14ac:dyDescent="0.25"/>
    <row r="49" spans="104:116" ht="12.75" x14ac:dyDescent="0.25"/>
    <row r="50" spans="104:116" ht="12.75" x14ac:dyDescent="0.25">
      <c r="CZ50" s="259"/>
      <c r="DA50" s="259"/>
      <c r="DB50" s="259"/>
      <c r="DC50" s="259"/>
      <c r="DD50" s="259"/>
      <c r="DE50" s="259"/>
      <c r="DF50" s="259"/>
      <c r="DG50" s="259"/>
      <c r="DH50" s="259"/>
      <c r="DI50" s="259"/>
      <c r="DJ50" s="259"/>
      <c r="DK50" s="259"/>
      <c r="DL50" s="259"/>
    </row>
    <row r="51" spans="104:116" ht="12.75" x14ac:dyDescent="0.25"/>
    <row r="52" spans="104:116" ht="12.75" x14ac:dyDescent="0.25"/>
    <row r="53" spans="104:116" ht="12.75" x14ac:dyDescent="0.25">
      <c r="DL53" s="259"/>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9"/>
      <c r="DD67" s="259"/>
      <c r="DE67" s="259"/>
      <c r="DF67" s="259"/>
      <c r="DG67" s="259"/>
      <c r="DH67" s="259"/>
      <c r="DI67" s="259"/>
      <c r="DJ67" s="259"/>
      <c r="DK67" s="259"/>
      <c r="DL67" s="259"/>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vgIZIGawZJBy6wBe5uUX4gvZL46Uuf0k57zEcoRq+WRatCMPkJmo6P1VX3OpGXyX3RSylMf5IS5LPuY+NsW7VQ==" saltValue="Y9e1K6kEg9LEdi8mppV/Kg==" spinCount="100000" sheet="1" objects="1" scenarios="1"/>
  <dataConsolidate/>
  <phoneticPr fontId="2"/>
  <printOptions horizontalCentered="1" verticalCentered="1"/>
  <pageMargins left="0" right="0" top="0" bottom="0" header="0" footer="0"/>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5"/>
  <cols>
    <col min="1" max="36" width="2.46484375" style="261" customWidth="1"/>
    <col min="37" max="44" width="17" style="261" customWidth="1"/>
    <col min="45" max="45" width="6.06640625" style="268" customWidth="1"/>
    <col min="46" max="46" width="3" style="266" customWidth="1"/>
    <col min="47" max="47" width="19.06640625" style="261" hidden="1" customWidth="1"/>
    <col min="48" max="52" width="12.59765625" style="261" hidden="1" customWidth="1"/>
    <col min="53" max="16384" width="8.59765625" style="261" hidden="1"/>
  </cols>
  <sheetData>
    <row r="1" spans="1:46" ht="12.75" x14ac:dyDescent="0.25">
      <c r="AS1" s="262"/>
      <c r="AT1" s="262"/>
    </row>
    <row r="2" spans="1:46" ht="12.75" x14ac:dyDescent="0.25">
      <c r="AS2" s="262"/>
      <c r="AT2" s="262"/>
    </row>
    <row r="3" spans="1:46" ht="12.75" x14ac:dyDescent="0.25">
      <c r="AS3" s="262"/>
      <c r="AT3" s="262"/>
    </row>
    <row r="4" spans="1:46" ht="12.75" x14ac:dyDescent="0.25">
      <c r="AS4" s="262"/>
      <c r="AT4" s="262"/>
    </row>
    <row r="5" spans="1:46" ht="16.149999999999999" x14ac:dyDescent="0.25">
      <c r="A5" s="263" t="s">
        <v>474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2.75"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475</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476</v>
      </c>
      <c r="AP7" s="272"/>
      <c r="AQ7" s="273" t="s">
        <v>477</v>
      </c>
      <c r="AR7" s="274"/>
    </row>
    <row r="8" spans="1:46" ht="12.75"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478</v>
      </c>
      <c r="AQ8" s="279" t="s">
        <v>479</v>
      </c>
      <c r="AR8" s="280" t="s">
        <v>480</v>
      </c>
    </row>
    <row r="9" spans="1:46" ht="12.75"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481</v>
      </c>
      <c r="AL9" s="1117"/>
      <c r="AM9" s="1117"/>
      <c r="AN9" s="1118"/>
      <c r="AO9" s="281">
        <v>3719302</v>
      </c>
      <c r="AP9" s="281">
        <v>53085</v>
      </c>
      <c r="AQ9" s="282">
        <v>66486</v>
      </c>
      <c r="AR9" s="283">
        <v>-20.2</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482</v>
      </c>
      <c r="AL10" s="1117"/>
      <c r="AM10" s="1117"/>
      <c r="AN10" s="1118"/>
      <c r="AO10" s="284">
        <v>833306</v>
      </c>
      <c r="AP10" s="284">
        <v>11894</v>
      </c>
      <c r="AQ10" s="285">
        <v>6147</v>
      </c>
      <c r="AR10" s="286">
        <v>93.5</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483</v>
      </c>
      <c r="AL11" s="1117"/>
      <c r="AM11" s="1117"/>
      <c r="AN11" s="1118"/>
      <c r="AO11" s="284">
        <v>79631</v>
      </c>
      <c r="AP11" s="284">
        <v>1137</v>
      </c>
      <c r="AQ11" s="285">
        <v>1219</v>
      </c>
      <c r="AR11" s="286">
        <v>-6.7</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485</v>
      </c>
      <c r="AP12" s="284" t="s">
        <v>485</v>
      </c>
      <c r="AQ12" s="285">
        <v>9</v>
      </c>
      <c r="AR12" s="286" t="s">
        <v>485</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486</v>
      </c>
      <c r="AL13" s="1117"/>
      <c r="AM13" s="1117"/>
      <c r="AN13" s="1118"/>
      <c r="AO13" s="284">
        <v>216680</v>
      </c>
      <c r="AP13" s="284">
        <v>3093</v>
      </c>
      <c r="AQ13" s="285">
        <v>2955</v>
      </c>
      <c r="AR13" s="286">
        <v>4.7</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487</v>
      </c>
      <c r="AL14" s="1117"/>
      <c r="AM14" s="1117"/>
      <c r="AN14" s="1118"/>
      <c r="AO14" s="284">
        <v>101143</v>
      </c>
      <c r="AP14" s="284">
        <v>1444</v>
      </c>
      <c r="AQ14" s="285">
        <v>1434</v>
      </c>
      <c r="AR14" s="286">
        <v>0.7</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488</v>
      </c>
      <c r="AL15" s="1120"/>
      <c r="AM15" s="1120"/>
      <c r="AN15" s="1121"/>
      <c r="AO15" s="284">
        <v>-236162</v>
      </c>
      <c r="AP15" s="284">
        <v>-3371</v>
      </c>
      <c r="AQ15" s="285">
        <v>-3102</v>
      </c>
      <c r="AR15" s="286">
        <v>8.6999999999999993</v>
      </c>
    </row>
    <row r="16" spans="1:46" ht="12.75"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4713900</v>
      </c>
      <c r="AP16" s="284">
        <v>67281</v>
      </c>
      <c r="AQ16" s="285">
        <v>75147</v>
      </c>
      <c r="AR16" s="286">
        <v>-10.5</v>
      </c>
    </row>
    <row r="17" spans="1:46" ht="12.75"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2.75"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2.75"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489</v>
      </c>
      <c r="AL19" s="262"/>
      <c r="AM19" s="262"/>
      <c r="AN19" s="262"/>
      <c r="AO19" s="262"/>
      <c r="AP19" s="262"/>
      <c r="AQ19" s="262"/>
      <c r="AR19" s="262"/>
    </row>
    <row r="20" spans="1:46" ht="12.75"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490</v>
      </c>
      <c r="AP20" s="293" t="s">
        <v>491</v>
      </c>
      <c r="AQ20" s="294" t="s">
        <v>492</v>
      </c>
      <c r="AR20" s="295"/>
    </row>
    <row r="21" spans="1:46" s="301" customFormat="1" ht="12.75"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493</v>
      </c>
      <c r="AL21" s="1123"/>
      <c r="AM21" s="1123"/>
      <c r="AN21" s="1124"/>
      <c r="AO21" s="297">
        <v>5.07</v>
      </c>
      <c r="AP21" s="298">
        <v>6.62</v>
      </c>
      <c r="AQ21" s="299">
        <v>-1.55</v>
      </c>
      <c r="AR21" s="267"/>
      <c r="AS21" s="300"/>
      <c r="AT21" s="296"/>
    </row>
    <row r="22" spans="1:46" s="301" customFormat="1" ht="12.75"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494</v>
      </c>
      <c r="AL22" s="1123"/>
      <c r="AM22" s="1123"/>
      <c r="AN22" s="1124"/>
      <c r="AO22" s="302">
        <v>98.2</v>
      </c>
      <c r="AP22" s="303">
        <v>98.3</v>
      </c>
      <c r="AQ22" s="304">
        <v>-0.1</v>
      </c>
      <c r="AR22" s="288"/>
      <c r="AS22" s="300"/>
      <c r="AT22" s="296"/>
    </row>
    <row r="23" spans="1:46" s="301" customFormat="1" ht="12.75"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2.75"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2.75"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2.75" x14ac:dyDescent="0.25">
      <c r="A26" s="1113" t="s">
        <v>495</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2.75" x14ac:dyDescent="0.25">
      <c r="A27" s="309"/>
      <c r="AO27" s="262"/>
      <c r="AP27" s="262"/>
      <c r="AQ27" s="262"/>
      <c r="AR27" s="262"/>
      <c r="AS27" s="262"/>
      <c r="AT27" s="262"/>
    </row>
    <row r="28" spans="1:46" ht="16.149999999999999" x14ac:dyDescent="0.25">
      <c r="A28" s="263" t="s">
        <v>496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2.75"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497</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476</v>
      </c>
      <c r="AP30" s="272"/>
      <c r="AQ30" s="273" t="s">
        <v>477</v>
      </c>
      <c r="AR30" s="274"/>
    </row>
    <row r="31" spans="1:46" ht="12.75"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478</v>
      </c>
      <c r="AQ31" s="279" t="s">
        <v>479</v>
      </c>
      <c r="AR31" s="280" t="s">
        <v>480</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498</v>
      </c>
      <c r="AL32" s="1131"/>
      <c r="AM32" s="1131"/>
      <c r="AN32" s="1132"/>
      <c r="AO32" s="312">
        <v>1679296</v>
      </c>
      <c r="AP32" s="312">
        <v>23968</v>
      </c>
      <c r="AQ32" s="313">
        <v>34847</v>
      </c>
      <c r="AR32" s="314">
        <v>-31.2</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499</v>
      </c>
      <c r="AL33" s="1131"/>
      <c r="AM33" s="1131"/>
      <c r="AN33" s="1132"/>
      <c r="AO33" s="312" t="s">
        <v>485</v>
      </c>
      <c r="AP33" s="312" t="s">
        <v>485</v>
      </c>
      <c r="AQ33" s="313" t="s">
        <v>485</v>
      </c>
      <c r="AR33" s="314" t="s">
        <v>485</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500</v>
      </c>
      <c r="AL34" s="1131"/>
      <c r="AM34" s="1131"/>
      <c r="AN34" s="1132"/>
      <c r="AO34" s="312" t="s">
        <v>485</v>
      </c>
      <c r="AP34" s="312" t="s">
        <v>485</v>
      </c>
      <c r="AQ34" s="313">
        <v>5</v>
      </c>
      <c r="AR34" s="314" t="s">
        <v>485</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501</v>
      </c>
      <c r="AL35" s="1131"/>
      <c r="AM35" s="1131"/>
      <c r="AN35" s="1132"/>
      <c r="AO35" s="312" t="s">
        <v>485</v>
      </c>
      <c r="AP35" s="312" t="s">
        <v>485</v>
      </c>
      <c r="AQ35" s="313">
        <v>8260</v>
      </c>
      <c r="AR35" s="314" t="s">
        <v>485</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502</v>
      </c>
      <c r="AL36" s="1131"/>
      <c r="AM36" s="1131"/>
      <c r="AN36" s="1132"/>
      <c r="AO36" s="312">
        <v>410073</v>
      </c>
      <c r="AP36" s="312">
        <v>5853</v>
      </c>
      <c r="AQ36" s="313">
        <v>1689</v>
      </c>
      <c r="AR36" s="314">
        <v>246.5</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503</v>
      </c>
      <c r="AL37" s="1131"/>
      <c r="AM37" s="1131"/>
      <c r="AN37" s="1132"/>
      <c r="AO37" s="312">
        <v>48680</v>
      </c>
      <c r="AP37" s="312">
        <v>695</v>
      </c>
      <c r="AQ37" s="313">
        <v>748</v>
      </c>
      <c r="AR37" s="314">
        <v>-7.1</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504</v>
      </c>
      <c r="AL38" s="1134"/>
      <c r="AM38" s="1134"/>
      <c r="AN38" s="1135"/>
      <c r="AO38" s="315" t="s">
        <v>485</v>
      </c>
      <c r="AP38" s="315" t="s">
        <v>485</v>
      </c>
      <c r="AQ38" s="316">
        <v>1</v>
      </c>
      <c r="AR38" s="304" t="s">
        <v>485</v>
      </c>
      <c r="AS38" s="311"/>
    </row>
    <row r="39" spans="1:46" ht="12.75"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505</v>
      </c>
      <c r="AL39" s="1134"/>
      <c r="AM39" s="1134"/>
      <c r="AN39" s="1135"/>
      <c r="AO39" s="312">
        <v>-311286</v>
      </c>
      <c r="AP39" s="312">
        <v>-4443</v>
      </c>
      <c r="AQ39" s="313">
        <v>-5762</v>
      </c>
      <c r="AR39" s="314">
        <v>-22.9</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506</v>
      </c>
      <c r="AL40" s="1131"/>
      <c r="AM40" s="1131"/>
      <c r="AN40" s="1132"/>
      <c r="AO40" s="312">
        <v>-1294585</v>
      </c>
      <c r="AP40" s="312">
        <v>-18477</v>
      </c>
      <c r="AQ40" s="313">
        <v>-27609</v>
      </c>
      <c r="AR40" s="314">
        <v>-33.1</v>
      </c>
      <c r="AS40" s="311"/>
    </row>
    <row r="41" spans="1:46" ht="12.75"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532178</v>
      </c>
      <c r="AP41" s="312">
        <v>7596</v>
      </c>
      <c r="AQ41" s="313">
        <v>12179</v>
      </c>
      <c r="AR41" s="314">
        <v>-37.6</v>
      </c>
      <c r="AS41" s="311"/>
    </row>
    <row r="42" spans="1:46" ht="12.75"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2.75"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2.75"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2.75"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2.75"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507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2.75"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508</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476</v>
      </c>
      <c r="AN49" s="1127" t="s">
        <v>509</v>
      </c>
      <c r="AO49" s="1128"/>
      <c r="AP49" s="1128"/>
      <c r="AQ49" s="1128"/>
      <c r="AR49" s="1129"/>
    </row>
    <row r="50" spans="1:44" ht="12.75"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510</v>
      </c>
      <c r="AO50" s="329" t="s">
        <v>511</v>
      </c>
      <c r="AP50" s="330" t="s">
        <v>512</v>
      </c>
      <c r="AQ50" s="331" t="s">
        <v>513</v>
      </c>
      <c r="AR50" s="332" t="s">
        <v>514</v>
      </c>
    </row>
    <row r="51" spans="1:44" ht="12.75"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515</v>
      </c>
      <c r="AL51" s="325"/>
      <c r="AM51" s="333">
        <v>2016097</v>
      </c>
      <c r="AN51" s="334">
        <v>28828</v>
      </c>
      <c r="AO51" s="335">
        <v>42.4</v>
      </c>
      <c r="AP51" s="336">
        <v>45588</v>
      </c>
      <c r="AQ51" s="337">
        <v>8.6999999999999993</v>
      </c>
      <c r="AR51" s="338">
        <v>33.700000000000003</v>
      </c>
    </row>
    <row r="52" spans="1:44" ht="12.75"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516</v>
      </c>
      <c r="AM52" s="341">
        <v>1196380</v>
      </c>
      <c r="AN52" s="342">
        <v>17107</v>
      </c>
      <c r="AO52" s="343">
        <v>20.9</v>
      </c>
      <c r="AP52" s="344">
        <v>24150</v>
      </c>
      <c r="AQ52" s="345">
        <v>3.4</v>
      </c>
      <c r="AR52" s="346">
        <v>17.5</v>
      </c>
    </row>
    <row r="53" spans="1:44" ht="12.75"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517</v>
      </c>
      <c r="AL53" s="325"/>
      <c r="AM53" s="333">
        <v>2090631</v>
      </c>
      <c r="AN53" s="334">
        <v>29893</v>
      </c>
      <c r="AO53" s="335">
        <v>3.7</v>
      </c>
      <c r="AP53" s="336">
        <v>45483</v>
      </c>
      <c r="AQ53" s="337">
        <v>-0.2</v>
      </c>
      <c r="AR53" s="338">
        <v>3.9</v>
      </c>
    </row>
    <row r="54" spans="1:44" ht="12.75"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516</v>
      </c>
      <c r="AM54" s="341">
        <v>1497500</v>
      </c>
      <c r="AN54" s="342">
        <v>21412</v>
      </c>
      <c r="AO54" s="343">
        <v>25.2</v>
      </c>
      <c r="AP54" s="344">
        <v>24241</v>
      </c>
      <c r="AQ54" s="345">
        <v>0.4</v>
      </c>
      <c r="AR54" s="346">
        <v>24.8</v>
      </c>
    </row>
    <row r="55" spans="1:44" ht="12.75"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518</v>
      </c>
      <c r="AL55" s="325"/>
      <c r="AM55" s="333">
        <v>1682107</v>
      </c>
      <c r="AN55" s="334">
        <v>24006</v>
      </c>
      <c r="AO55" s="335">
        <v>-19.7</v>
      </c>
      <c r="AP55" s="336">
        <v>45945</v>
      </c>
      <c r="AQ55" s="337">
        <v>1</v>
      </c>
      <c r="AR55" s="338">
        <v>-20.7</v>
      </c>
    </row>
    <row r="56" spans="1:44" ht="12.75"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516</v>
      </c>
      <c r="AM56" s="341">
        <v>1154261</v>
      </c>
      <c r="AN56" s="342">
        <v>16473</v>
      </c>
      <c r="AO56" s="343">
        <v>-23.1</v>
      </c>
      <c r="AP56" s="344">
        <v>25180</v>
      </c>
      <c r="AQ56" s="345">
        <v>3.9</v>
      </c>
      <c r="AR56" s="346">
        <v>-27</v>
      </c>
    </row>
    <row r="57" spans="1:44" ht="12.75"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519</v>
      </c>
      <c r="AL57" s="325"/>
      <c r="AM57" s="333">
        <v>1592606</v>
      </c>
      <c r="AN57" s="334">
        <v>22690</v>
      </c>
      <c r="AO57" s="335">
        <v>-5.5</v>
      </c>
      <c r="AP57" s="336">
        <v>44475</v>
      </c>
      <c r="AQ57" s="337">
        <v>-3.2</v>
      </c>
      <c r="AR57" s="338">
        <v>-2.2999999999999998</v>
      </c>
    </row>
    <row r="58" spans="1:44" ht="12.75"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516</v>
      </c>
      <c r="AM58" s="341">
        <v>989391</v>
      </c>
      <c r="AN58" s="342">
        <v>14096</v>
      </c>
      <c r="AO58" s="343">
        <v>-14.4</v>
      </c>
      <c r="AP58" s="344">
        <v>24780</v>
      </c>
      <c r="AQ58" s="345">
        <v>-1.6</v>
      </c>
      <c r="AR58" s="346">
        <v>-12.8</v>
      </c>
    </row>
    <row r="59" spans="1:44" ht="12.75"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520</v>
      </c>
      <c r="AL59" s="325"/>
      <c r="AM59" s="333">
        <v>1097237</v>
      </c>
      <c r="AN59" s="334">
        <v>15661</v>
      </c>
      <c r="AO59" s="335">
        <v>-31</v>
      </c>
      <c r="AP59" s="336">
        <v>45982</v>
      </c>
      <c r="AQ59" s="337">
        <v>3.4</v>
      </c>
      <c r="AR59" s="338">
        <v>-34.4</v>
      </c>
    </row>
    <row r="60" spans="1:44" ht="12.75"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516</v>
      </c>
      <c r="AM60" s="341">
        <v>964707</v>
      </c>
      <c r="AN60" s="342">
        <v>13769</v>
      </c>
      <c r="AO60" s="343">
        <v>-2.2999999999999998</v>
      </c>
      <c r="AP60" s="344">
        <v>25583</v>
      </c>
      <c r="AQ60" s="345">
        <v>3.2</v>
      </c>
      <c r="AR60" s="346">
        <v>-5.5</v>
      </c>
    </row>
    <row r="61" spans="1:44" ht="12.75"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521</v>
      </c>
      <c r="AL61" s="347"/>
      <c r="AM61" s="348">
        <v>1695736</v>
      </c>
      <c r="AN61" s="349">
        <v>24216</v>
      </c>
      <c r="AO61" s="350">
        <v>-2</v>
      </c>
      <c r="AP61" s="351">
        <v>45495</v>
      </c>
      <c r="AQ61" s="352">
        <v>1.9</v>
      </c>
      <c r="AR61" s="338">
        <v>-3.9</v>
      </c>
    </row>
    <row r="62" spans="1:44" ht="12.75"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516</v>
      </c>
      <c r="AM62" s="341">
        <v>1160448</v>
      </c>
      <c r="AN62" s="342">
        <v>16571</v>
      </c>
      <c r="AO62" s="343">
        <v>1.3</v>
      </c>
      <c r="AP62" s="344">
        <v>24787</v>
      </c>
      <c r="AQ62" s="345">
        <v>1.9</v>
      </c>
      <c r="AR62" s="346">
        <v>-0.6</v>
      </c>
    </row>
    <row r="63" spans="1:44" ht="12.75"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2.75"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2.75"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2.75"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2.75" hidden="1" x14ac:dyDescent="0.25">
      <c r="AK70" s="262"/>
      <c r="AL70" s="262"/>
      <c r="AM70" s="262"/>
      <c r="AN70" s="262"/>
      <c r="AO70" s="262"/>
      <c r="AP70" s="262"/>
      <c r="AQ70" s="262"/>
      <c r="AR70" s="262"/>
    </row>
    <row r="71" spans="1:46" ht="12.75" hidden="1" x14ac:dyDescent="0.25">
      <c r="AK71" s="262"/>
      <c r="AL71" s="262"/>
      <c r="AM71" s="262"/>
      <c r="AN71" s="262"/>
      <c r="AO71" s="262"/>
      <c r="AP71" s="262"/>
      <c r="AQ71" s="262"/>
      <c r="AR71" s="262"/>
    </row>
    <row r="72" spans="1:46" ht="12.75" hidden="1" x14ac:dyDescent="0.25">
      <c r="AK72" s="262"/>
      <c r="AL72" s="262"/>
      <c r="AM72" s="262"/>
      <c r="AN72" s="262"/>
      <c r="AO72" s="262"/>
      <c r="AP72" s="262"/>
      <c r="AQ72" s="262"/>
      <c r="AR72" s="262"/>
    </row>
    <row r="73" spans="1:46" ht="12.75" hidden="1" x14ac:dyDescent="0.25">
      <c r="AK73" s="262"/>
      <c r="AL73" s="262"/>
      <c r="AM73" s="262"/>
      <c r="AN73" s="262"/>
      <c r="AO73" s="262"/>
      <c r="AP73" s="262"/>
      <c r="AQ73" s="262"/>
      <c r="AR73" s="262"/>
    </row>
  </sheetData>
  <sheetProtection algorithmName="SHA-512" hashValue="hyEovoYLokbU70RQNwFsjshxoG422qTF5g7SHrSowqZJc5c7mB9/HaP03646CwGaKTorS2IAgF4KKmBQtwXxNA==" saltValue="60vEWn/eps+SOsd19nkSX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484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2.75" x14ac:dyDescent="0.25">
      <c r="B2" s="259"/>
      <c r="DG2" s="259"/>
    </row>
    <row r="3" spans="2:125" ht="12.75"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2.75" x14ac:dyDescent="0.25"/>
    <row r="5" spans="2:125" ht="12.75" x14ac:dyDescent="0.25"/>
    <row r="6" spans="2:125" ht="12.75" x14ac:dyDescent="0.25"/>
    <row r="7" spans="2:125" ht="12.75" x14ac:dyDescent="0.25"/>
    <row r="8" spans="2:125" ht="12.75" x14ac:dyDescent="0.25"/>
    <row r="9" spans="2:125" ht="12.75" x14ac:dyDescent="0.25">
      <c r="DU9" s="259"/>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9"/>
    </row>
    <row r="18" spans="125:125" ht="12.75" x14ac:dyDescent="0.25"/>
    <row r="19" spans="125:125" ht="12.75" x14ac:dyDescent="0.25"/>
    <row r="20" spans="125:125" ht="12.75" x14ac:dyDescent="0.25">
      <c r="DU20" s="259"/>
    </row>
    <row r="21" spans="125:125" ht="12.75" x14ac:dyDescent="0.25">
      <c r="DU21" s="259"/>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9"/>
    </row>
    <row r="29" spans="125:125" ht="12.75" x14ac:dyDescent="0.25"/>
    <row r="30" spans="125:125" ht="12.75" x14ac:dyDescent="0.25"/>
    <row r="31" spans="125:125" ht="12.75" x14ac:dyDescent="0.25"/>
    <row r="32" spans="125:125" ht="12.75" x14ac:dyDescent="0.25"/>
    <row r="33" spans="2:125" ht="12.75" x14ac:dyDescent="0.25">
      <c r="B33" s="259"/>
      <c r="G33" s="259"/>
      <c r="I33" s="259"/>
    </row>
    <row r="34" spans="2:125" ht="12.75" x14ac:dyDescent="0.25">
      <c r="C34" s="259"/>
      <c r="P34" s="259"/>
      <c r="DE34" s="259"/>
      <c r="DH34" s="259"/>
    </row>
    <row r="35" spans="2:125" ht="12.75" x14ac:dyDescent="0.25">
      <c r="D35" s="259"/>
      <c r="E35" s="259"/>
      <c r="DG35" s="259"/>
      <c r="DJ35" s="259"/>
      <c r="DP35" s="259"/>
      <c r="DQ35" s="259"/>
      <c r="DR35" s="259"/>
      <c r="DS35" s="259"/>
      <c r="DT35" s="259"/>
      <c r="DU35" s="259"/>
    </row>
    <row r="36" spans="2:125" ht="12.75"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2.75" x14ac:dyDescent="0.25">
      <c r="DU37" s="259"/>
    </row>
    <row r="38" spans="2:125" ht="12.75" x14ac:dyDescent="0.25">
      <c r="DT38" s="259"/>
      <c r="DU38" s="259"/>
    </row>
    <row r="39" spans="2:125" ht="12.75" x14ac:dyDescent="0.25"/>
    <row r="40" spans="2:125" ht="12.75" x14ac:dyDescent="0.25">
      <c r="DH40" s="259"/>
    </row>
    <row r="41" spans="2:125" ht="12.75" x14ac:dyDescent="0.25">
      <c r="DE41" s="259"/>
    </row>
    <row r="42" spans="2:125" ht="12.75" x14ac:dyDescent="0.25">
      <c r="DG42" s="259"/>
      <c r="DJ42" s="259"/>
    </row>
    <row r="43" spans="2:125" ht="12.75"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2.75" x14ac:dyDescent="0.25">
      <c r="DU44" s="259"/>
    </row>
    <row r="45" spans="2:125" ht="12.75" x14ac:dyDescent="0.25"/>
    <row r="46" spans="2:125" ht="12.75" x14ac:dyDescent="0.25"/>
    <row r="47" spans="2:125" ht="12.75" x14ac:dyDescent="0.25"/>
    <row r="48" spans="2:125" ht="12.75" x14ac:dyDescent="0.25">
      <c r="DT48" s="259"/>
      <c r="DU48" s="259"/>
    </row>
    <row r="49" spans="120:125" ht="12.75" x14ac:dyDescent="0.25">
      <c r="DU49" s="259"/>
    </row>
    <row r="50" spans="120:125" ht="12.75" x14ac:dyDescent="0.25">
      <c r="DU50" s="259"/>
    </row>
    <row r="51" spans="120:125" ht="12.75" x14ac:dyDescent="0.25">
      <c r="DP51" s="259"/>
      <c r="DQ51" s="259"/>
      <c r="DR51" s="259"/>
      <c r="DS51" s="259"/>
      <c r="DT51" s="259"/>
      <c r="DU51" s="259"/>
    </row>
    <row r="52" spans="120:125" ht="12.75" x14ac:dyDescent="0.25"/>
    <row r="53" spans="120:125" ht="12.75" x14ac:dyDescent="0.25"/>
    <row r="54" spans="120:125" ht="12.75" x14ac:dyDescent="0.25">
      <c r="DU54" s="259"/>
    </row>
    <row r="55" spans="120:125" ht="12.75" x14ac:dyDescent="0.25"/>
    <row r="56" spans="120:125" ht="12.75" x14ac:dyDescent="0.25"/>
    <row r="57" spans="120:125" ht="12.75" x14ac:dyDescent="0.25"/>
    <row r="58" spans="120:125" ht="12.75" x14ac:dyDescent="0.25">
      <c r="DU58" s="259"/>
    </row>
    <row r="59" spans="120:125" ht="12.75" x14ac:dyDescent="0.25"/>
    <row r="60" spans="120:125" ht="12.75" x14ac:dyDescent="0.25"/>
    <row r="61" spans="120:125" ht="12.75" x14ac:dyDescent="0.25"/>
    <row r="62" spans="120:125" ht="12.75" x14ac:dyDescent="0.25"/>
    <row r="63" spans="120:125" ht="12.75" x14ac:dyDescent="0.25">
      <c r="DU63" s="259"/>
    </row>
    <row r="64" spans="120:125" ht="12.75" x14ac:dyDescent="0.25">
      <c r="DT64" s="259"/>
      <c r="DU64" s="259"/>
    </row>
    <row r="65" spans="123:125" ht="12.75" x14ac:dyDescent="0.25"/>
    <row r="66" spans="123:125" ht="12.75" x14ac:dyDescent="0.25"/>
    <row r="67" spans="123:125" ht="12.75" x14ac:dyDescent="0.25"/>
    <row r="68" spans="123:125" ht="12.75" x14ac:dyDescent="0.25"/>
    <row r="69" spans="123:125" ht="12.75" x14ac:dyDescent="0.25">
      <c r="DS69" s="259"/>
      <c r="DT69" s="259"/>
      <c r="DU69" s="259"/>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9"/>
    </row>
    <row r="83" spans="116:125" ht="12.75" x14ac:dyDescent="0.25">
      <c r="DM83" s="259"/>
      <c r="DN83" s="259"/>
      <c r="DO83" s="259"/>
      <c r="DP83" s="259"/>
      <c r="DQ83" s="259"/>
      <c r="DR83" s="259"/>
      <c r="DS83" s="259"/>
      <c r="DT83" s="259"/>
      <c r="DU83" s="259"/>
    </row>
    <row r="84" spans="116:125" ht="12.75" x14ac:dyDescent="0.25"/>
    <row r="85" spans="116:125" ht="12.75" x14ac:dyDescent="0.25"/>
    <row r="86" spans="116:125" ht="12.75" x14ac:dyDescent="0.25"/>
    <row r="87" spans="116:125" ht="12.75" x14ac:dyDescent="0.25"/>
    <row r="88" spans="116:125" ht="12.75" x14ac:dyDescent="0.25">
      <c r="DU88" s="259"/>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473</v>
      </c>
    </row>
    <row r="121" spans="125:125" ht="13.5" hidden="1" customHeight="1" x14ac:dyDescent="0.25">
      <c r="DU121" s="259"/>
    </row>
  </sheetData>
  <sheetProtection algorithmName="SHA-512" hashValue="hKK/vzDYaNN0viWDGf9wsGoJ5MEuARnV2sFd+K0U4mCxFXkL3/VYgalZaPbH2uzFxsw1uJ5YCfV+d6NQ0PFqTw==" saltValue="6olV535GMeqB9FhxWGY8i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484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2.75" x14ac:dyDescent="0.25">
      <c r="B2" s="259"/>
      <c r="T2" s="259"/>
    </row>
    <row r="3" spans="1:125"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9"/>
      <c r="G33" s="259"/>
      <c r="I33" s="259"/>
    </row>
    <row r="34" spans="2:125" ht="12.75" x14ac:dyDescent="0.25">
      <c r="C34" s="259"/>
      <c r="P34" s="259"/>
      <c r="R34" s="259"/>
      <c r="U34" s="259"/>
    </row>
    <row r="35" spans="2:125" ht="12.75"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2.75" x14ac:dyDescent="0.25">
      <c r="F36" s="259"/>
      <c r="H36" s="259"/>
      <c r="J36" s="259"/>
      <c r="K36" s="259"/>
      <c r="L36" s="259"/>
      <c r="M36" s="259"/>
      <c r="N36" s="259"/>
      <c r="O36" s="259"/>
      <c r="Q36" s="259"/>
      <c r="S36" s="259"/>
      <c r="V36" s="259"/>
    </row>
    <row r="37" spans="2:125" ht="12.75" x14ac:dyDescent="0.25"/>
    <row r="38" spans="2:125" ht="12.75" x14ac:dyDescent="0.25"/>
    <row r="39" spans="2:125" ht="12.75" x14ac:dyDescent="0.25"/>
    <row r="40" spans="2:125" ht="12.75" x14ac:dyDescent="0.25">
      <c r="U40" s="259"/>
    </row>
    <row r="41" spans="2:125" ht="12.75" x14ac:dyDescent="0.25">
      <c r="R41" s="259"/>
    </row>
    <row r="42" spans="2:125" ht="12.75"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2.75" x14ac:dyDescent="0.25">
      <c r="Q43" s="259"/>
      <c r="S43" s="259"/>
      <c r="V43" s="259"/>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473</v>
      </c>
    </row>
  </sheetData>
  <sheetProtection algorithmName="SHA-512" hashValue="NFqKfBwQ/FiRrsQVXqCnYhYTL9OkC55dCTnORRZsysvYjX1Qycrdp8R4a3oBqKR0wNd5NWL96v4cOpy1xcaqFw==" saltValue="RisaYa7RXZFASfRLDT8ue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s="1" customFormat="1" ht="16.5" customHeight="1" x14ac:dyDescent="0.25"/>
    <row r="31" s="1" customFormat="1" ht="16.5" customHeight="1" x14ac:dyDescent="0.25"/>
    <row r="32" s="1" customFormat="1"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523</v>
      </c>
      <c r="G46" s="8" t="s">
        <v>524</v>
      </c>
      <c r="H46" s="8" t="s">
        <v>525</v>
      </c>
      <c r="I46" s="8" t="s">
        <v>526</v>
      </c>
      <c r="J46" s="9" t="s">
        <v>527</v>
      </c>
    </row>
    <row r="47" spans="2:10" ht="57.75" customHeight="1" x14ac:dyDescent="0.25">
      <c r="B47" s="10"/>
      <c r="C47" s="1139" t="s">
        <v>3</v>
      </c>
      <c r="D47" s="1139"/>
      <c r="E47" s="1140"/>
      <c r="F47" s="11">
        <v>9.98</v>
      </c>
      <c r="G47" s="12">
        <v>10.25</v>
      </c>
      <c r="H47" s="12">
        <v>12.37</v>
      </c>
      <c r="I47" s="12">
        <v>14.52</v>
      </c>
      <c r="J47" s="13">
        <v>14.39</v>
      </c>
    </row>
    <row r="48" spans="2:10" ht="57.75" customHeight="1" x14ac:dyDescent="0.25">
      <c r="B48" s="14"/>
      <c r="C48" s="1141" t="s">
        <v>4</v>
      </c>
      <c r="D48" s="1141"/>
      <c r="E48" s="1142"/>
      <c r="F48" s="15">
        <v>7.85</v>
      </c>
      <c r="G48" s="16">
        <v>8.31</v>
      </c>
      <c r="H48" s="16">
        <v>8.65</v>
      </c>
      <c r="I48" s="16">
        <v>12.65</v>
      </c>
      <c r="J48" s="17">
        <v>8.42</v>
      </c>
    </row>
    <row r="49" spans="2:10" ht="57.75" customHeight="1" thickBot="1" x14ac:dyDescent="0.3">
      <c r="B49" s="18"/>
      <c r="C49" s="1143" t="s">
        <v>5</v>
      </c>
      <c r="D49" s="1143"/>
      <c r="E49" s="1144"/>
      <c r="F49" s="19">
        <v>0.85</v>
      </c>
      <c r="G49" s="20">
        <v>1.25</v>
      </c>
      <c r="H49" s="20">
        <v>3.53</v>
      </c>
      <c r="I49" s="20">
        <v>5.73</v>
      </c>
      <c r="J49" s="21" t="s">
        <v>528</v>
      </c>
    </row>
    <row r="50" spans="2:10" ht="12.75" x14ac:dyDescent="0.25"/>
  </sheetData>
  <sheetProtection algorithmName="SHA-512" hashValue="8IfQEv1xnpYFpD3j93Blft5iLbC/lWP6Cu6v+P75vko1ekKzJpiSFiFXJN4rrzoP0Js1c+9ZieqC2DvFjoEugA==" saltValue="UsXzge/viH84pwNjfy7FU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523</v>
      </c>
      <c r="G33" s="29" t="s">
        <v>524</v>
      </c>
      <c r="H33" s="29" t="s">
        <v>525</v>
      </c>
      <c r="I33" s="29" t="s">
        <v>526</v>
      </c>
      <c r="J33" s="30" t="s">
        <v>527</v>
      </c>
      <c r="K33" s="22"/>
      <c r="L33" s="22"/>
      <c r="M33" s="22"/>
      <c r="N33" s="22"/>
      <c r="O33" s="22"/>
      <c r="P33" s="22"/>
    </row>
    <row r="34" spans="1:16" ht="39" customHeight="1" x14ac:dyDescent="0.25">
      <c r="A34" s="22"/>
      <c r="B34" s="31"/>
      <c r="C34" s="1151" t="s">
        <v>529</v>
      </c>
      <c r="D34" s="1151"/>
      <c r="E34" s="1152"/>
      <c r="F34" s="32">
        <v>7.51</v>
      </c>
      <c r="G34" s="33">
        <v>8.0399999999999991</v>
      </c>
      <c r="H34" s="33">
        <v>8.4</v>
      </c>
      <c r="I34" s="33">
        <v>12.55</v>
      </c>
      <c r="J34" s="34">
        <v>8.33</v>
      </c>
      <c r="K34" s="22"/>
      <c r="L34" s="22"/>
      <c r="M34" s="22"/>
      <c r="N34" s="22"/>
      <c r="O34" s="22"/>
      <c r="P34" s="22"/>
    </row>
    <row r="35" spans="1:16" ht="39" customHeight="1" x14ac:dyDescent="0.25">
      <c r="A35" s="22"/>
      <c r="B35" s="35"/>
      <c r="C35" s="1145" t="s">
        <v>530</v>
      </c>
      <c r="D35" s="1146"/>
      <c r="E35" s="1147"/>
      <c r="F35" s="36">
        <v>2.13</v>
      </c>
      <c r="G35" s="37">
        <v>3.32</v>
      </c>
      <c r="H35" s="37">
        <v>1.1399999999999999</v>
      </c>
      <c r="I35" s="37">
        <v>2.16</v>
      </c>
      <c r="J35" s="38">
        <v>1.95</v>
      </c>
      <c r="K35" s="22"/>
      <c r="L35" s="22"/>
      <c r="M35" s="22"/>
      <c r="N35" s="22"/>
      <c r="O35" s="22"/>
      <c r="P35" s="22"/>
    </row>
    <row r="36" spans="1:16" ht="39" customHeight="1" x14ac:dyDescent="0.25">
      <c r="A36" s="22"/>
      <c r="B36" s="35"/>
      <c r="C36" s="1145" t="s">
        <v>531</v>
      </c>
      <c r="D36" s="1146"/>
      <c r="E36" s="1147"/>
      <c r="F36" s="36">
        <v>1.08</v>
      </c>
      <c r="G36" s="37">
        <v>1.62</v>
      </c>
      <c r="H36" s="37">
        <v>1.38</v>
      </c>
      <c r="I36" s="37">
        <v>0.81</v>
      </c>
      <c r="J36" s="38">
        <v>0.73</v>
      </c>
      <c r="K36" s="22"/>
      <c r="L36" s="22"/>
      <c r="M36" s="22"/>
      <c r="N36" s="22"/>
      <c r="O36" s="22"/>
      <c r="P36" s="22"/>
    </row>
    <row r="37" spans="1:16" ht="39" customHeight="1" x14ac:dyDescent="0.25">
      <c r="A37" s="22"/>
      <c r="B37" s="35"/>
      <c r="C37" s="1145" t="s">
        <v>532</v>
      </c>
      <c r="D37" s="1146"/>
      <c r="E37" s="1147"/>
      <c r="F37" s="36">
        <v>0.12</v>
      </c>
      <c r="G37" s="37">
        <v>0.1</v>
      </c>
      <c r="H37" s="37">
        <v>0.12</v>
      </c>
      <c r="I37" s="37">
        <v>0.05</v>
      </c>
      <c r="J37" s="38">
        <v>0.05</v>
      </c>
      <c r="K37" s="22"/>
      <c r="L37" s="22"/>
      <c r="M37" s="22"/>
      <c r="N37" s="22"/>
      <c r="O37" s="22"/>
      <c r="P37" s="22"/>
    </row>
    <row r="38" spans="1:16" ht="39" customHeight="1" x14ac:dyDescent="0.25">
      <c r="A38" s="22"/>
      <c r="B38" s="35"/>
      <c r="C38" s="1145" t="s">
        <v>533</v>
      </c>
      <c r="D38" s="1146"/>
      <c r="E38" s="1147"/>
      <c r="F38" s="36">
        <v>0.1</v>
      </c>
      <c r="G38" s="37">
        <v>0.15</v>
      </c>
      <c r="H38" s="37">
        <v>0.12</v>
      </c>
      <c r="I38" s="37">
        <v>0.03</v>
      </c>
      <c r="J38" s="38">
        <v>0.03</v>
      </c>
      <c r="K38" s="22"/>
      <c r="L38" s="22"/>
      <c r="M38" s="22"/>
      <c r="N38" s="22"/>
      <c r="O38" s="22"/>
      <c r="P38" s="22"/>
    </row>
    <row r="39" spans="1:16" ht="39" customHeight="1" x14ac:dyDescent="0.25">
      <c r="A39" s="22"/>
      <c r="B39" s="35"/>
      <c r="C39" s="1145" t="s">
        <v>534</v>
      </c>
      <c r="D39" s="1146"/>
      <c r="E39" s="1147"/>
      <c r="F39" s="36">
        <v>0.01</v>
      </c>
      <c r="G39" s="37">
        <v>0.01</v>
      </c>
      <c r="H39" s="37">
        <v>0.02</v>
      </c>
      <c r="I39" s="37">
        <v>0.01</v>
      </c>
      <c r="J39" s="38">
        <v>0.01</v>
      </c>
      <c r="K39" s="22"/>
      <c r="L39" s="22"/>
      <c r="M39" s="22"/>
      <c r="N39" s="22"/>
      <c r="O39" s="22"/>
      <c r="P39" s="22"/>
    </row>
    <row r="40" spans="1:16" ht="39" customHeight="1" x14ac:dyDescent="0.25">
      <c r="A40" s="22"/>
      <c r="B40" s="35"/>
      <c r="C40" s="1145"/>
      <c r="D40" s="1146"/>
      <c r="E40" s="1147"/>
      <c r="F40" s="36"/>
      <c r="G40" s="37"/>
      <c r="H40" s="37"/>
      <c r="I40" s="37"/>
      <c r="J40" s="38"/>
      <c r="K40" s="22"/>
      <c r="L40" s="22"/>
      <c r="M40" s="22"/>
      <c r="N40" s="22"/>
      <c r="O40" s="22"/>
      <c r="P40" s="22"/>
    </row>
    <row r="41" spans="1:16" ht="39" customHeight="1" x14ac:dyDescent="0.25">
      <c r="A41" s="22"/>
      <c r="B41" s="35"/>
      <c r="C41" s="1145"/>
      <c r="D41" s="1146"/>
      <c r="E41" s="1147"/>
      <c r="F41" s="36"/>
      <c r="G41" s="37"/>
      <c r="H41" s="37"/>
      <c r="I41" s="37"/>
      <c r="J41" s="38"/>
      <c r="K41" s="22"/>
      <c r="L41" s="22"/>
      <c r="M41" s="22"/>
      <c r="N41" s="22"/>
      <c r="O41" s="22"/>
      <c r="P41" s="22"/>
    </row>
    <row r="42" spans="1:16" ht="39" customHeight="1" x14ac:dyDescent="0.25">
      <c r="A42" s="22"/>
      <c r="B42" s="39"/>
      <c r="C42" s="1145" t="s">
        <v>535</v>
      </c>
      <c r="D42" s="1146"/>
      <c r="E42" s="1147"/>
      <c r="F42" s="36" t="s">
        <v>485</v>
      </c>
      <c r="G42" s="37" t="s">
        <v>485</v>
      </c>
      <c r="H42" s="37" t="s">
        <v>485</v>
      </c>
      <c r="I42" s="37" t="s">
        <v>485</v>
      </c>
      <c r="J42" s="38" t="s">
        <v>485</v>
      </c>
      <c r="K42" s="22"/>
      <c r="L42" s="22"/>
      <c r="M42" s="22"/>
      <c r="N42" s="22"/>
      <c r="O42" s="22"/>
      <c r="P42" s="22"/>
    </row>
    <row r="43" spans="1:16" ht="39" customHeight="1" thickBot="1" x14ac:dyDescent="0.3">
      <c r="A43" s="22"/>
      <c r="B43" s="40"/>
      <c r="C43" s="1148" t="s">
        <v>536</v>
      </c>
      <c r="D43" s="1149"/>
      <c r="E43" s="1150"/>
      <c r="F43" s="41" t="s">
        <v>485</v>
      </c>
      <c r="G43" s="42" t="s">
        <v>485</v>
      </c>
      <c r="H43" s="42" t="s">
        <v>485</v>
      </c>
      <c r="I43" s="42" t="s">
        <v>485</v>
      </c>
      <c r="J43" s="43" t="s">
        <v>485</v>
      </c>
      <c r="K43" s="22"/>
      <c r="L43" s="22"/>
      <c r="M43" s="22"/>
      <c r="N43" s="22"/>
      <c r="O43" s="22"/>
      <c r="P43" s="22"/>
    </row>
    <row r="44" spans="1:16" ht="39" customHeight="1" x14ac:dyDescent="0.25">
      <c r="A44" s="22"/>
      <c r="B44" s="44"/>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V4vvpLEA6ENP3wwAOvmdNybBtP39oEGnMwylk4qhnd1geKo9EqsVJQK4+6cEyZTRTAZIo78wcCR0im1C6kcCaQ==" saltValue="3DajIajvqKsG8PW1CPw54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7" customHeight="1" zeroHeight="1" x14ac:dyDescent="0.25"/>
  <cols>
    <col min="1" max="1" width="6.59765625" style="49" customWidth="1"/>
    <col min="2" max="3" width="10.9296875" style="49" customWidth="1"/>
    <col min="4" max="4" width="10" style="49" customWidth="1"/>
    <col min="5" max="10" width="11" style="49" customWidth="1"/>
    <col min="11" max="15" width="13.066406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5">
      <c r="A44" s="48"/>
      <c r="B44" s="51" t="s">
        <v>8</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x14ac:dyDescent="0.25">
      <c r="A45" s="48"/>
      <c r="B45" s="1153" t="s">
        <v>9</v>
      </c>
      <c r="C45" s="1154"/>
      <c r="D45" s="58"/>
      <c r="E45" s="1159" t="s">
        <v>10</v>
      </c>
      <c r="F45" s="1159"/>
      <c r="G45" s="1159"/>
      <c r="H45" s="1159"/>
      <c r="I45" s="1159"/>
      <c r="J45" s="1160"/>
      <c r="K45" s="59">
        <v>1722</v>
      </c>
      <c r="L45" s="60">
        <v>1706</v>
      </c>
      <c r="M45" s="60">
        <v>1722</v>
      </c>
      <c r="N45" s="60">
        <v>1690</v>
      </c>
      <c r="O45" s="61">
        <v>1679</v>
      </c>
      <c r="P45" s="48"/>
      <c r="Q45" s="48"/>
      <c r="R45" s="48"/>
      <c r="S45" s="48"/>
      <c r="T45" s="48"/>
      <c r="U45" s="48"/>
    </row>
    <row r="46" spans="1:21" ht="30.75" customHeight="1" x14ac:dyDescent="0.25">
      <c r="A46" s="48"/>
      <c r="B46" s="1155"/>
      <c r="C46" s="1156"/>
      <c r="D46" s="62"/>
      <c r="E46" s="1161" t="s">
        <v>11</v>
      </c>
      <c r="F46" s="1161"/>
      <c r="G46" s="1161"/>
      <c r="H46" s="1161"/>
      <c r="I46" s="1161"/>
      <c r="J46" s="1162"/>
      <c r="K46" s="63" t="s">
        <v>485</v>
      </c>
      <c r="L46" s="64" t="s">
        <v>485</v>
      </c>
      <c r="M46" s="64" t="s">
        <v>485</v>
      </c>
      <c r="N46" s="64" t="s">
        <v>485</v>
      </c>
      <c r="O46" s="65" t="s">
        <v>485</v>
      </c>
      <c r="P46" s="48"/>
      <c r="Q46" s="48"/>
      <c r="R46" s="48"/>
      <c r="S46" s="48"/>
      <c r="T46" s="48"/>
      <c r="U46" s="48"/>
    </row>
    <row r="47" spans="1:21" ht="30.75" customHeight="1" x14ac:dyDescent="0.25">
      <c r="A47" s="48"/>
      <c r="B47" s="1155"/>
      <c r="C47" s="1156"/>
      <c r="D47" s="62"/>
      <c r="E47" s="1161" t="s">
        <v>12</v>
      </c>
      <c r="F47" s="1161"/>
      <c r="G47" s="1161"/>
      <c r="H47" s="1161"/>
      <c r="I47" s="1161"/>
      <c r="J47" s="1162"/>
      <c r="K47" s="63" t="s">
        <v>485</v>
      </c>
      <c r="L47" s="64" t="s">
        <v>485</v>
      </c>
      <c r="M47" s="64" t="s">
        <v>485</v>
      </c>
      <c r="N47" s="64" t="s">
        <v>485</v>
      </c>
      <c r="O47" s="65" t="s">
        <v>485</v>
      </c>
      <c r="P47" s="48"/>
      <c r="Q47" s="48"/>
      <c r="R47" s="48"/>
      <c r="S47" s="48"/>
      <c r="T47" s="48"/>
      <c r="U47" s="48"/>
    </row>
    <row r="48" spans="1:21" ht="30.75" customHeight="1" x14ac:dyDescent="0.25">
      <c r="A48" s="48"/>
      <c r="B48" s="1155"/>
      <c r="C48" s="1156"/>
      <c r="D48" s="62"/>
      <c r="E48" s="1161" t="s">
        <v>13</v>
      </c>
      <c r="F48" s="1161"/>
      <c r="G48" s="1161"/>
      <c r="H48" s="1161"/>
      <c r="I48" s="1161"/>
      <c r="J48" s="1162"/>
      <c r="K48" s="63" t="s">
        <v>485</v>
      </c>
      <c r="L48" s="64" t="s">
        <v>485</v>
      </c>
      <c r="M48" s="64" t="s">
        <v>485</v>
      </c>
      <c r="N48" s="64" t="s">
        <v>485</v>
      </c>
      <c r="O48" s="65" t="s">
        <v>485</v>
      </c>
      <c r="P48" s="48"/>
      <c r="Q48" s="48"/>
      <c r="R48" s="48"/>
      <c r="S48" s="48"/>
      <c r="T48" s="48"/>
      <c r="U48" s="48"/>
    </row>
    <row r="49" spans="1:21" ht="30.75" customHeight="1" x14ac:dyDescent="0.25">
      <c r="A49" s="48"/>
      <c r="B49" s="1155"/>
      <c r="C49" s="1156"/>
      <c r="D49" s="62"/>
      <c r="E49" s="1161" t="s">
        <v>14</v>
      </c>
      <c r="F49" s="1161"/>
      <c r="G49" s="1161"/>
      <c r="H49" s="1161"/>
      <c r="I49" s="1161"/>
      <c r="J49" s="1162"/>
      <c r="K49" s="63">
        <v>484</v>
      </c>
      <c r="L49" s="64">
        <v>466</v>
      </c>
      <c r="M49" s="64">
        <v>481</v>
      </c>
      <c r="N49" s="64">
        <v>459</v>
      </c>
      <c r="O49" s="65">
        <v>410</v>
      </c>
      <c r="P49" s="48"/>
      <c r="Q49" s="48"/>
      <c r="R49" s="48"/>
      <c r="S49" s="48"/>
      <c r="T49" s="48"/>
      <c r="U49" s="48"/>
    </row>
    <row r="50" spans="1:21" ht="30.75" customHeight="1" x14ac:dyDescent="0.25">
      <c r="A50" s="48"/>
      <c r="B50" s="1155"/>
      <c r="C50" s="1156"/>
      <c r="D50" s="62"/>
      <c r="E50" s="1161" t="s">
        <v>15</v>
      </c>
      <c r="F50" s="1161"/>
      <c r="G50" s="1161"/>
      <c r="H50" s="1161"/>
      <c r="I50" s="1161"/>
      <c r="J50" s="1162"/>
      <c r="K50" s="63">
        <v>236</v>
      </c>
      <c r="L50" s="64">
        <v>232</v>
      </c>
      <c r="M50" s="64">
        <v>229</v>
      </c>
      <c r="N50" s="64">
        <v>225</v>
      </c>
      <c r="O50" s="65">
        <v>49</v>
      </c>
      <c r="P50" s="48"/>
      <c r="Q50" s="48"/>
      <c r="R50" s="48"/>
      <c r="S50" s="48"/>
      <c r="T50" s="48"/>
      <c r="U50" s="48"/>
    </row>
    <row r="51" spans="1:21" ht="30.75" customHeight="1" x14ac:dyDescent="0.25">
      <c r="A51" s="48"/>
      <c r="B51" s="1157"/>
      <c r="C51" s="1158"/>
      <c r="D51" s="66"/>
      <c r="E51" s="1161" t="s">
        <v>16</v>
      </c>
      <c r="F51" s="1161"/>
      <c r="G51" s="1161"/>
      <c r="H51" s="1161"/>
      <c r="I51" s="1161"/>
      <c r="J51" s="1162"/>
      <c r="K51" s="63" t="s">
        <v>485</v>
      </c>
      <c r="L51" s="64" t="s">
        <v>485</v>
      </c>
      <c r="M51" s="64" t="s">
        <v>485</v>
      </c>
      <c r="N51" s="64" t="s">
        <v>485</v>
      </c>
      <c r="O51" s="65" t="s">
        <v>485</v>
      </c>
      <c r="P51" s="48"/>
      <c r="Q51" s="48"/>
      <c r="R51" s="48"/>
      <c r="S51" s="48"/>
      <c r="T51" s="48"/>
      <c r="U51" s="48"/>
    </row>
    <row r="52" spans="1:21" ht="30.75" customHeight="1" x14ac:dyDescent="0.25">
      <c r="A52" s="48"/>
      <c r="B52" s="1163" t="s">
        <v>17</v>
      </c>
      <c r="C52" s="1164"/>
      <c r="D52" s="66"/>
      <c r="E52" s="1161" t="s">
        <v>18</v>
      </c>
      <c r="F52" s="1161"/>
      <c r="G52" s="1161"/>
      <c r="H52" s="1161"/>
      <c r="I52" s="1161"/>
      <c r="J52" s="1162"/>
      <c r="K52" s="63">
        <v>1657</v>
      </c>
      <c r="L52" s="64">
        <v>1605</v>
      </c>
      <c r="M52" s="64">
        <v>1607</v>
      </c>
      <c r="N52" s="64">
        <v>1571</v>
      </c>
      <c r="O52" s="65">
        <v>1605</v>
      </c>
      <c r="P52" s="48"/>
      <c r="Q52" s="48"/>
      <c r="R52" s="48"/>
      <c r="S52" s="48"/>
      <c r="T52" s="48"/>
      <c r="U52" s="48"/>
    </row>
    <row r="53" spans="1:21" ht="30.75" customHeight="1" thickBot="1" x14ac:dyDescent="0.3">
      <c r="A53" s="48"/>
      <c r="B53" s="1165" t="s">
        <v>19</v>
      </c>
      <c r="C53" s="1166"/>
      <c r="D53" s="67"/>
      <c r="E53" s="1167" t="s">
        <v>20</v>
      </c>
      <c r="F53" s="1167"/>
      <c r="G53" s="1167"/>
      <c r="H53" s="1167"/>
      <c r="I53" s="1167"/>
      <c r="J53" s="1168"/>
      <c r="K53" s="68">
        <v>785</v>
      </c>
      <c r="L53" s="69">
        <v>799</v>
      </c>
      <c r="M53" s="69">
        <v>825</v>
      </c>
      <c r="N53" s="69">
        <v>803</v>
      </c>
      <c r="O53" s="70">
        <v>533</v>
      </c>
      <c r="P53" s="48"/>
      <c r="Q53" s="48"/>
      <c r="R53" s="48"/>
      <c r="S53" s="48"/>
      <c r="T53" s="48"/>
      <c r="U53" s="48"/>
    </row>
    <row r="54" spans="1:21" ht="24" customHeight="1" x14ac:dyDescent="0.3">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5">
      <c r="A57" s="48"/>
      <c r="B57" s="76"/>
      <c r="C57" s="77"/>
      <c r="D57" s="77"/>
      <c r="E57" s="78"/>
      <c r="F57" s="78"/>
      <c r="G57" s="78"/>
      <c r="H57" s="78"/>
      <c r="I57" s="78"/>
      <c r="J57" s="79" t="s">
        <v>2</v>
      </c>
      <c r="K57" s="80" t="s">
        <v>537</v>
      </c>
      <c r="L57" s="81" t="s">
        <v>538</v>
      </c>
      <c r="M57" s="81" t="s">
        <v>539</v>
      </c>
      <c r="N57" s="81" t="s">
        <v>540</v>
      </c>
      <c r="O57" s="82" t="s">
        <v>541</v>
      </c>
      <c r="P57" s="48"/>
      <c r="Q57" s="48"/>
      <c r="R57" s="48"/>
      <c r="S57" s="48"/>
      <c r="T57" s="48"/>
      <c r="U57" s="48"/>
    </row>
    <row r="58" spans="1:21" ht="31.5" customHeight="1" x14ac:dyDescent="0.25">
      <c r="B58" s="1169" t="s">
        <v>24</v>
      </c>
      <c r="C58" s="1170"/>
      <c r="D58" s="1175" t="s">
        <v>25</v>
      </c>
      <c r="E58" s="1176"/>
      <c r="F58" s="1176"/>
      <c r="G58" s="1176"/>
      <c r="H58" s="1176"/>
      <c r="I58" s="1176"/>
      <c r="J58" s="1177"/>
      <c r="K58" s="83"/>
      <c r="L58" s="84"/>
      <c r="M58" s="84"/>
      <c r="N58" s="84"/>
      <c r="O58" s="85"/>
    </row>
    <row r="59" spans="1:21" ht="31.5" customHeight="1" x14ac:dyDescent="0.25">
      <c r="B59" s="1171"/>
      <c r="C59" s="1172"/>
      <c r="D59" s="1178" t="s">
        <v>26</v>
      </c>
      <c r="E59" s="1179"/>
      <c r="F59" s="1179"/>
      <c r="G59" s="1179"/>
      <c r="H59" s="1179"/>
      <c r="I59" s="1179"/>
      <c r="J59" s="1180"/>
      <c r="K59" s="86"/>
      <c r="L59" s="87"/>
      <c r="M59" s="87"/>
      <c r="N59" s="87"/>
      <c r="O59" s="88"/>
    </row>
    <row r="60" spans="1:21" ht="31.5" customHeight="1" thickBot="1" x14ac:dyDescent="0.3">
      <c r="B60" s="1173"/>
      <c r="C60" s="1174"/>
      <c r="D60" s="1181" t="s">
        <v>27</v>
      </c>
      <c r="E60" s="1182"/>
      <c r="F60" s="1182"/>
      <c r="G60" s="1182"/>
      <c r="H60" s="1182"/>
      <c r="I60" s="1182"/>
      <c r="J60" s="1183"/>
      <c r="K60" s="89"/>
      <c r="L60" s="90"/>
      <c r="M60" s="90"/>
      <c r="N60" s="90"/>
      <c r="O60" s="91"/>
    </row>
    <row r="61" spans="1:21" ht="24" customHeight="1" x14ac:dyDescent="0.25">
      <c r="B61" s="92"/>
      <c r="C61" s="92"/>
      <c r="D61" s="93" t="s">
        <v>28</v>
      </c>
      <c r="E61" s="94"/>
      <c r="F61" s="94"/>
      <c r="G61" s="94"/>
      <c r="H61" s="94"/>
      <c r="I61" s="94"/>
      <c r="J61" s="94"/>
      <c r="K61" s="94"/>
      <c r="L61" s="94"/>
      <c r="M61" s="94"/>
      <c r="N61" s="94"/>
      <c r="O61" s="94"/>
    </row>
    <row r="62" spans="1:21" ht="24" customHeight="1" x14ac:dyDescent="0.25">
      <c r="B62" s="95"/>
      <c r="C62" s="95"/>
      <c r="D62" s="93" t="s">
        <v>29</v>
      </c>
      <c r="E62" s="94"/>
      <c r="F62" s="94"/>
      <c r="G62" s="94"/>
      <c r="H62" s="94"/>
      <c r="I62" s="94"/>
      <c r="J62" s="94"/>
      <c r="K62" s="94"/>
      <c r="L62" s="94"/>
      <c r="M62" s="94"/>
      <c r="N62" s="94"/>
      <c r="O62" s="94"/>
    </row>
    <row r="63" spans="1:21" ht="24" customHeight="1" x14ac:dyDescent="0.3">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3">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Hzbk9IZN+Ljd+iNtIjlqIuJPJc8fgTSLJ8Qhm8z9C31o/gsyTDVAOK7Go8+kyXG6JLDE2OR7qA++x8oGAodyA==" saltValue="yb41ypebbI6Hwe6t5k+ad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5"/>
  <cols>
    <col min="1" max="1" width="6.59765625" style="96" customWidth="1"/>
    <col min="2" max="3" width="12.59765625" style="96" customWidth="1"/>
    <col min="4" max="4" width="11.59765625" style="96" customWidth="1"/>
    <col min="5" max="8" width="10.33203125" style="96" customWidth="1"/>
    <col min="9" max="13" width="16.33203125" style="96" customWidth="1"/>
    <col min="14" max="19" width="12.59765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7</v>
      </c>
    </row>
    <row r="40" spans="2:13" ht="27.75" customHeight="1" thickBot="1" x14ac:dyDescent="0.35">
      <c r="B40" s="98" t="s">
        <v>8</v>
      </c>
      <c r="C40" s="99"/>
      <c r="D40" s="99"/>
      <c r="E40" s="100"/>
      <c r="F40" s="100"/>
      <c r="G40" s="100"/>
      <c r="H40" s="101" t="s">
        <v>2</v>
      </c>
      <c r="I40" s="102" t="s">
        <v>523</v>
      </c>
      <c r="J40" s="103" t="s">
        <v>524</v>
      </c>
      <c r="K40" s="103" t="s">
        <v>525</v>
      </c>
      <c r="L40" s="103" t="s">
        <v>526</v>
      </c>
      <c r="M40" s="104" t="s">
        <v>527</v>
      </c>
    </row>
    <row r="41" spans="2:13" ht="27.75" customHeight="1" x14ac:dyDescent="0.25">
      <c r="B41" s="1184" t="s">
        <v>30</v>
      </c>
      <c r="C41" s="1185"/>
      <c r="D41" s="105"/>
      <c r="E41" s="1190" t="s">
        <v>31</v>
      </c>
      <c r="F41" s="1190"/>
      <c r="G41" s="1190"/>
      <c r="H41" s="1191"/>
      <c r="I41" s="355">
        <v>17507</v>
      </c>
      <c r="J41" s="356">
        <v>17563</v>
      </c>
      <c r="K41" s="356">
        <v>17429</v>
      </c>
      <c r="L41" s="356">
        <v>16513</v>
      </c>
      <c r="M41" s="357">
        <v>15317</v>
      </c>
    </row>
    <row r="42" spans="2:13" ht="27.75" customHeight="1" x14ac:dyDescent="0.25">
      <c r="B42" s="1186"/>
      <c r="C42" s="1187"/>
      <c r="D42" s="106"/>
      <c r="E42" s="1192" t="s">
        <v>32</v>
      </c>
      <c r="F42" s="1192"/>
      <c r="G42" s="1192"/>
      <c r="H42" s="1193"/>
      <c r="I42" s="358">
        <v>929</v>
      </c>
      <c r="J42" s="359">
        <v>697</v>
      </c>
      <c r="K42" s="359">
        <v>468</v>
      </c>
      <c r="L42" s="359">
        <v>243</v>
      </c>
      <c r="M42" s="360">
        <v>195</v>
      </c>
    </row>
    <row r="43" spans="2:13" ht="27.75" customHeight="1" x14ac:dyDescent="0.25">
      <c r="B43" s="1186"/>
      <c r="C43" s="1187"/>
      <c r="D43" s="106"/>
      <c r="E43" s="1192" t="s">
        <v>33</v>
      </c>
      <c r="F43" s="1192"/>
      <c r="G43" s="1192"/>
      <c r="H43" s="1193"/>
      <c r="I43" s="358" t="s">
        <v>485</v>
      </c>
      <c r="J43" s="359" t="s">
        <v>485</v>
      </c>
      <c r="K43" s="359" t="s">
        <v>485</v>
      </c>
      <c r="L43" s="359" t="s">
        <v>485</v>
      </c>
      <c r="M43" s="360" t="s">
        <v>485</v>
      </c>
    </row>
    <row r="44" spans="2:13" ht="27.75" customHeight="1" x14ac:dyDescent="0.25">
      <c r="B44" s="1186"/>
      <c r="C44" s="1187"/>
      <c r="D44" s="106"/>
      <c r="E44" s="1192" t="s">
        <v>34</v>
      </c>
      <c r="F44" s="1192"/>
      <c r="G44" s="1192"/>
      <c r="H44" s="1193"/>
      <c r="I44" s="358">
        <v>4549</v>
      </c>
      <c r="J44" s="359">
        <v>4672</v>
      </c>
      <c r="K44" s="359">
        <v>5792</v>
      </c>
      <c r="L44" s="359">
        <v>7477</v>
      </c>
      <c r="M44" s="360">
        <v>8005</v>
      </c>
    </row>
    <row r="45" spans="2:13" ht="27.75" customHeight="1" x14ac:dyDescent="0.25">
      <c r="B45" s="1186"/>
      <c r="C45" s="1187"/>
      <c r="D45" s="106"/>
      <c r="E45" s="1192" t="s">
        <v>35</v>
      </c>
      <c r="F45" s="1192"/>
      <c r="G45" s="1192"/>
      <c r="H45" s="1193"/>
      <c r="I45" s="358">
        <v>270</v>
      </c>
      <c r="J45" s="359">
        <v>325</v>
      </c>
      <c r="K45" s="359">
        <v>328</v>
      </c>
      <c r="L45" s="359">
        <v>312</v>
      </c>
      <c r="M45" s="360">
        <v>583</v>
      </c>
    </row>
    <row r="46" spans="2:13" ht="27.75" customHeight="1" x14ac:dyDescent="0.25">
      <c r="B46" s="1186"/>
      <c r="C46" s="1187"/>
      <c r="D46" s="107"/>
      <c r="E46" s="1192" t="s">
        <v>36</v>
      </c>
      <c r="F46" s="1192"/>
      <c r="G46" s="1192"/>
      <c r="H46" s="1193"/>
      <c r="I46" s="358" t="s">
        <v>485</v>
      </c>
      <c r="J46" s="359" t="s">
        <v>485</v>
      </c>
      <c r="K46" s="359" t="s">
        <v>485</v>
      </c>
      <c r="L46" s="359" t="s">
        <v>485</v>
      </c>
      <c r="M46" s="360" t="s">
        <v>485</v>
      </c>
    </row>
    <row r="47" spans="2:13" ht="27.75" customHeight="1" x14ac:dyDescent="0.25">
      <c r="B47" s="1186"/>
      <c r="C47" s="1187"/>
      <c r="D47" s="108"/>
      <c r="E47" s="1194" t="s">
        <v>37</v>
      </c>
      <c r="F47" s="1195"/>
      <c r="G47" s="1195"/>
      <c r="H47" s="1196"/>
      <c r="I47" s="358" t="s">
        <v>485</v>
      </c>
      <c r="J47" s="359" t="s">
        <v>485</v>
      </c>
      <c r="K47" s="359" t="s">
        <v>485</v>
      </c>
      <c r="L47" s="359" t="s">
        <v>485</v>
      </c>
      <c r="M47" s="360" t="s">
        <v>485</v>
      </c>
    </row>
    <row r="48" spans="2:13" ht="27.75" customHeight="1" x14ac:dyDescent="0.25">
      <c r="B48" s="1186"/>
      <c r="C48" s="1187"/>
      <c r="D48" s="106"/>
      <c r="E48" s="1192" t="s">
        <v>38</v>
      </c>
      <c r="F48" s="1192"/>
      <c r="G48" s="1192"/>
      <c r="H48" s="1193"/>
      <c r="I48" s="358" t="s">
        <v>485</v>
      </c>
      <c r="J48" s="359" t="s">
        <v>485</v>
      </c>
      <c r="K48" s="359" t="s">
        <v>485</v>
      </c>
      <c r="L48" s="359" t="s">
        <v>485</v>
      </c>
      <c r="M48" s="360" t="s">
        <v>485</v>
      </c>
    </row>
    <row r="49" spans="2:13" ht="27.75" customHeight="1" x14ac:dyDescent="0.25">
      <c r="B49" s="1188"/>
      <c r="C49" s="1189"/>
      <c r="D49" s="106"/>
      <c r="E49" s="1192" t="s">
        <v>39</v>
      </c>
      <c r="F49" s="1192"/>
      <c r="G49" s="1192"/>
      <c r="H49" s="1193"/>
      <c r="I49" s="358" t="s">
        <v>485</v>
      </c>
      <c r="J49" s="359" t="s">
        <v>485</v>
      </c>
      <c r="K49" s="359" t="s">
        <v>485</v>
      </c>
      <c r="L49" s="359" t="s">
        <v>485</v>
      </c>
      <c r="M49" s="360" t="s">
        <v>485</v>
      </c>
    </row>
    <row r="50" spans="2:13" ht="27.75" customHeight="1" x14ac:dyDescent="0.25">
      <c r="B50" s="1197" t="s">
        <v>40</v>
      </c>
      <c r="C50" s="1198"/>
      <c r="D50" s="109"/>
      <c r="E50" s="1192" t="s">
        <v>41</v>
      </c>
      <c r="F50" s="1192"/>
      <c r="G50" s="1192"/>
      <c r="H50" s="1193"/>
      <c r="I50" s="358">
        <v>5204</v>
      </c>
      <c r="J50" s="359">
        <v>5293</v>
      </c>
      <c r="K50" s="359">
        <v>6799</v>
      </c>
      <c r="L50" s="359">
        <v>7195</v>
      </c>
      <c r="M50" s="360">
        <v>7399</v>
      </c>
    </row>
    <row r="51" spans="2:13" ht="27.75" customHeight="1" x14ac:dyDescent="0.25">
      <c r="B51" s="1186"/>
      <c r="C51" s="1187"/>
      <c r="D51" s="106"/>
      <c r="E51" s="1192" t="s">
        <v>42</v>
      </c>
      <c r="F51" s="1192"/>
      <c r="G51" s="1192"/>
      <c r="H51" s="1193"/>
      <c r="I51" s="358">
        <v>3433</v>
      </c>
      <c r="J51" s="359">
        <v>3441</v>
      </c>
      <c r="K51" s="359">
        <v>3689</v>
      </c>
      <c r="L51" s="359">
        <v>3798</v>
      </c>
      <c r="M51" s="360">
        <v>4396</v>
      </c>
    </row>
    <row r="52" spans="2:13" ht="27.75" customHeight="1" x14ac:dyDescent="0.25">
      <c r="B52" s="1188"/>
      <c r="C52" s="1189"/>
      <c r="D52" s="106"/>
      <c r="E52" s="1192" t="s">
        <v>43</v>
      </c>
      <c r="F52" s="1192"/>
      <c r="G52" s="1192"/>
      <c r="H52" s="1193"/>
      <c r="I52" s="358">
        <v>15944</v>
      </c>
      <c r="J52" s="359">
        <v>16238</v>
      </c>
      <c r="K52" s="359">
        <v>17174</v>
      </c>
      <c r="L52" s="359">
        <v>17346</v>
      </c>
      <c r="M52" s="360">
        <v>16755</v>
      </c>
    </row>
    <row r="53" spans="2:13" ht="27.75" customHeight="1" thickBot="1" x14ac:dyDescent="0.3">
      <c r="B53" s="1199" t="s">
        <v>19</v>
      </c>
      <c r="C53" s="1200"/>
      <c r="D53" s="110"/>
      <c r="E53" s="1201" t="s">
        <v>44</v>
      </c>
      <c r="F53" s="1201"/>
      <c r="G53" s="1201"/>
      <c r="H53" s="1202"/>
      <c r="I53" s="361">
        <v>-1327</v>
      </c>
      <c r="J53" s="362">
        <v>-1717</v>
      </c>
      <c r="K53" s="362">
        <v>-3644</v>
      </c>
      <c r="L53" s="362">
        <v>-3794</v>
      </c>
      <c r="M53" s="363">
        <v>-4450</v>
      </c>
    </row>
    <row r="54" spans="2:13" ht="27.75" customHeight="1" x14ac:dyDescent="0.3">
      <c r="B54" s="111"/>
      <c r="C54" s="112"/>
      <c r="D54" s="112"/>
      <c r="E54" s="113"/>
      <c r="F54" s="113"/>
      <c r="G54" s="113"/>
      <c r="H54" s="113"/>
      <c r="I54" s="114"/>
      <c r="J54" s="114"/>
      <c r="K54" s="114"/>
      <c r="L54" s="114"/>
      <c r="M54" s="114"/>
    </row>
    <row r="55" spans="2:13" ht="12.75" x14ac:dyDescent="0.25"/>
  </sheetData>
  <sheetProtection algorithmName="SHA-512" hashValue="YpsnibcI9gma5PEuH/W7H78glwSr9VHpTjgcX+5T+MXnn6Kewxr+wGwFja0nQZYy6bpH2RMEhg4d6VXUdjQoHw==" saltValue="p8F7FkyFEWAmTdDLsMEq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5"/>
  <cols>
    <col min="1" max="1" width="8.265625" style="1" customWidth="1"/>
    <col min="2" max="2" width="16.33203125" style="1" customWidth="1"/>
    <col min="3" max="5" width="26.265625" style="1" customWidth="1"/>
    <col min="6" max="8" width="24.265625" style="1" customWidth="1"/>
    <col min="9" max="14" width="26" style="1" customWidth="1"/>
    <col min="15" max="15" width="6.066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s="1" customFormat="1" ht="16.5" customHeight="1" x14ac:dyDescent="0.25"/>
    <row r="3" s="1" customFormat="1" ht="16.5" customHeight="1" x14ac:dyDescent="0.25"/>
    <row r="4" s="1" customFormat="1" ht="16.5" customHeight="1" x14ac:dyDescent="0.25"/>
    <row r="5" s="1" customFormat="1" ht="16.5" customHeight="1" x14ac:dyDescent="0.25"/>
    <row r="6" s="1" customFormat="1" ht="16.5" customHeight="1" x14ac:dyDescent="0.25"/>
    <row r="7" s="1" customFormat="1" ht="16.5" customHeight="1" x14ac:dyDescent="0.25"/>
    <row r="8" s="1" customFormat="1" ht="16.5" customHeight="1" x14ac:dyDescent="0.25"/>
    <row r="9" s="1" customFormat="1" ht="16.5" customHeight="1" x14ac:dyDescent="0.25"/>
    <row r="10" s="1" customFormat="1" ht="16.5" customHeight="1" x14ac:dyDescent="0.25"/>
    <row r="11" s="1" customFormat="1" ht="16.5" customHeight="1" x14ac:dyDescent="0.25"/>
    <row r="12" s="1" customFormat="1" ht="16.5" customHeight="1" x14ac:dyDescent="0.25"/>
    <row r="13" s="1" customFormat="1" ht="16.5" customHeight="1" x14ac:dyDescent="0.25"/>
    <row r="14" s="1" customFormat="1" ht="16.5" customHeight="1" x14ac:dyDescent="0.25"/>
    <row r="15" s="1" customFormat="1" ht="16.5" customHeight="1" x14ac:dyDescent="0.25"/>
    <row r="16" s="1" customFormat="1" ht="16.5" customHeight="1" x14ac:dyDescent="0.25"/>
    <row r="17" s="1" customFormat="1" ht="16.5" customHeight="1" x14ac:dyDescent="0.25"/>
    <row r="18" s="1" customFormat="1" ht="16.5" customHeight="1" x14ac:dyDescent="0.25"/>
    <row r="19" s="1" customFormat="1" ht="16.5" customHeight="1" x14ac:dyDescent="0.25"/>
    <row r="20" s="1" customFormat="1" ht="16.5" customHeight="1" x14ac:dyDescent="0.25"/>
    <row r="21" s="1" customFormat="1" ht="16.5" customHeight="1" x14ac:dyDescent="0.25"/>
    <row r="22" s="1" customFormat="1" ht="16.5" customHeight="1" x14ac:dyDescent="0.25"/>
    <row r="23" s="1" customFormat="1" ht="16.5" customHeight="1" x14ac:dyDescent="0.25"/>
    <row r="24" s="1" customFormat="1" ht="16.5" customHeight="1" x14ac:dyDescent="0.25"/>
    <row r="25" s="1" customFormat="1" ht="16.5" customHeight="1" x14ac:dyDescent="0.25"/>
    <row r="26" s="1" customFormat="1" ht="16.5" customHeight="1" x14ac:dyDescent="0.25"/>
    <row r="27" s="1" customFormat="1" ht="16.5" customHeight="1" x14ac:dyDescent="0.25"/>
    <row r="28" s="1" customFormat="1" ht="16.5" customHeight="1" x14ac:dyDescent="0.25"/>
    <row r="29" s="1" customFormat="1" ht="16.5" customHeight="1" x14ac:dyDescent="0.25"/>
    <row r="30" s="1" customFormat="1" ht="16.5" customHeight="1" x14ac:dyDescent="0.25"/>
    <row r="31" s="1" customFormat="1" ht="16.5" customHeight="1" x14ac:dyDescent="0.25"/>
    <row r="32" s="1" customFormat="1" ht="16.5" customHeight="1" x14ac:dyDescent="0.25"/>
    <row r="33" s="1" customFormat="1" ht="16.5" customHeight="1" x14ac:dyDescent="0.25"/>
    <row r="34" s="1" customFormat="1" ht="16.5" customHeight="1" x14ac:dyDescent="0.25"/>
    <row r="35" s="1" customFormat="1" ht="16.5" customHeight="1" x14ac:dyDescent="0.25"/>
    <row r="36" s="1" customFormat="1" ht="16.5" customHeight="1" x14ac:dyDescent="0.25"/>
    <row r="37" s="1" customFormat="1" ht="16.5" customHeight="1" x14ac:dyDescent="0.25"/>
    <row r="38" s="1" customFormat="1" ht="16.5" customHeight="1" x14ac:dyDescent="0.25"/>
    <row r="39" s="1" customFormat="1" ht="16.5" customHeight="1" x14ac:dyDescent="0.25"/>
    <row r="40" s="1" customFormat="1" ht="16.5" customHeight="1" x14ac:dyDescent="0.25"/>
    <row r="41" s="1" customFormat="1" ht="16.5" customHeight="1" x14ac:dyDescent="0.25"/>
    <row r="42" s="1" customFormat="1" ht="16.5" customHeight="1" x14ac:dyDescent="0.25"/>
    <row r="43" s="1" customFormat="1" ht="16.5" customHeight="1" x14ac:dyDescent="0.25"/>
    <row r="44" s="1" customFormat="1" ht="16.5" customHeight="1" x14ac:dyDescent="0.25"/>
    <row r="45" s="1" customFormat="1" ht="16.5" customHeight="1" x14ac:dyDescent="0.25"/>
    <row r="46" s="1" customFormat="1" ht="16.5" customHeight="1" x14ac:dyDescent="0.25"/>
    <row r="47" s="1" customFormat="1" ht="16.5" customHeight="1" x14ac:dyDescent="0.25"/>
    <row r="48" s="1" customFormat="1"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5" t="s">
        <v>45</v>
      </c>
    </row>
    <row r="54" spans="2:8" ht="29.25" customHeight="1" thickBot="1" x14ac:dyDescent="0.4">
      <c r="B54" s="116" t="s">
        <v>1</v>
      </c>
      <c r="C54" s="117"/>
      <c r="D54" s="117"/>
      <c r="E54" s="118" t="s">
        <v>2</v>
      </c>
      <c r="F54" s="119" t="s">
        <v>525</v>
      </c>
      <c r="G54" s="119" t="s">
        <v>526</v>
      </c>
      <c r="H54" s="120" t="s">
        <v>527</v>
      </c>
    </row>
    <row r="55" spans="2:8" ht="52.5" customHeight="1" x14ac:dyDescent="0.25">
      <c r="B55" s="121"/>
      <c r="C55" s="1211" t="s">
        <v>46</v>
      </c>
      <c r="D55" s="1211"/>
      <c r="E55" s="1212"/>
      <c r="F55" s="122">
        <v>1759</v>
      </c>
      <c r="G55" s="122">
        <v>2025</v>
      </c>
      <c r="H55" s="123">
        <v>2044</v>
      </c>
    </row>
    <row r="56" spans="2:8" ht="52.5" customHeight="1" x14ac:dyDescent="0.25">
      <c r="B56" s="124"/>
      <c r="C56" s="1213" t="s">
        <v>47</v>
      </c>
      <c r="D56" s="1213"/>
      <c r="E56" s="1214"/>
      <c r="F56" s="125" t="s">
        <v>485</v>
      </c>
      <c r="G56" s="125" t="s">
        <v>485</v>
      </c>
      <c r="H56" s="126" t="s">
        <v>485</v>
      </c>
    </row>
    <row r="57" spans="2:8" ht="53.25" customHeight="1" x14ac:dyDescent="0.25">
      <c r="B57" s="124"/>
      <c r="C57" s="1215" t="s">
        <v>48</v>
      </c>
      <c r="D57" s="1215"/>
      <c r="E57" s="1216"/>
      <c r="F57" s="127">
        <v>2837</v>
      </c>
      <c r="G57" s="127">
        <v>3029</v>
      </c>
      <c r="H57" s="128">
        <v>3181</v>
      </c>
    </row>
    <row r="58" spans="2:8" ht="45.75" customHeight="1" x14ac:dyDescent="0.25">
      <c r="B58" s="129"/>
      <c r="C58" s="1203" t="s">
        <v>554</v>
      </c>
      <c r="D58" s="1204"/>
      <c r="E58" s="1205"/>
      <c r="F58" s="130">
        <v>1337</v>
      </c>
      <c r="G58" s="130">
        <v>1483</v>
      </c>
      <c r="H58" s="131">
        <v>1571</v>
      </c>
    </row>
    <row r="59" spans="2:8" ht="45.75" customHeight="1" x14ac:dyDescent="0.25">
      <c r="B59" s="129"/>
      <c r="C59" s="1203" t="s">
        <v>555</v>
      </c>
      <c r="D59" s="1204"/>
      <c r="E59" s="1205"/>
      <c r="F59" s="130">
        <v>1128</v>
      </c>
      <c r="G59" s="130">
        <v>1131</v>
      </c>
      <c r="H59" s="131">
        <v>1173</v>
      </c>
    </row>
    <row r="60" spans="2:8" ht="45.75" customHeight="1" x14ac:dyDescent="0.25">
      <c r="B60" s="129"/>
      <c r="C60" s="1203" t="s">
        <v>556</v>
      </c>
      <c r="D60" s="1204"/>
      <c r="E60" s="1205"/>
      <c r="F60" s="130">
        <v>277</v>
      </c>
      <c r="G60" s="130">
        <v>318</v>
      </c>
      <c r="H60" s="131">
        <v>339</v>
      </c>
    </row>
    <row r="61" spans="2:8" ht="45.75" customHeight="1" x14ac:dyDescent="0.25">
      <c r="B61" s="129"/>
      <c r="C61" s="1203" t="s">
        <v>557</v>
      </c>
      <c r="D61" s="1204"/>
      <c r="E61" s="1205"/>
      <c r="F61" s="130">
        <v>56</v>
      </c>
      <c r="G61" s="130">
        <v>56</v>
      </c>
      <c r="H61" s="131">
        <v>56</v>
      </c>
    </row>
    <row r="62" spans="2:8" ht="45.75" customHeight="1" thickBot="1" x14ac:dyDescent="0.3">
      <c r="B62" s="132"/>
      <c r="C62" s="1206" t="s">
        <v>558</v>
      </c>
      <c r="D62" s="1207"/>
      <c r="E62" s="1208"/>
      <c r="F62" s="133">
        <v>31</v>
      </c>
      <c r="G62" s="133">
        <v>31</v>
      </c>
      <c r="H62" s="134">
        <v>31</v>
      </c>
    </row>
    <row r="63" spans="2:8" ht="52.5" customHeight="1" thickBot="1" x14ac:dyDescent="0.3">
      <c r="B63" s="135"/>
      <c r="C63" s="1209" t="s">
        <v>49</v>
      </c>
      <c r="D63" s="1209"/>
      <c r="E63" s="1210"/>
      <c r="F63" s="136">
        <v>4597</v>
      </c>
      <c r="G63" s="136">
        <v>5054</v>
      </c>
      <c r="H63" s="137">
        <v>5226</v>
      </c>
    </row>
    <row r="64" spans="2:8" ht="12.75" x14ac:dyDescent="0.25"/>
  </sheetData>
  <sheetProtection algorithmName="SHA-512" hashValue="/bsiOARfeKUZFg0Ud8VhQCLknGIIFb7sAWtdUYbyMb/9A9iQ5gT9MkwP1kqDjNLFLHsV5/XbQnykkGvTLpK75g==" saltValue="3kvOIo9kV2G/qDBySLjD6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6640625" defaultRowHeight="12.75" x14ac:dyDescent="0.25"/>
  <cols>
    <col min="1" max="1" width="45.9296875" style="144" customWidth="1"/>
    <col min="2" max="8" width="13.33203125" style="144" customWidth="1"/>
    <col min="9" max="16384" width="11.06640625" style="144"/>
  </cols>
  <sheetData>
    <row r="1" spans="1:8" x14ac:dyDescent="0.25">
      <c r="A1" s="138"/>
      <c r="B1" s="139"/>
      <c r="C1" s="140"/>
      <c r="D1" s="141"/>
      <c r="E1" s="142"/>
      <c r="F1" s="142"/>
      <c r="G1" s="142"/>
      <c r="H1" s="143"/>
    </row>
    <row r="2" spans="1:8" x14ac:dyDescent="0.25">
      <c r="A2" s="145"/>
      <c r="B2" s="146"/>
      <c r="C2" s="147"/>
      <c r="D2" s="148" t="s">
        <v>50</v>
      </c>
      <c r="E2" s="149"/>
      <c r="F2" s="150" t="s">
        <v>522</v>
      </c>
      <c r="G2" s="151"/>
      <c r="H2" s="152"/>
    </row>
    <row r="3" spans="1:8" x14ac:dyDescent="0.25">
      <c r="A3" s="148" t="s">
        <v>515</v>
      </c>
      <c r="B3" s="153"/>
      <c r="C3" s="154"/>
      <c r="D3" s="155">
        <v>28828</v>
      </c>
      <c r="E3" s="156"/>
      <c r="F3" s="157">
        <v>45588</v>
      </c>
      <c r="G3" s="158"/>
      <c r="H3" s="159"/>
    </row>
    <row r="4" spans="1:8" x14ac:dyDescent="0.25">
      <c r="A4" s="160"/>
      <c r="B4" s="161"/>
      <c r="C4" s="162"/>
      <c r="D4" s="163">
        <v>17107</v>
      </c>
      <c r="E4" s="164"/>
      <c r="F4" s="165">
        <v>24150</v>
      </c>
      <c r="G4" s="166"/>
      <c r="H4" s="167"/>
    </row>
    <row r="5" spans="1:8" x14ac:dyDescent="0.25">
      <c r="A5" s="148" t="s">
        <v>517</v>
      </c>
      <c r="B5" s="153"/>
      <c r="C5" s="154"/>
      <c r="D5" s="155">
        <v>29893</v>
      </c>
      <c r="E5" s="156"/>
      <c r="F5" s="157">
        <v>45483</v>
      </c>
      <c r="G5" s="158"/>
      <c r="H5" s="159"/>
    </row>
    <row r="6" spans="1:8" x14ac:dyDescent="0.25">
      <c r="A6" s="160"/>
      <c r="B6" s="161"/>
      <c r="C6" s="162"/>
      <c r="D6" s="163">
        <v>21412</v>
      </c>
      <c r="E6" s="164"/>
      <c r="F6" s="165">
        <v>24241</v>
      </c>
      <c r="G6" s="166"/>
      <c r="H6" s="167"/>
    </row>
    <row r="7" spans="1:8" x14ac:dyDescent="0.25">
      <c r="A7" s="148" t="s">
        <v>518</v>
      </c>
      <c r="B7" s="153"/>
      <c r="C7" s="154"/>
      <c r="D7" s="155">
        <v>24006</v>
      </c>
      <c r="E7" s="156"/>
      <c r="F7" s="157">
        <v>45945</v>
      </c>
      <c r="G7" s="158"/>
      <c r="H7" s="159"/>
    </row>
    <row r="8" spans="1:8" x14ac:dyDescent="0.25">
      <c r="A8" s="160"/>
      <c r="B8" s="161"/>
      <c r="C8" s="162"/>
      <c r="D8" s="163">
        <v>16473</v>
      </c>
      <c r="E8" s="164"/>
      <c r="F8" s="165">
        <v>25180</v>
      </c>
      <c r="G8" s="166"/>
      <c r="H8" s="167"/>
    </row>
    <row r="9" spans="1:8" x14ac:dyDescent="0.25">
      <c r="A9" s="148" t="s">
        <v>519</v>
      </c>
      <c r="B9" s="153"/>
      <c r="C9" s="154"/>
      <c r="D9" s="155">
        <v>22690</v>
      </c>
      <c r="E9" s="156"/>
      <c r="F9" s="157">
        <v>44475</v>
      </c>
      <c r="G9" s="158"/>
      <c r="H9" s="159"/>
    </row>
    <row r="10" spans="1:8" x14ac:dyDescent="0.25">
      <c r="A10" s="160"/>
      <c r="B10" s="161"/>
      <c r="C10" s="162"/>
      <c r="D10" s="163">
        <v>14096</v>
      </c>
      <c r="E10" s="164"/>
      <c r="F10" s="165">
        <v>24780</v>
      </c>
      <c r="G10" s="166"/>
      <c r="H10" s="167"/>
    </row>
    <row r="11" spans="1:8" x14ac:dyDescent="0.25">
      <c r="A11" s="148" t="s">
        <v>520</v>
      </c>
      <c r="B11" s="153"/>
      <c r="C11" s="154"/>
      <c r="D11" s="155">
        <v>15661</v>
      </c>
      <c r="E11" s="156"/>
      <c r="F11" s="157">
        <v>45982</v>
      </c>
      <c r="G11" s="158"/>
      <c r="H11" s="159"/>
    </row>
    <row r="12" spans="1:8" x14ac:dyDescent="0.25">
      <c r="A12" s="160"/>
      <c r="B12" s="161"/>
      <c r="C12" s="168"/>
      <c r="D12" s="163">
        <v>13769</v>
      </c>
      <c r="E12" s="164"/>
      <c r="F12" s="165">
        <v>25583</v>
      </c>
      <c r="G12" s="166"/>
      <c r="H12" s="167"/>
    </row>
    <row r="13" spans="1:8" x14ac:dyDescent="0.25">
      <c r="A13" s="148"/>
      <c r="B13" s="153"/>
      <c r="C13" s="169"/>
      <c r="D13" s="170">
        <v>24216</v>
      </c>
      <c r="E13" s="171"/>
      <c r="F13" s="172">
        <v>45495</v>
      </c>
      <c r="G13" s="173"/>
      <c r="H13" s="159"/>
    </row>
    <row r="14" spans="1:8" x14ac:dyDescent="0.25">
      <c r="A14" s="160"/>
      <c r="B14" s="161"/>
      <c r="C14" s="162"/>
      <c r="D14" s="163">
        <v>16571</v>
      </c>
      <c r="E14" s="164"/>
      <c r="F14" s="165">
        <v>24787</v>
      </c>
      <c r="G14" s="166"/>
      <c r="H14" s="167"/>
    </row>
    <row r="17" spans="1:11" x14ac:dyDescent="0.25">
      <c r="A17" s="144" t="s">
        <v>51</v>
      </c>
    </row>
    <row r="18" spans="1:11" x14ac:dyDescent="0.2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5">
      <c r="A19" s="174" t="s">
        <v>52</v>
      </c>
      <c r="B19" s="174">
        <f>ROUND(VALUE(SUBSTITUTE(実質収支比率等に係る経年分析!F$48,"▲","-")),2)</f>
        <v>7.85</v>
      </c>
      <c r="C19" s="174">
        <f>ROUND(VALUE(SUBSTITUTE(実質収支比率等に係る経年分析!G$48,"▲","-")),2)</f>
        <v>8.31</v>
      </c>
      <c r="D19" s="174">
        <f>ROUND(VALUE(SUBSTITUTE(実質収支比率等に係る経年分析!H$48,"▲","-")),2)</f>
        <v>8.65</v>
      </c>
      <c r="E19" s="174">
        <f>ROUND(VALUE(SUBSTITUTE(実質収支比率等に係る経年分析!I$48,"▲","-")),2)</f>
        <v>12.65</v>
      </c>
      <c r="F19" s="174">
        <f>ROUND(VALUE(SUBSTITUTE(実質収支比率等に係る経年分析!J$48,"▲","-")),2)</f>
        <v>8.42</v>
      </c>
    </row>
    <row r="20" spans="1:11" x14ac:dyDescent="0.25">
      <c r="A20" s="174" t="s">
        <v>53</v>
      </c>
      <c r="B20" s="174">
        <f>ROUND(VALUE(SUBSTITUTE(実質収支比率等に係る経年分析!F$47,"▲","-")),2)</f>
        <v>9.98</v>
      </c>
      <c r="C20" s="174">
        <f>ROUND(VALUE(SUBSTITUTE(実質収支比率等に係る経年分析!G$47,"▲","-")),2)</f>
        <v>10.25</v>
      </c>
      <c r="D20" s="174">
        <f>ROUND(VALUE(SUBSTITUTE(実質収支比率等に係る経年分析!H$47,"▲","-")),2)</f>
        <v>12.37</v>
      </c>
      <c r="E20" s="174">
        <f>ROUND(VALUE(SUBSTITUTE(実質収支比率等に係る経年分析!I$47,"▲","-")),2)</f>
        <v>14.52</v>
      </c>
      <c r="F20" s="174">
        <f>ROUND(VALUE(SUBSTITUTE(実質収支比率等に係る経年分析!J$47,"▲","-")),2)</f>
        <v>14.39</v>
      </c>
    </row>
    <row r="21" spans="1:11" x14ac:dyDescent="0.25">
      <c r="A21" s="174" t="s">
        <v>54</v>
      </c>
      <c r="B21" s="174">
        <f>IF(ISNUMBER(VALUE(SUBSTITUTE(実質収支比率等に係る経年分析!F$49,"▲","-"))),ROUND(VALUE(SUBSTITUTE(実質収支比率等に係る経年分析!F$49,"▲","-")),2),NA())</f>
        <v>0.85</v>
      </c>
      <c r="C21" s="174">
        <f>IF(ISNUMBER(VALUE(SUBSTITUTE(実質収支比率等に係る経年分析!G$49,"▲","-"))),ROUND(VALUE(SUBSTITUTE(実質収支比率等に係る経年分析!G$49,"▲","-")),2),NA())</f>
        <v>1.25</v>
      </c>
      <c r="D21" s="174">
        <f>IF(ISNUMBER(VALUE(SUBSTITUTE(実質収支比率等に係る経年分析!H$49,"▲","-"))),ROUND(VALUE(SUBSTITUTE(実質収支比率等に係る経年分析!H$49,"▲","-")),2),NA())</f>
        <v>3.53</v>
      </c>
      <c r="E21" s="174">
        <f>IF(ISNUMBER(VALUE(SUBSTITUTE(実質収支比率等に係る経年分析!I$49,"▲","-"))),ROUND(VALUE(SUBSTITUTE(実質収支比率等に係る経年分析!I$49,"▲","-")),2),NA())</f>
        <v>5.73</v>
      </c>
      <c r="F21" s="174">
        <f>IF(ISNUMBER(VALUE(SUBSTITUTE(実質収支比率等に係る経年分析!J$49,"▲","-"))),ROUND(VALUE(SUBSTITUTE(実質収支比率等に係る経年分析!J$49,"▲","-")),2),NA())</f>
        <v>-3.85</v>
      </c>
    </row>
    <row r="24" spans="1:11" x14ac:dyDescent="0.25">
      <c r="A24" s="144" t="s">
        <v>55</v>
      </c>
    </row>
    <row r="25" spans="1:11" x14ac:dyDescent="0.2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5">
      <c r="A26" s="175"/>
      <c r="B26" s="175" t="s">
        <v>56</v>
      </c>
      <c r="C26" s="175" t="s">
        <v>57</v>
      </c>
      <c r="D26" s="175" t="s">
        <v>56</v>
      </c>
      <c r="E26" s="175" t="s">
        <v>57</v>
      </c>
      <c r="F26" s="175" t="s">
        <v>56</v>
      </c>
      <c r="G26" s="175" t="s">
        <v>57</v>
      </c>
      <c r="H26" s="175" t="s">
        <v>56</v>
      </c>
      <c r="I26" s="175" t="s">
        <v>57</v>
      </c>
      <c r="J26" s="175" t="s">
        <v>56</v>
      </c>
      <c r="K26" s="175" t="s">
        <v>57</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5">
      <c r="A32" s="175" t="str">
        <f>IF(連結実質赤字比率に係る赤字・黒字の構成分析!C$38="",NA(),連結実質赤字比率に係る赤字・黒字の構成分析!C$38)</f>
        <v>坂戸都市計画事業若葉駅西口土地区画整理事業特別会計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0.03</v>
      </c>
    </row>
    <row r="33" spans="1:16" x14ac:dyDescent="0.25">
      <c r="A33" s="175" t="str">
        <f>IF(連結実質赤字比率に係る赤字・黒字の構成分析!C$37="",NA(),連結実質赤字比率に係る赤字・黒字の構成分析!C$37)</f>
        <v>坂戸都市計画事業一本松土地区画整理事業特別会計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0.12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0.05</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2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1.62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1.38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0.81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0.73</v>
      </c>
    </row>
    <row r="35" spans="1:16" x14ac:dyDescent="0.2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1.1399999999999999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1.95</v>
      </c>
    </row>
    <row r="36" spans="1:16" x14ac:dyDescent="0.2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7.51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8.0399999999999991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12.55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8.33</v>
      </c>
    </row>
    <row r="39" spans="1:16" x14ac:dyDescent="0.25">
      <c r="A39" s="144" t="s">
        <v>58</v>
      </c>
    </row>
    <row r="40" spans="1:16" x14ac:dyDescent="0.2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5">
      <c r="A42" s="176" t="s">
        <v>61</v>
      </c>
      <c r="B42" s="176"/>
      <c r="C42" s="176"/>
      <c r="D42" s="176">
        <f>'実質公債費比率（分子）の構造'!K$52</f>
        <v>1657</v>
      </c>
      <c r="E42" s="176"/>
      <c r="F42" s="176"/>
      <c r="G42" s="176">
        <f>'実質公債費比率（分子）の構造'!L$52</f>
        <v>1605</v>
      </c>
      <c r="H42" s="176"/>
      <c r="I42" s="176"/>
      <c r="J42" s="176">
        <f>'実質公債費比率（分子）の構造'!M$52</f>
        <v>1607</v>
      </c>
      <c r="K42" s="176"/>
      <c r="L42" s="176"/>
      <c r="M42" s="176">
        <f>'実質公債費比率（分子）の構造'!N$52</f>
        <v>1571</v>
      </c>
      <c r="N42" s="176"/>
      <c r="O42" s="176"/>
      <c r="P42" s="176">
        <f>'実質公債費比率（分子）の構造'!O$52</f>
        <v>1605</v>
      </c>
    </row>
    <row r="43" spans="1:16" x14ac:dyDescent="0.2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5">
      <c r="A44" s="176" t="s">
        <v>62</v>
      </c>
      <c r="B44" s="176">
        <f>'実質公債費比率（分子）の構造'!K$50</f>
        <v>236</v>
      </c>
      <c r="C44" s="176"/>
      <c r="D44" s="176"/>
      <c r="E44" s="176">
        <f>'実質公債費比率（分子）の構造'!L$50</f>
        <v>232</v>
      </c>
      <c r="F44" s="176"/>
      <c r="G44" s="176"/>
      <c r="H44" s="176">
        <f>'実質公債費比率（分子）の構造'!M$50</f>
        <v>229</v>
      </c>
      <c r="I44" s="176"/>
      <c r="J44" s="176"/>
      <c r="K44" s="176">
        <f>'実質公債費比率（分子）の構造'!N$50</f>
        <v>225</v>
      </c>
      <c r="L44" s="176"/>
      <c r="M44" s="176"/>
      <c r="N44" s="176">
        <f>'実質公債費比率（分子）の構造'!O$50</f>
        <v>49</v>
      </c>
      <c r="O44" s="176"/>
      <c r="P44" s="176"/>
    </row>
    <row r="45" spans="1:16" x14ac:dyDescent="0.25">
      <c r="A45" s="176" t="s">
        <v>63</v>
      </c>
      <c r="B45" s="176">
        <f>'実質公債費比率（分子）の構造'!K$49</f>
        <v>484</v>
      </c>
      <c r="C45" s="176"/>
      <c r="D45" s="176"/>
      <c r="E45" s="176">
        <f>'実質公債費比率（分子）の構造'!L$49</f>
        <v>466</v>
      </c>
      <c r="F45" s="176"/>
      <c r="G45" s="176"/>
      <c r="H45" s="176">
        <f>'実質公債費比率（分子）の構造'!M$49</f>
        <v>481</v>
      </c>
      <c r="I45" s="176"/>
      <c r="J45" s="176"/>
      <c r="K45" s="176">
        <f>'実質公債費比率（分子）の構造'!N$49</f>
        <v>459</v>
      </c>
      <c r="L45" s="176"/>
      <c r="M45" s="176"/>
      <c r="N45" s="176">
        <f>'実質公債費比率（分子）の構造'!O$49</f>
        <v>410</v>
      </c>
      <c r="O45" s="176"/>
      <c r="P45" s="176"/>
    </row>
    <row r="46" spans="1:16" x14ac:dyDescent="0.25">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66</v>
      </c>
      <c r="B49" s="176">
        <f>'実質公債費比率（分子）の構造'!K$45</f>
        <v>1722</v>
      </c>
      <c r="C49" s="176"/>
      <c r="D49" s="176"/>
      <c r="E49" s="176">
        <f>'実質公債費比率（分子）の構造'!L$45</f>
        <v>1706</v>
      </c>
      <c r="F49" s="176"/>
      <c r="G49" s="176"/>
      <c r="H49" s="176">
        <f>'実質公債費比率（分子）の構造'!M$45</f>
        <v>1722</v>
      </c>
      <c r="I49" s="176"/>
      <c r="J49" s="176"/>
      <c r="K49" s="176">
        <f>'実質公債費比率（分子）の構造'!N$45</f>
        <v>1690</v>
      </c>
      <c r="L49" s="176"/>
      <c r="M49" s="176"/>
      <c r="N49" s="176">
        <f>'実質公債費比率（分子）の構造'!O$45</f>
        <v>1679</v>
      </c>
      <c r="O49" s="176"/>
      <c r="P49" s="176"/>
    </row>
    <row r="50" spans="1:16" x14ac:dyDescent="0.25">
      <c r="A50" s="176" t="s">
        <v>67</v>
      </c>
      <c r="B50" s="176" t="e">
        <f>NA()</f>
        <v>#N/A</v>
      </c>
      <c r="C50" s="176">
        <f>IF(ISNUMBER('実質公債費比率（分子）の構造'!K$53),'実質公債費比率（分子）の構造'!K$53,NA())</f>
        <v>785</v>
      </c>
      <c r="D50" s="176" t="e">
        <f>NA()</f>
        <v>#N/A</v>
      </c>
      <c r="E50" s="176" t="e">
        <f>NA()</f>
        <v>#N/A</v>
      </c>
      <c r="F50" s="176">
        <f>IF(ISNUMBER('実質公債費比率（分子）の構造'!L$53),'実質公債費比率（分子）の構造'!L$53,NA())</f>
        <v>799</v>
      </c>
      <c r="G50" s="176" t="e">
        <f>NA()</f>
        <v>#N/A</v>
      </c>
      <c r="H50" s="176" t="e">
        <f>NA()</f>
        <v>#N/A</v>
      </c>
      <c r="I50" s="176">
        <f>IF(ISNUMBER('実質公債費比率（分子）の構造'!M$53),'実質公債費比率（分子）の構造'!M$53,NA())</f>
        <v>825</v>
      </c>
      <c r="J50" s="176" t="e">
        <f>NA()</f>
        <v>#N/A</v>
      </c>
      <c r="K50" s="176" t="e">
        <f>NA()</f>
        <v>#N/A</v>
      </c>
      <c r="L50" s="176">
        <f>IF(ISNUMBER('実質公債費比率（分子）の構造'!N$53),'実質公債費比率（分子）の構造'!N$53,NA())</f>
        <v>803</v>
      </c>
      <c r="M50" s="176" t="e">
        <f>NA()</f>
        <v>#N/A</v>
      </c>
      <c r="N50" s="176" t="e">
        <f>NA()</f>
        <v>#N/A</v>
      </c>
      <c r="O50" s="176">
        <f>IF(ISNUMBER('実質公債費比率（分子）の構造'!O$53),'実質公債費比率（分子）の構造'!O$53,NA())</f>
        <v>533</v>
      </c>
      <c r="P50" s="176" t="e">
        <f>NA()</f>
        <v>#N/A</v>
      </c>
    </row>
    <row r="53" spans="1:16" x14ac:dyDescent="0.25">
      <c r="A53" s="144" t="s">
        <v>68</v>
      </c>
    </row>
    <row r="54" spans="1:16" x14ac:dyDescent="0.2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5">
      <c r="A56" s="175" t="s">
        <v>43</v>
      </c>
      <c r="B56" s="175"/>
      <c r="C56" s="175"/>
      <c r="D56" s="175">
        <f>'将来負担比率（分子）の構造'!I$52</f>
        <v>15944</v>
      </c>
      <c r="E56" s="175"/>
      <c r="F56" s="175"/>
      <c r="G56" s="175">
        <f>'将来負担比率（分子）の構造'!J$52</f>
        <v>16238</v>
      </c>
      <c r="H56" s="175"/>
      <c r="I56" s="175"/>
      <c r="J56" s="175">
        <f>'将来負担比率（分子）の構造'!K$52</f>
        <v>17174</v>
      </c>
      <c r="K56" s="175"/>
      <c r="L56" s="175"/>
      <c r="M56" s="175">
        <f>'将来負担比率（分子）の構造'!L$52</f>
        <v>17346</v>
      </c>
      <c r="N56" s="175"/>
      <c r="O56" s="175"/>
      <c r="P56" s="175">
        <f>'将来負担比率（分子）の構造'!M$52</f>
        <v>16755</v>
      </c>
    </row>
    <row r="57" spans="1:16" x14ac:dyDescent="0.25">
      <c r="A57" s="175" t="s">
        <v>42</v>
      </c>
      <c r="B57" s="175"/>
      <c r="C57" s="175"/>
      <c r="D57" s="175">
        <f>'将来負担比率（分子）の構造'!I$51</f>
        <v>3433</v>
      </c>
      <c r="E57" s="175"/>
      <c r="F57" s="175"/>
      <c r="G57" s="175">
        <f>'将来負担比率（分子）の構造'!J$51</f>
        <v>3441</v>
      </c>
      <c r="H57" s="175"/>
      <c r="I57" s="175"/>
      <c r="J57" s="175">
        <f>'将来負担比率（分子）の構造'!K$51</f>
        <v>3689</v>
      </c>
      <c r="K57" s="175"/>
      <c r="L57" s="175"/>
      <c r="M57" s="175">
        <f>'将来負担比率（分子）の構造'!L$51</f>
        <v>3798</v>
      </c>
      <c r="N57" s="175"/>
      <c r="O57" s="175"/>
      <c r="P57" s="175">
        <f>'将来負担比率（分子）の構造'!M$51</f>
        <v>4396</v>
      </c>
    </row>
    <row r="58" spans="1:16" x14ac:dyDescent="0.25">
      <c r="A58" s="175" t="s">
        <v>41</v>
      </c>
      <c r="B58" s="175"/>
      <c r="C58" s="175"/>
      <c r="D58" s="175">
        <f>'将来負担比率（分子）の構造'!I$50</f>
        <v>5204</v>
      </c>
      <c r="E58" s="175"/>
      <c r="F58" s="175"/>
      <c r="G58" s="175">
        <f>'将来負担比率（分子）の構造'!J$50</f>
        <v>5293</v>
      </c>
      <c r="H58" s="175"/>
      <c r="I58" s="175"/>
      <c r="J58" s="175">
        <f>'将来負担比率（分子）の構造'!K$50</f>
        <v>6799</v>
      </c>
      <c r="K58" s="175"/>
      <c r="L58" s="175"/>
      <c r="M58" s="175">
        <f>'将来負担比率（分子）の構造'!L$50</f>
        <v>7195</v>
      </c>
      <c r="N58" s="175"/>
      <c r="O58" s="175"/>
      <c r="P58" s="175">
        <f>'将来負担比率（分子）の構造'!M$50</f>
        <v>7399</v>
      </c>
    </row>
    <row r="59" spans="1:16" x14ac:dyDescent="0.2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5">
      <c r="A62" s="175" t="s">
        <v>35</v>
      </c>
      <c r="B62" s="175">
        <f>'将来負担比率（分子）の構造'!I$45</f>
        <v>270</v>
      </c>
      <c r="C62" s="175"/>
      <c r="D62" s="175"/>
      <c r="E62" s="175">
        <f>'将来負担比率（分子）の構造'!J$45</f>
        <v>325</v>
      </c>
      <c r="F62" s="175"/>
      <c r="G62" s="175"/>
      <c r="H62" s="175">
        <f>'将来負担比率（分子）の構造'!K$45</f>
        <v>328</v>
      </c>
      <c r="I62" s="175"/>
      <c r="J62" s="175"/>
      <c r="K62" s="175">
        <f>'将来負担比率（分子）の構造'!L$45</f>
        <v>312</v>
      </c>
      <c r="L62" s="175"/>
      <c r="M62" s="175"/>
      <c r="N62" s="175">
        <f>'将来負担比率（分子）の構造'!M$45</f>
        <v>583</v>
      </c>
      <c r="O62" s="175"/>
      <c r="P62" s="175"/>
    </row>
    <row r="63" spans="1:16" x14ac:dyDescent="0.25">
      <c r="A63" s="175" t="s">
        <v>34</v>
      </c>
      <c r="B63" s="175">
        <f>'将来負担比率（分子）の構造'!I$44</f>
        <v>4549</v>
      </c>
      <c r="C63" s="175"/>
      <c r="D63" s="175"/>
      <c r="E63" s="175">
        <f>'将来負担比率（分子）の構造'!J$44</f>
        <v>4672</v>
      </c>
      <c r="F63" s="175"/>
      <c r="G63" s="175"/>
      <c r="H63" s="175">
        <f>'将来負担比率（分子）の構造'!K$44</f>
        <v>5792</v>
      </c>
      <c r="I63" s="175"/>
      <c r="J63" s="175"/>
      <c r="K63" s="175">
        <f>'将来負担比率（分子）の構造'!L$44</f>
        <v>7477</v>
      </c>
      <c r="L63" s="175"/>
      <c r="M63" s="175"/>
      <c r="N63" s="175">
        <f>'将来負担比率（分子）の構造'!M$44</f>
        <v>8005</v>
      </c>
      <c r="O63" s="175"/>
      <c r="P63" s="175"/>
    </row>
    <row r="64" spans="1:16" x14ac:dyDescent="0.25">
      <c r="A64" s="175" t="s">
        <v>33</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5">
      <c r="A65" s="175" t="s">
        <v>32</v>
      </c>
      <c r="B65" s="175">
        <f>'将来負担比率（分子）の構造'!I$42</f>
        <v>929</v>
      </c>
      <c r="C65" s="175"/>
      <c r="D65" s="175"/>
      <c r="E65" s="175">
        <f>'将来負担比率（分子）の構造'!J$42</f>
        <v>697</v>
      </c>
      <c r="F65" s="175"/>
      <c r="G65" s="175"/>
      <c r="H65" s="175">
        <f>'将来負担比率（分子）の構造'!K$42</f>
        <v>468</v>
      </c>
      <c r="I65" s="175"/>
      <c r="J65" s="175"/>
      <c r="K65" s="175">
        <f>'将来負担比率（分子）の構造'!L$42</f>
        <v>243</v>
      </c>
      <c r="L65" s="175"/>
      <c r="M65" s="175"/>
      <c r="N65" s="175">
        <f>'将来負担比率（分子）の構造'!M$42</f>
        <v>195</v>
      </c>
      <c r="O65" s="175"/>
      <c r="P65" s="175"/>
    </row>
    <row r="66" spans="1:16" x14ac:dyDescent="0.25">
      <c r="A66" s="175" t="s">
        <v>31</v>
      </c>
      <c r="B66" s="175">
        <f>'将来負担比率（分子）の構造'!I$41</f>
        <v>17507</v>
      </c>
      <c r="C66" s="175"/>
      <c r="D66" s="175"/>
      <c r="E66" s="175">
        <f>'将来負担比率（分子）の構造'!J$41</f>
        <v>17563</v>
      </c>
      <c r="F66" s="175"/>
      <c r="G66" s="175"/>
      <c r="H66" s="175">
        <f>'将来負担比率（分子）の構造'!K$41</f>
        <v>17429</v>
      </c>
      <c r="I66" s="175"/>
      <c r="J66" s="175"/>
      <c r="K66" s="175">
        <f>'将来負担比率（分子）の構造'!L$41</f>
        <v>16513</v>
      </c>
      <c r="L66" s="175"/>
      <c r="M66" s="175"/>
      <c r="N66" s="175">
        <f>'将来負担比率（分子）の構造'!M$41</f>
        <v>15317</v>
      </c>
      <c r="O66" s="175"/>
      <c r="P66" s="175"/>
    </row>
    <row r="67" spans="1:16" x14ac:dyDescent="0.2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5">
      <c r="A70" s="177" t="s">
        <v>72</v>
      </c>
      <c r="B70" s="177"/>
      <c r="C70" s="177"/>
      <c r="D70" s="177"/>
      <c r="E70" s="177"/>
      <c r="F70" s="177"/>
    </row>
    <row r="71" spans="1:16" x14ac:dyDescent="0.25">
      <c r="A71" s="178"/>
      <c r="B71" s="178" t="str">
        <f>基金残高に係る経年分析!F54</f>
        <v>R03</v>
      </c>
      <c r="C71" s="178" t="str">
        <f>基金残高に係る経年分析!G54</f>
        <v>R04</v>
      </c>
      <c r="D71" s="178" t="str">
        <f>基金残高に係る経年分析!H54</f>
        <v>R05</v>
      </c>
    </row>
    <row r="72" spans="1:16" x14ac:dyDescent="0.25">
      <c r="A72" s="178" t="s">
        <v>73</v>
      </c>
      <c r="B72" s="179">
        <f>基金残高に係る経年分析!F55</f>
        <v>1759</v>
      </c>
      <c r="C72" s="179">
        <f>基金残高に係る経年分析!G55</f>
        <v>2025</v>
      </c>
      <c r="D72" s="179">
        <f>基金残高に係る経年分析!H55</f>
        <v>2044</v>
      </c>
    </row>
    <row r="73" spans="1:16" x14ac:dyDescent="0.25">
      <c r="A73" s="178" t="s">
        <v>74</v>
      </c>
      <c r="B73" s="179" t="str">
        <f>基金残高に係る経年分析!F56</f>
        <v>-</v>
      </c>
      <c r="C73" s="179" t="str">
        <f>基金残高に係る経年分析!G56</f>
        <v>-</v>
      </c>
      <c r="D73" s="179" t="str">
        <f>基金残高に係る経年分析!H56</f>
        <v>-</v>
      </c>
    </row>
    <row r="74" spans="1:16" x14ac:dyDescent="0.25">
      <c r="A74" s="178" t="s">
        <v>75</v>
      </c>
      <c r="B74" s="179">
        <f>基金残高に係る経年分析!F57</f>
        <v>2837</v>
      </c>
      <c r="C74" s="179">
        <f>基金残高に係る経年分析!G57</f>
        <v>3029</v>
      </c>
      <c r="D74" s="179">
        <f>基金残高に係る経年分析!H57</f>
        <v>3181</v>
      </c>
    </row>
  </sheetData>
  <sheetProtection algorithmName="SHA-512" hashValue="bkTDbDd/eqF9tINSBUVg4xfL273LZzM48nb8LjrrZxFa1QIQNpMaeiLo8pAuB/aYSYAFSmZCUopSEwMUuaAnBA==" saltValue="vOoEfmoW8UxNF5ylsprcS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大野　百合香</cp:lastModifiedBy>
  <cp:lastPrinted>2025-03-12T01:56:46Z</cp:lastPrinted>
  <dcterms:created xsi:type="dcterms:W3CDTF">2025-02-19T01:30:48Z</dcterms:created>
  <dcterms:modified xsi:type="dcterms:W3CDTF">2025-03-13T07:18:16Z</dcterms:modified>
  <cp:category/>
</cp:coreProperties>
</file>