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財政担当\01_庶務\02_県文書\10_市町村課：財政担当\13_R6\★R6統一的な公会計関係(市町村課調査・照会・回答）\09_令和５年度財政状況資料集の作成及び提出について（依頼）\"/>
    </mc:Choice>
  </mc:AlternateContent>
  <xr:revisionPtr revIDLastSave="0" documentId="13_ncr:1_{950082F1-FDDE-4AC1-8C25-BA23C1473432}" xr6:coauthVersionLast="47" xr6:coauthVersionMax="47" xr10:uidLastSave="{00000000-0000-0000-0000-000000000000}"/>
  <bookViews>
    <workbookView xWindow="-28920" yWindow="-4905"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W38" i="10"/>
  <c r="BE38" i="10"/>
  <c r="AM38" i="10"/>
  <c r="U38" i="10"/>
  <c r="CO37" i="10"/>
  <c r="BW37" i="10"/>
  <c r="BE37" i="10"/>
  <c r="AM37" i="10"/>
  <c r="U37" i="10"/>
  <c r="CO36" i="10"/>
  <c r="BW36" i="10"/>
  <c r="BE36" i="10"/>
  <c r="AM36" i="10"/>
  <c r="CO35" i="10"/>
  <c r="BW35" i="10"/>
  <c r="BE35" i="10"/>
  <c r="AM35" i="10"/>
  <c r="CO34" i="10"/>
  <c r="BW34" i="10"/>
  <c r="BE34" i="10"/>
  <c r="AM34"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alcChain>
</file>

<file path=xl/sharedStrings.xml><?xml version="1.0" encoding="utf-8"?>
<sst xmlns="http://schemas.openxmlformats.org/spreadsheetml/2006/main" count="1093" uniqueCount="568">
  <si>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</si>
  <si>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</si>
  <si>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</si>
  <si>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</si>
  <si>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</si>
  <si>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</si>
  <si>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</si>
  <si>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</si>
  <si>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</si>
  <si>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</si>
  <si>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</si>
  <si>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</si>
  <si>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</si>
  <si>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</si>
  <si>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</si>
  <si>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</si>
  <si>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</si>
  <si>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</si>
  <si>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</si>
  <si>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</si>
  <si>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</si>
  <si>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</si>
  <si>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</si>
  <si>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</si>
  <si>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</si>
  <si>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</si>
  <si>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</si>
  <si>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</si>
  <si>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</si>
  <si>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</si>
  <si>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</si>
  <si>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</si>
  <si>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</si>
  <si>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</si>
  <si>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</si>
  <si>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</si>
  <si>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</si>
  <si>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</si>
  <si>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</si>
  <si>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</si>
  <si>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</si>
  <si>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</si>
  <si>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</si>
  <si>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</si>
  <si>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</si>
  <si>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</si>
  <si>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</si>
  <si>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</si>
  <si>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</si>
  <si>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</si>
  <si>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</si>
  <si>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</si>
  <si>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</si>
  <si>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</si>
  <si>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</si>
  <si>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</si>
  <si>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</si>
  <si>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</si>
  <si>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</si>
  <si>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</si>
  <si>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</si>
  <si>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</si>
  <si>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</si>
  <si>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</si>
  <si>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</si>
  <si>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</si>
  <si>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</si>
  <si>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</si>
  <si>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</si>
  <si>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</si>
  <si>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</si>
  <si>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</si>
  <si>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</si>
  <si>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</si>
  <si>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</si>
  <si>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</si>
  <si>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</si>
  <si>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</si>
  <si>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</si>
  <si>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</si>
  <si>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</si>
  <si>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</si>
  <si>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</si>
  <si>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</si>
  <si>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</si>
  <si>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</si>
  <si>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</si>
  <si>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</si>
  <si>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</si>
  <si>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</si>
  <si>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</si>
  <si>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</si>
  <si>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</si>
  <si>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</si>
  <si>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</si>
  <si>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</si>
  <si>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</si>
  <si>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</si>
  <si>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</si>
  <si>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</si>
  <si>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</si>
  <si>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</si>
  <si>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</si>
  <si>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</si>
  <si>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</si>
  <si>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</si>
  <si>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</si>
  <si>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</si>
  <si>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</si>
  <si>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</si>
  <si>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</si>
  <si>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</si>
  <si>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</si>
  <si>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</si>
  <si>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</si>
  <si>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</si>
  <si>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</si>
  <si>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</si>
  <si>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</si>
  <si>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</si>
  <si>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</si>
  <si>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</si>
  <si>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</si>
  <si>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</si>
  <si>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</si>
  <si>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</si>
  <si>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</si>
  <si>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</si>
  <si>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</si>
  <si>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</si>
  <si>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</si>
  <si>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</si>
  <si>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</si>
  <si>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</si>
  <si>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</si>
  <si>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</si>
  <si>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</si>
  <si>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</si>
  <si>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</si>
  <si>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</si>
  <si>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</si>
  <si>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</si>
  <si>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</si>
  <si>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</si>
  <si>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</si>
  <si>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</si>
  <si>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</si>
  <si>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</si>
  <si>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</si>
  <si>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</si>
  <si>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</si>
  <si>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</si>
  <si>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</si>
  <si>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</si>
  <si>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</si>
  <si>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</si>
  <si>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</si>
  <si>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</si>
  <si>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</si>
  <si>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</si>
  <si>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</si>
  <si>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</si>
  <si>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</si>
  <si>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</si>
  <si>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</si>
  <si>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</si>
  <si>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</si>
  <si>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</si>
  <si>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</si>
  <si>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</si>
  <si>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</si>
  <si>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</si>
  <si>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</si>
  <si>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</si>
  <si>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</si>
  <si>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</si>
  <si>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</si>
  <si>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</si>
  <si>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</si>
  <si>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</si>
  <si>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</si>
  <si>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</si>
  <si>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</si>
  <si>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</si>
  <si>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</si>
  <si>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</si>
  <si>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</si>
  <si>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</si>
  <si>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</si>
  <si>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</si>
  <si>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</si>
  <si>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</si>
  <si>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</si>
  <si>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</si>
  <si>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</si>
  <si>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</si>
  <si>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</si>
  <si>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</si>
  <si>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</si>
  <si>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</si>
  <si>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</si>
  <si>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</si>
  <si>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</si>
  <si>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埼玉県坂戸市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</si>
  <si>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</si>
  <si>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</si>
  <si>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</si>
  <si>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</si>
  <si>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</si>
  <si>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</si>
  <si>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</si>
  <si>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</si>
  <si>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</si>
  <si>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</si>
  <si>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</si>
  <si>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</si>
  <si>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</si>
  <si>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</si>
  <si>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</si>
  <si>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</si>
  <si>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</si>
  <si>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</si>
  <si>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</si>
  <si>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</si>
  <si>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</si>
  <si>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</si>
  <si>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</si>
  <si>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</si>
  <si>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</si>
  <si>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</si>
  <si>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</si>
  <si>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</si>
  <si>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</si>
  <si>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</si>
  <si>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</si>
  <si>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</si>
  <si>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</si>
  <si>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</si>
  <si>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</si>
  <si>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</si>
  <si>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</si>
  <si>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</si>
  <si>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</si>
  <si>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</si>
  <si>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</si>
  <si>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</si>
  <si>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</si>
  <si>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</si>
  <si>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</si>
  <si>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</si>
  <si>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</si>
  <si>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</si>
  <si>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</si>
  <si>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</si>
  <si>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</si>
  <si>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</si>
  <si>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</si>
  <si>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</si>
  <si>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</si>
  <si>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</si>
  <si>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</si>
  <si>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</si>
  <si>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</si>
  <si>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</si>
  <si>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</si>
  <si>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</si>
  <si>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</si>
  <si>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</si>
  <si>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</si>
  <si>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</si>
  <si>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</si>
  <si>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</si>
  <si>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</si>
  <si>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</si>
  <si>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</si>
  <si>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</si>
  <si>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</si>
  <si>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</si>
  <si>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</si>
  <si>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</si>
  <si>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</si>
  <si>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</si>
  <si>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</si>
  <si>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</si>
  <si>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</si>
  <si>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</si>
  <si>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</si>
  <si>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</si>
  <si>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</si>
  <si>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</si>
  <si>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</si>
  <si>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</si>
  <si>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</si>
  <si>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</si>
  <si>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</si>
  <si>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</si>
  <si>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</si>
  <si>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</si>
  <si>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</si>
  <si>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</si>
  <si>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</si>
  <si>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</si>
  <si>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</si>
  <si>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</si>
  <si>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</si>
  <si>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</si>
  <si>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</si>
  <si>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</si>
  <si>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</si>
  <si>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</si>
  <si>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</si>
  <si>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</si>
  <si>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</si>
  <si>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</si>
  <si>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</si>
  <si>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</si>
  <si>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</si>
  <si>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</si>
  <si>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</si>
  <si>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</si>
  <si>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</si>
  <si>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</si>
  <si>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</si>
  <si>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</si>
  <si>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</si>
  <si>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</si>
  <si>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</si>
  <si>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</si>
  <si>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</si>
  <si>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</si>
  <si>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</si>
  <si>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</si>
  <si>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</si>
  <si>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</si>
  <si>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</si>
  <si>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</si>
  <si>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</si>
  <si>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</si>
  <si>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</si>
  <si>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</si>
  <si>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</si>
  <si>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</si>
  <si>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</si>
  <si>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</si>
  <si>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</si>
  <si>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</si>
  <si>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</si>
  <si>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</si>
  <si>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</si>
  <si>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</si>
  <si>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</si>
  <si>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</si>
  <si>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</si>
  <si>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</si>
  <si>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埼玉県坂戸市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</si>
  <si>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</si>
  <si>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</si>
  <si>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</si>
  <si>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</si>
  <si>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</si>
  <si>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</si>
  <si>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</si>
  <si>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</si>
  <si>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</si>
  <si>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</si>
  <si>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</si>
  <si>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</si>
  <si>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</si>
  <si>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</si>
  <si>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</si>
  <si>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</si>
  <si>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</si>
  <si>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</si>
  <si>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</si>
  <si>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</si>
  <si>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</si>
  <si>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</si>
  <si>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</si>
  <si>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</si>
  <si>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</si>
  <si>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</si>
  <si>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</si>
  <si>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</si>
  <si>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</si>
  <si>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</si>
  <si>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</si>
  <si>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</si>
  <si>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</si>
  <si>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</si>
  <si>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</si>
  <si>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</si>
  <si>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</si>
  <si>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</si>
  <si>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</si>
  <si>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</si>
  <si>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</si>
  <si>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</si>
  <si>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</si>
  <si>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</si>
  <si>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</si>
  <si>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</si>
  <si>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</si>
  <si>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</si>
  <si>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</si>
  <si>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</si>
  <si>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</si>
  <si>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</si>
  <si>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</si>
  <si>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</si>
  <si>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</si>
  <si>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</si>
  <si>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</si>
  <si>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</si>
  <si>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</si>
  <si>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</si>
  <si>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</si>
  <si>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</si>
  <si>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</si>
  <si>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</si>
  <si>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</si>
  <si>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</si>
  <si>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</si>
  <si>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</si>
  <si>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</si>
  <si>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</si>
  <si>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</si>
  <si>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</si>
  <si>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</si>
  <si>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</si>
  <si>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</si>
  <si>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</si>
  <si>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</si>
  <si>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</si>
  <si>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</si>
  <si>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</si>
  <si>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</si>
  <si>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</si>
  <si>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</si>
  <si>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</si>
  <si>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</si>
  <si>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</si>
  <si>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</si>
  <si>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</si>
  <si>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</si>
  <si>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</si>
  <si>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</si>
  <si>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</si>
  <si>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</si>
  <si>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</si>
  <si>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</si>
  <si>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</si>
  <si>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</si>
  <si>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</si>
  <si>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</si>
  <si>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</si>
  <si>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</si>
  <si>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</si>
  <si>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</si>
  <si>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</si>
  <si>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</si>
  <si>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</si>
  <si>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</si>
  <si>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</si>
  <si>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</si>
  <si>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</si>
  <si>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</si>
  <si>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</si>
  <si>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</si>
  <si>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</si>
  <si>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</si>
  <si>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</si>
  <si>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</si>
  <si>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</si>
  <si>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</si>
  <si>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</si>
  <si>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</si>
  <si>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</si>
  <si>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</si>
  <si>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</si>
  <si>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</si>
  <si>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</si>
  <si>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</si>
  <si>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</si>
  <si>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</si>
  <si>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</si>
  <si>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</si>
  <si>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</si>
  <si>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</si>
  <si>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</si>
  <si>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</si>
  <si>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</si>
  <si>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</si>
  <si>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</si>
  <si>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</si>
  <si>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</si>
  <si>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</si>
  <si>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</si>
  <si>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</si>
  <si>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</si>
  <si>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</si>
  <si>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</si>
  <si>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</si>
  <si>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</si>
  <si>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</si>
  <si>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</si>
  <si>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</si>
  <si>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</si>
  <si>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</si>
  <si>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</si>
  <si>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</si>
  <si>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</si>
  <si>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</si>
  <si>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</si>
  <si>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</si>
  <si>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</si>
  <si>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</si>
  <si>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</si>
  <si>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</si>
  <si>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</si>
  <si>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</si>
  <si>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</si>
  <si>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</si>
  <si>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</si>
  <si>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</si>
  <si>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</si>
  <si>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</si>
  <si>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</si>
  <si>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</si>
  <si>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</si>
  <si>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</si>
  <si>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2.08</t>
  </si>
  <si>
    <t>▲ 0.41</t>
  </si>
  <si>
    <t>▲ 2.58</t>
  </si>
  <si>
    <t>一般会計</t>
  </si>
  <si>
    <t>介護保険特別会計</t>
  </si>
  <si>
    <t>国民健康保険特別会計</t>
  </si>
  <si>
    <t>石井土地区画整理事業特別会計</t>
  </si>
  <si>
    <t>片柳土地区画整理事業特別会計</t>
  </si>
  <si>
    <t>後期高齢者医療特別会計</t>
  </si>
  <si>
    <t>関間四丁目土地区画整理事業特別会計</t>
  </si>
  <si>
    <t>坂戸中央２日の出町土地区画整理事業特別会計</t>
  </si>
  <si>
    <t>その他会計（赤字）</t>
  </si>
  <si>
    <t>その他会計（黒字）</t>
  </si>
  <si>
    <t>R01</t>
    <phoneticPr fontId="5"/>
  </si>
  <si>
    <t>R02</t>
    <phoneticPr fontId="5"/>
  </si>
  <si>
    <t>R03</t>
    <phoneticPr fontId="5"/>
  </si>
  <si>
    <t>R04</t>
    <phoneticPr fontId="5"/>
  </si>
  <si>
    <t>R05</t>
    <phoneticPr fontId="5"/>
  </si>
  <si>
    <t>坂戸、鶴ヶ島水道企業団</t>
    <phoneticPr fontId="2"/>
  </si>
  <si>
    <t>坂戸、鶴ヶ島下水道組合</t>
    <phoneticPr fontId="2"/>
  </si>
  <si>
    <t>法適用企業</t>
    <rPh sb="0" eb="1">
      <t>ホウ</t>
    </rPh>
    <rPh sb="1" eb="3">
      <t>テキヨウ</t>
    </rPh>
    <rPh sb="3" eb="5">
      <t>キギョウ</t>
    </rPh>
    <phoneticPr fontId="2"/>
  </si>
  <si>
    <t>坂戸地区衛生組合</t>
    <phoneticPr fontId="2"/>
  </si>
  <si>
    <t>坂戸・鶴ケ島消防組合</t>
    <phoneticPr fontId="2"/>
  </si>
  <si>
    <t>広域静苑組合</t>
    <phoneticPr fontId="2"/>
  </si>
  <si>
    <t>埼玉県後期高齢者医療広域連合</t>
    <phoneticPr fontId="2"/>
  </si>
  <si>
    <t>埼玉県市町村総合事務組合</t>
    <phoneticPr fontId="2"/>
  </si>
  <si>
    <t>彩の国さいたま人づくり広域連合</t>
    <phoneticPr fontId="2"/>
  </si>
  <si>
    <t>-</t>
    <phoneticPr fontId="2"/>
  </si>
  <si>
    <t>一般会計</t>
    <rPh sb="0" eb="4">
      <t>イッパンカイケイ</t>
    </rPh>
    <phoneticPr fontId="2"/>
  </si>
  <si>
    <t>特別会計</t>
    <rPh sb="0" eb="4">
      <t>トクベツカイケイ</t>
    </rPh>
    <phoneticPr fontId="2"/>
  </si>
  <si>
    <t>交通災害特別会計</t>
    <rPh sb="0" eb="2">
      <t>コウツウ</t>
    </rPh>
    <rPh sb="2" eb="4">
      <t>サイガイ</t>
    </rPh>
    <rPh sb="4" eb="6">
      <t>トクベツ</t>
    </rPh>
    <rPh sb="6" eb="8">
      <t>カイケイ</t>
    </rPh>
    <phoneticPr fontId="2"/>
  </si>
  <si>
    <t>坂戸市土地開発公社</t>
    <rPh sb="0" eb="3">
      <t>サカドシ</t>
    </rPh>
    <rPh sb="3" eb="7">
      <t>トチカイハツ</t>
    </rPh>
    <rPh sb="7" eb="9">
      <t>コウシャ</t>
    </rPh>
    <phoneticPr fontId="2"/>
  </si>
  <si>
    <t>川越市総合卸売市場㈱</t>
    <rPh sb="0" eb="3">
      <t>カワゴエシ</t>
    </rPh>
    <rPh sb="3" eb="5">
      <t>ソウゴウ</t>
    </rPh>
    <rPh sb="5" eb="7">
      <t>オロシウリ</t>
    </rPh>
    <rPh sb="7" eb="9">
      <t>シジョウ</t>
    </rPh>
    <phoneticPr fontId="2"/>
  </si>
  <si>
    <t>公共施設整備基金</t>
    <phoneticPr fontId="5"/>
  </si>
  <si>
    <t>まちづくり応援基金</t>
    <phoneticPr fontId="2"/>
  </si>
  <si>
    <t>緑と花と清流基金</t>
    <phoneticPr fontId="2"/>
  </si>
  <si>
    <t>森林環境整備基金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</si>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</sst>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A709-4A7E-A095-6D8F0A0FF4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26996</c:v>
                </c:pt>
                <c:pt idx="1">
                  <c:v>26456</c:v>
                </c:pt>
                <c:pt idx="2">
                  <c:v>25076</c:v>
                </c:pt>
                <c:pt idx="3">
                  <c:v>27588</c:v>
                </c:pt>
                <c:pt idx="4">
                  <c:v>34705</c:v>
                </c:pt>
              </c:numCache>
            </c:numRef>
          </c:val>
          <c:smooth val="0"/>
          <c:extLst>
            <c:ext xmlns:c16="http://schemas.microsoft.com/office/drawing/2014/chart" uri="{C3380CC4-5D6E-409C-BE32-E72D297353CC}">
              <c16:uniqueId val="{00000001-A709-4A7E-A095-6D8F0A0FF4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8.5399999999999991</c:v>
                </c:pt>
                <c:pt idx="1">
                  <c:v>6.56</c:v>
                </c:pt>
                <c:pt idx="2">
                  <c:v>12.78</c:v>
                </c:pt>
                <c:pt idx="3">
                  <c:v>10.63</c:v>
                </c:pt>
                <c:pt idx="4">
                  <c:v>8.4700000000000006</c:v>
                </c:pt>
              </c:numCache>
            </c:numRef>
          </c:val>
          <c:extLst>
            <c:ext xmlns:c16="http://schemas.microsoft.com/office/drawing/2014/chart" uri="{C3380CC4-5D6E-409C-BE32-E72D297353CC}">
              <c16:uniqueId val="{00000000-D667-4FF2-B747-2859F1D44C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19.84</c:v>
                </c:pt>
                <c:pt idx="1">
                  <c:v>20.54</c:v>
                </c:pt>
                <c:pt idx="2">
                  <c:v>20.7</c:v>
                </c:pt>
                <c:pt idx="3">
                  <c:v>24.6</c:v>
                </c:pt>
                <c:pt idx="4">
                  <c:v>23.76</c:v>
                </c:pt>
              </c:numCache>
            </c:numRef>
          </c:val>
          <c:extLst>
            <c:ext xmlns:c16="http://schemas.microsoft.com/office/drawing/2014/chart" uri="{C3380CC4-5D6E-409C-BE32-E72D297353CC}">
              <c16:uniqueId val="{00000001-D667-4FF2-B747-2859F1D44C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-2.08</c:v>
                </c:pt>
                <c:pt idx="1">
                  <c:v>-0.41</c:v>
                </c:pt>
                <c:pt idx="2">
                  <c:v>7.88</c:v>
                </c:pt>
                <c:pt idx="3">
                  <c:v>1.04</c:v>
                </c:pt>
                <c:pt idx="4">
                  <c:v>-2.58</c:v>
                </c:pt>
              </c:numCache>
            </c:numRef>
          </c:val>
          <c:smooth val="0"/>
          <c:extLst>
            <c:ext xmlns:c16="http://schemas.microsoft.com/office/drawing/2014/chart" uri="{C3380CC4-5D6E-409C-BE32-E72D297353CC}">
              <c16:uniqueId val="{00000002-D667-4FF2-B747-2859F1D44C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06-47F4-9673-2DDF7C19B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06-47F4-9673-2DDF7C19BDF6}"/>
            </c:ext>
          </c:extLst>
        </c:ser>
        <c:ser>
          <c:idx val="2"/>
          <c:order val="2"/>
          <c:tx>
            <c:strRef>
              <c:f>データシート!$A$29</c:f>
              <c:strCache>
                <c:ptCount val="1"/>
                <c:pt idx="0">
                  <c:v>坂戸中央２日の出町土地区画整理事業特別会計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0.05</c:v>
                </c:pt>
                <c:pt idx="4">
                  <c:v>#N/A</c:v>
                </c:pt>
                <c:pt idx="5">
                  <c:v>0.28000000000000003</c:v>
                </c:pt>
                <c:pt idx="6">
                  <c:v>#N/A</c:v>
                </c:pt>
                <c:pt idx="7">
                  <c:v>0.2</c:v>
                </c:pt>
                <c:pt idx="8">
                  <c:v>#N/A</c:v>
                </c:pt>
                <c:pt idx="9">
                  <c:v>0.12</c:v>
                </c:pt>
              </c:numCache>
            </c:numRef>
          </c:val>
          <c:extLst>
            <c:ext xmlns:c16="http://schemas.microsoft.com/office/drawing/2014/chart" uri="{C3380CC4-5D6E-409C-BE32-E72D297353CC}">
              <c16:uniqueId val="{00000002-6A06-47F4-9673-2DDF7C19BDF6}"/>
            </c:ext>
          </c:extLst>
        </c:ser>
        <c:ser>
          <c:idx val="3"/>
          <c:order val="3"/>
          <c:tx>
            <c:strRef>
              <c:f>データシート!$A$30</c:f>
              <c:strCache>
                <c:ptCount val="1"/>
                <c:pt idx="0">
                  <c:v>関間四丁目土地区画整理事業特別会計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0.36</c:v>
                </c:pt>
                <c:pt idx="4">
                  <c:v>#N/A</c:v>
                </c:pt>
                <c:pt idx="5">
                  <c:v>0.75</c:v>
                </c:pt>
                <c:pt idx="6">
                  <c:v>#N/A</c:v>
                </c:pt>
                <c:pt idx="7">
                  <c:v>0.78</c:v>
                </c:pt>
                <c:pt idx="8">
                  <c:v>#N/A</c:v>
                </c:pt>
                <c:pt idx="9">
                  <c:v>0.16</c:v>
                </c:pt>
              </c:numCache>
            </c:numRef>
          </c:val>
          <c:extLst>
            <c:ext xmlns:c16="http://schemas.microsoft.com/office/drawing/2014/chart" uri="{C3380CC4-5D6E-409C-BE32-E72D297353CC}">
              <c16:uniqueId val="{00000003-6A06-47F4-9673-2DDF7C19BD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0.16</c:v>
                </c:pt>
                <c:pt idx="4">
                  <c:v>#N/A</c:v>
                </c:pt>
                <c:pt idx="5">
                  <c:v>0.17</c:v>
                </c:pt>
                <c:pt idx="6">
                  <c:v>#N/A</c:v>
                </c:pt>
                <c:pt idx="7">
                  <c:v>0.2</c:v>
                </c:pt>
                <c:pt idx="8">
                  <c:v>#N/A</c:v>
                </c:pt>
                <c:pt idx="9">
                  <c:v>0.2</c:v>
                </c:pt>
              </c:numCache>
            </c:numRef>
          </c:val>
          <c:extLst>
            <c:ext xmlns:c16="http://schemas.microsoft.com/office/drawing/2014/chart" uri="{C3380CC4-5D6E-409C-BE32-E72D297353CC}">
              <c16:uniqueId val="{00000004-6A06-47F4-9673-2DDF7C19BDF6}"/>
            </c:ext>
          </c:extLst>
        </c:ser>
        <c:ser>
          <c:idx val="5"/>
          <c:order val="5"/>
          <c:tx>
            <c:strRef>
              <c:f>データシート!$A$32</c:f>
              <c:strCache>
                <c:ptCount val="1"/>
                <c:pt idx="0">
                  <c:v>片柳土地区画整理事業特別会計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0.49</c:v>
                </c:pt>
                <c:pt idx="4">
                  <c:v>#N/A</c:v>
                </c:pt>
                <c:pt idx="5">
                  <c:v>0.27</c:v>
                </c:pt>
                <c:pt idx="6">
                  <c:v>#N/A</c:v>
                </c:pt>
                <c:pt idx="7">
                  <c:v>0.1</c:v>
                </c:pt>
                <c:pt idx="8">
                  <c:v>#N/A</c:v>
                </c:pt>
                <c:pt idx="9">
                  <c:v>0.23</c:v>
                </c:pt>
              </c:numCache>
            </c:numRef>
          </c:val>
          <c:extLst>
            <c:ext xmlns:c16="http://schemas.microsoft.com/office/drawing/2014/chart" uri="{C3380CC4-5D6E-409C-BE32-E72D297353CC}">
              <c16:uniqueId val="{00000005-6A06-47F4-9673-2DDF7C19BDF6}"/>
            </c:ext>
          </c:extLst>
        </c:ser>
        <c:ser>
          <c:idx val="6"/>
          <c:order val="6"/>
          <c:tx>
            <c:strRef>
              <c:f>データシート!$A$33</c:f>
              <c:strCache>
                <c:ptCount val="1"/>
                <c:pt idx="0">
                  <c:v>石井土地区画整理事業特別会計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0.26</c:v>
                </c:pt>
                <c:pt idx="4">
                  <c:v>#N/A</c:v>
                </c:pt>
                <c:pt idx="5">
                  <c:v>0.14000000000000001</c:v>
                </c:pt>
                <c:pt idx="6">
                  <c:v>#N/A</c:v>
                </c:pt>
                <c:pt idx="7">
                  <c:v>0.28999999999999998</c:v>
                </c:pt>
                <c:pt idx="8">
                  <c:v>#N/A</c:v>
                </c:pt>
                <c:pt idx="9">
                  <c:v>0.27</c:v>
                </c:pt>
              </c:numCache>
            </c:numRef>
          </c:val>
          <c:extLst>
            <c:ext xmlns:c16="http://schemas.microsoft.com/office/drawing/2014/chart" uri="{C3380CC4-5D6E-409C-BE32-E72D297353CC}">
              <c16:uniqueId val="{00000006-6A06-47F4-9673-2DDF7C19BD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2.16</c:v>
                </c:pt>
                <c:pt idx="4">
                  <c:v>#N/A</c:v>
                </c:pt>
                <c:pt idx="5">
                  <c:v>2.1800000000000002</c:v>
                </c:pt>
                <c:pt idx="6">
                  <c:v>#N/A</c:v>
                </c:pt>
                <c:pt idx="7">
                  <c:v>1.65</c:v>
                </c:pt>
                <c:pt idx="8">
                  <c:v>#N/A</c:v>
                </c:pt>
                <c:pt idx="9">
                  <c:v>0.74</c:v>
                </c:pt>
              </c:numCache>
            </c:numRef>
          </c:val>
          <c:extLst>
            <c:ext xmlns:c16="http://schemas.microsoft.com/office/drawing/2014/chart" uri="{C3380CC4-5D6E-409C-BE32-E72D297353CC}">
              <c16:uniqueId val="{00000007-6A06-47F4-9673-2DDF7C19BDF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3.03</c:v>
                </c:pt>
                <c:pt idx="2">
                  <c:v>#N/A</c:v>
                </c:pt>
                <c:pt idx="3">
                  <c:v>2.92</c:v>
                </c:pt>
                <c:pt idx="4">
                  <c:v>#N/A</c:v>
                </c:pt>
                <c:pt idx="5">
                  <c:v>1.03</c:v>
                </c:pt>
                <c:pt idx="6">
                  <c:v>#N/A</c:v>
                </c:pt>
                <c:pt idx="7">
                  <c:v>2.11</c:v>
                </c:pt>
                <c:pt idx="8">
                  <c:v>#N/A</c:v>
                </c:pt>
                <c:pt idx="9">
                  <c:v>1.41</c:v>
                </c:pt>
              </c:numCache>
            </c:numRef>
          </c:val>
          <c:extLst>
            <c:ext xmlns:c16="http://schemas.microsoft.com/office/drawing/2014/chart" uri="{C3380CC4-5D6E-409C-BE32-E72D297353CC}">
              <c16:uniqueId val="{00000008-6A06-47F4-9673-2DDF7C19BD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8.6999999999999993</c:v>
                </c:pt>
                <c:pt idx="2">
                  <c:v>#N/A</c:v>
                </c:pt>
                <c:pt idx="3">
                  <c:v>6.56</c:v>
                </c:pt>
                <c:pt idx="4">
                  <c:v>#N/A</c:v>
                </c:pt>
                <c:pt idx="5">
                  <c:v>12.78</c:v>
                </c:pt>
                <c:pt idx="6">
                  <c:v>#N/A</c:v>
                </c:pt>
                <c:pt idx="7">
                  <c:v>10.63</c:v>
                </c:pt>
                <c:pt idx="8">
                  <c:v>#N/A</c:v>
                </c:pt>
                <c:pt idx="9">
                  <c:v>8.4600000000000009</c:v>
                </c:pt>
              </c:numCache>
            </c:numRef>
          </c:val>
          <c:extLst>
            <c:ext xmlns:c16="http://schemas.microsoft.com/office/drawing/2014/chart" uri="{C3380CC4-5D6E-409C-BE32-E72D297353CC}">
              <c16:uniqueId val="{00000009-6A06-47F4-9673-2DDF7C19BD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2550</c:v>
                </c:pt>
                <c:pt idx="5">
                  <c:v>2528</c:v>
                </c:pt>
                <c:pt idx="8">
                  <c:v>2525</c:v>
                </c:pt>
                <c:pt idx="11">
                  <c:v>2497</c:v>
                </c:pt>
                <c:pt idx="14">
                  <c:v>2384</c:v>
                </c:pt>
              </c:numCache>
            </c:numRef>
          </c:val>
          <c:extLst>
            <c:ext xmlns:c16="http://schemas.microsoft.com/office/drawing/2014/chart" uri="{C3380CC4-5D6E-409C-BE32-E72D297353CC}">
              <c16:uniqueId val="{00000000-4564-4255-B441-C151711EC5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64-4255-B441-C151711EC5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64-4255-B441-C151711EC5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549</c:v>
                </c:pt>
                <c:pt idx="3">
                  <c:v>555</c:v>
                </c:pt>
                <c:pt idx="6">
                  <c:v>597</c:v>
                </c:pt>
                <c:pt idx="9">
                  <c:v>526</c:v>
                </c:pt>
                <c:pt idx="12">
                  <c:v>531</c:v>
                </c:pt>
              </c:numCache>
            </c:numRef>
          </c:val>
          <c:extLst>
            <c:ext xmlns:c16="http://schemas.microsoft.com/office/drawing/2014/chart" uri="{C3380CC4-5D6E-409C-BE32-E72D297353CC}">
              <c16:uniqueId val="{00000003-4564-4255-B441-C151711EC5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64-4255-B441-C151711EC5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64-4255-B441-C151711EC5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64-4255-B441-C151711EC5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3028</c:v>
                </c:pt>
                <c:pt idx="3">
                  <c:v>3099</c:v>
                </c:pt>
                <c:pt idx="6">
                  <c:v>3335</c:v>
                </c:pt>
                <c:pt idx="9">
                  <c:v>3572</c:v>
                </c:pt>
                <c:pt idx="12">
                  <c:v>3508</c:v>
                </c:pt>
              </c:numCache>
            </c:numRef>
          </c:val>
          <c:extLst>
            <c:ext xmlns:c16="http://schemas.microsoft.com/office/drawing/2014/chart" uri="{C3380CC4-5D6E-409C-BE32-E72D297353CC}">
              <c16:uniqueId val="{00000007-4564-4255-B441-C151711EC5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1027</c:v>
                </c:pt>
                <c:pt idx="2">
                  <c:v>#N/A</c:v>
                </c:pt>
                <c:pt idx="3">
                  <c:v>#N/A</c:v>
                </c:pt>
                <c:pt idx="4">
                  <c:v>1126</c:v>
                </c:pt>
                <c:pt idx="5">
                  <c:v>#N/A</c:v>
                </c:pt>
                <c:pt idx="6">
                  <c:v>#N/A</c:v>
                </c:pt>
                <c:pt idx="7">
                  <c:v>1407</c:v>
                </c:pt>
                <c:pt idx="8">
                  <c:v>#N/A</c:v>
                </c:pt>
                <c:pt idx="9">
                  <c:v>#N/A</c:v>
                </c:pt>
                <c:pt idx="10">
                  <c:v>1601</c:v>
                </c:pt>
                <c:pt idx="11">
                  <c:v>#N/A</c:v>
                </c:pt>
                <c:pt idx="12">
                  <c:v>#N/A</c:v>
                </c:pt>
                <c:pt idx="13">
                  <c:v>1655</c:v>
                </c:pt>
                <c:pt idx="14">
                  <c:v>#N/A</c:v>
                </c:pt>
              </c:numCache>
            </c:numRef>
          </c:val>
          <c:smooth val="0"/>
          <c:extLst>
            <c:ext xmlns:c16="http://schemas.microsoft.com/office/drawing/2014/chart" uri="{C3380CC4-5D6E-409C-BE32-E72D297353CC}">
              <c16:uniqueId val="{00000008-4564-4255-B441-C151711EC5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24850</c:v>
                </c:pt>
                <c:pt idx="5">
                  <c:v>24941</c:v>
                </c:pt>
                <c:pt idx="8">
                  <c:v>25242</c:v>
                </c:pt>
                <c:pt idx="11">
                  <c:v>24521</c:v>
                </c:pt>
                <c:pt idx="14">
                  <c:v>23420</c:v>
                </c:pt>
              </c:numCache>
            </c:numRef>
          </c:val>
          <c:extLst>
            <c:ext xmlns:c16="http://schemas.microsoft.com/office/drawing/2014/chart" uri="{C3380CC4-5D6E-409C-BE32-E72D297353CC}">
              <c16:uniqueId val="{00000000-51F2-47C3-A174-73B0E4AE77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4959</c:v>
                </c:pt>
                <c:pt idx="5">
                  <c:v>4611</c:v>
                </c:pt>
                <c:pt idx="8">
                  <c:v>4477</c:v>
                </c:pt>
                <c:pt idx="11">
                  <c:v>4188</c:v>
                </c:pt>
                <c:pt idx="14">
                  <c:v>4106</c:v>
                </c:pt>
              </c:numCache>
            </c:numRef>
          </c:val>
          <c:extLst>
            <c:ext xmlns:c16="http://schemas.microsoft.com/office/drawing/2014/chart" uri="{C3380CC4-5D6E-409C-BE32-E72D297353CC}">
              <c16:uniqueId val="{00000001-51F2-47C3-A174-73B0E4AE77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6632</c:v>
                </c:pt>
                <c:pt idx="5">
                  <c:v>7263</c:v>
                </c:pt>
                <c:pt idx="8">
                  <c:v>8438</c:v>
                </c:pt>
                <c:pt idx="11">
                  <c:v>9444</c:v>
                </c:pt>
                <c:pt idx="14">
                  <c:v>9390</c:v>
                </c:pt>
              </c:numCache>
            </c:numRef>
          </c:val>
          <c:extLst>
            <c:ext xmlns:c16="http://schemas.microsoft.com/office/drawing/2014/chart" uri="{C3380CC4-5D6E-409C-BE32-E72D297353CC}">
              <c16:uniqueId val="{00000002-51F2-47C3-A174-73B0E4AE77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F2-47C3-A174-73B0E4AE77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F2-47C3-A174-73B0E4AE77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F2-47C3-A174-73B0E4AE77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3218</c:v>
                </c:pt>
                <c:pt idx="3">
                  <c:v>3159</c:v>
                </c:pt>
                <c:pt idx="6">
                  <c:v>2979</c:v>
                </c:pt>
                <c:pt idx="9">
                  <c:v>2943</c:v>
                </c:pt>
                <c:pt idx="12">
                  <c:v>2866</c:v>
                </c:pt>
              </c:numCache>
            </c:numRef>
          </c:val>
          <c:extLst>
            <c:ext xmlns:c16="http://schemas.microsoft.com/office/drawing/2014/chart" uri="{C3380CC4-5D6E-409C-BE32-E72D297353CC}">
              <c16:uniqueId val="{00000006-51F2-47C3-A174-73B0E4AE77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6230</c:v>
                </c:pt>
                <c:pt idx="3">
                  <c:v>5945</c:v>
                </c:pt>
                <c:pt idx="6">
                  <c:v>5991</c:v>
                </c:pt>
                <c:pt idx="9">
                  <c:v>5841</c:v>
                </c:pt>
                <c:pt idx="12">
                  <c:v>6585</c:v>
                </c:pt>
              </c:numCache>
            </c:numRef>
          </c:val>
          <c:extLst>
            <c:ext xmlns:c16="http://schemas.microsoft.com/office/drawing/2014/chart" uri="{C3380CC4-5D6E-409C-BE32-E72D297353CC}">
              <c16:uniqueId val="{00000007-51F2-47C3-A174-73B0E4AE77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1F2-47C3-A174-73B0E4AE77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2366</c:v>
                </c:pt>
                <c:pt idx="3">
                  <c:v>2366</c:v>
                </c:pt>
                <c:pt idx="6">
                  <c:v>2366</c:v>
                </c:pt>
                <c:pt idx="9">
                  <c:v>2366</c:v>
                </c:pt>
                <c:pt idx="12">
                  <c:v>2366</c:v>
                </c:pt>
              </c:numCache>
            </c:numRef>
          </c:val>
          <c:extLst>
            <c:ext xmlns:c16="http://schemas.microsoft.com/office/drawing/2014/chart" uri="{C3380CC4-5D6E-409C-BE32-E72D297353CC}">
              <c16:uniqueId val="{00000009-51F2-47C3-A174-73B0E4AE77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30051</c:v>
                </c:pt>
                <c:pt idx="3">
                  <c:v>29531</c:v>
                </c:pt>
                <c:pt idx="6">
                  <c:v>28605</c:v>
                </c:pt>
                <c:pt idx="9">
                  <c:v>26395</c:v>
                </c:pt>
                <c:pt idx="12">
                  <c:v>24458</c:v>
                </c:pt>
              </c:numCache>
            </c:numRef>
          </c:val>
          <c:extLst>
            <c:ext xmlns:c16="http://schemas.microsoft.com/office/drawing/2014/chart" uri="{C3380CC4-5D6E-409C-BE32-E72D297353CC}">
              <c16:uniqueId val="{0000000A-51F2-47C3-A174-73B0E4AE77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5423</c:v>
                </c:pt>
                <c:pt idx="2">
                  <c:v>#N/A</c:v>
                </c:pt>
                <c:pt idx="3">
                  <c:v>#N/A</c:v>
                </c:pt>
                <c:pt idx="4">
                  <c:v>4184</c:v>
                </c:pt>
                <c:pt idx="5">
                  <c:v>#N/A</c:v>
                </c:pt>
                <c:pt idx="6">
                  <c:v>#N/A</c:v>
                </c:pt>
                <c:pt idx="7">
                  <c:v>1784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F2-47C3-A174-73B0E4AE77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4193</c:v>
                </c:pt>
                <c:pt idx="1">
                  <c:v>4880</c:v>
                </c:pt>
                <c:pt idx="2">
                  <c:v>4769</c:v>
                </c:pt>
              </c:numCache>
            </c:numRef>
          </c:val>
          <c:extLst>
            <c:ext xmlns:c16="http://schemas.microsoft.com/office/drawing/2014/chart" uri="{C3380CC4-5D6E-409C-BE32-E72D297353CC}">
              <c16:uniqueId val="{00000000-9189-46BC-99FE-D40EA25FCD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474</c:v>
                </c:pt>
                <c:pt idx="1">
                  <c:v>474</c:v>
                </c:pt>
                <c:pt idx="2">
                  <c:v>581</c:v>
                </c:pt>
              </c:numCache>
            </c:numRef>
          </c:val>
          <c:extLst>
            <c:ext xmlns:c16="http://schemas.microsoft.com/office/drawing/2014/chart" uri="{C3380CC4-5D6E-409C-BE32-E72D297353CC}">
              <c16:uniqueId val="{00000001-9189-46BC-99FE-D40EA25FCD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792</c:v>
                </c:pt>
                <c:pt idx="1">
                  <c:v>1339</c:v>
                </c:pt>
                <c:pt idx="2">
                  <c:v>1494</c:v>
                </c:pt>
              </c:numCache>
            </c:numRef>
          </c:val>
          <c:extLst>
            <c:ext xmlns:c16="http://schemas.microsoft.com/office/drawing/2014/chart" uri="{C3380CC4-5D6E-409C-BE32-E72D297353CC}">
              <c16:uniqueId val="{00000002-9189-46BC-99FE-D40EA25FCD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99,527
96,137
41.02
37,300,572
35,337,917
1,699,506
20,069,876
24,458,479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ポイント、埼玉県平均は</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ポイントそれぞれ上回っている。就業者人口の減少等に伴う個人住民税の減少が危惧される中、引き続き市税の安定的な確保につながる施策を検討していく。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歳入面では、臨時財政対策債が</a:t>
          </a:r>
          <a:r>
            <a:rPr kumimoji="1" lang="en-US" altLang="ja-JP" sz="1300">
              <a:latin typeface="ＭＳ Ｐゴシック" panose="020B0600070205080204" pitchFamily="50" charset="-128"/>
              <a:ea typeface="ＭＳ Ｐゴシック" panose="020B0600070205080204" pitchFamily="50" charset="-128"/>
            </a:rPr>
            <a:t>265,404</a:t>
          </a:r>
          <a:r>
            <a:rPr kumimoji="1" lang="ja-JP" altLang="en-US" sz="1300">
              <a:latin typeface="ＭＳ Ｐゴシック" panose="020B0600070205080204" pitchFamily="50" charset="-128"/>
              <a:ea typeface="ＭＳ Ｐゴシック" panose="020B0600070205080204" pitchFamily="50" charset="-128"/>
            </a:rPr>
            <a:t>千円減少したことなどにより、経常一般財源全体で</a:t>
          </a:r>
          <a:r>
            <a:rPr kumimoji="1" lang="en-US" altLang="ja-JP" sz="1300">
              <a:latin typeface="ＭＳ Ｐゴシック" panose="020B0600070205080204" pitchFamily="50" charset="-128"/>
              <a:ea typeface="ＭＳ Ｐゴシック" panose="020B0600070205080204" pitchFamily="50" charset="-128"/>
            </a:rPr>
            <a:t>27,093</a:t>
          </a:r>
          <a:r>
            <a:rPr kumimoji="1" lang="ja-JP" altLang="en-US" sz="1300">
              <a:latin typeface="ＭＳ Ｐゴシック" panose="020B0600070205080204" pitchFamily="50" charset="-128"/>
              <a:ea typeface="ＭＳ Ｐゴシック" panose="020B0600070205080204" pitchFamily="50" charset="-128"/>
            </a:rPr>
            <a:t>千円減少した。歳出面では、物件費が</a:t>
          </a:r>
          <a:r>
            <a:rPr kumimoji="1" lang="en-US" altLang="ja-JP" sz="1300">
              <a:latin typeface="ＭＳ Ｐゴシック" panose="020B0600070205080204" pitchFamily="50" charset="-128"/>
              <a:ea typeface="ＭＳ Ｐゴシック" panose="020B0600070205080204" pitchFamily="50" charset="-128"/>
            </a:rPr>
            <a:t>34,859</a:t>
          </a:r>
          <a:r>
            <a:rPr kumimoji="1" lang="ja-JP" altLang="en-US" sz="1300">
              <a:latin typeface="ＭＳ Ｐゴシック" panose="020B0600070205080204" pitchFamily="50" charset="-128"/>
              <a:ea typeface="ＭＳ Ｐゴシック" panose="020B0600070205080204" pitchFamily="50" charset="-128"/>
            </a:rPr>
            <a:t>千円減、公債費が</a:t>
          </a:r>
          <a:r>
            <a:rPr kumimoji="1" lang="en-US" altLang="ja-JP" sz="1300">
              <a:latin typeface="ＭＳ Ｐゴシック" panose="020B0600070205080204" pitchFamily="50" charset="-128"/>
              <a:ea typeface="ＭＳ Ｐゴシック" panose="020B0600070205080204" pitchFamily="50" charset="-128"/>
            </a:rPr>
            <a:t>58,241</a:t>
          </a:r>
          <a:r>
            <a:rPr kumimoji="1" lang="ja-JP" altLang="en-US" sz="1300">
              <a:latin typeface="ＭＳ Ｐゴシック" panose="020B0600070205080204" pitchFamily="50" charset="-128"/>
              <a:ea typeface="ＭＳ Ｐゴシック" panose="020B0600070205080204" pitchFamily="50" charset="-128"/>
            </a:rPr>
            <a:t>千円減等したが、人件費が</a:t>
          </a:r>
          <a:r>
            <a:rPr kumimoji="1" lang="en-US" altLang="ja-JP" sz="1300">
              <a:latin typeface="ＭＳ Ｐゴシック" panose="020B0600070205080204" pitchFamily="50" charset="-128"/>
              <a:ea typeface="ＭＳ Ｐゴシック" panose="020B0600070205080204" pitchFamily="50" charset="-128"/>
            </a:rPr>
            <a:t>124,678</a:t>
          </a:r>
          <a:r>
            <a:rPr kumimoji="1" lang="ja-JP" altLang="en-US" sz="1300">
              <a:latin typeface="ＭＳ Ｐゴシック" panose="020B0600070205080204" pitchFamily="50" charset="-128"/>
              <a:ea typeface="ＭＳ Ｐゴシック" panose="020B0600070205080204" pitchFamily="50" charset="-128"/>
            </a:rPr>
            <a:t>千円増、扶助費が</a:t>
          </a:r>
          <a:r>
            <a:rPr kumimoji="1" lang="en-US" altLang="ja-JP" sz="1300">
              <a:latin typeface="ＭＳ Ｐゴシック" panose="020B0600070205080204" pitchFamily="50" charset="-128"/>
              <a:ea typeface="ＭＳ Ｐゴシック" panose="020B0600070205080204" pitchFamily="50" charset="-128"/>
            </a:rPr>
            <a:t>507,081</a:t>
          </a:r>
          <a:r>
            <a:rPr kumimoji="1" lang="ja-JP" altLang="en-US" sz="1300">
              <a:latin typeface="ＭＳ Ｐゴシック" panose="020B0600070205080204" pitchFamily="50" charset="-128"/>
              <a:ea typeface="ＭＳ Ｐゴシック" panose="020B0600070205080204" pitchFamily="50" charset="-128"/>
            </a:rPr>
            <a:t>千円増などの要因により、経常一般財源全体で</a:t>
          </a:r>
          <a:r>
            <a:rPr kumimoji="1" lang="en-US" altLang="ja-JP" sz="1300">
              <a:latin typeface="ＭＳ Ｐゴシック" panose="020B0600070205080204" pitchFamily="50" charset="-128"/>
              <a:ea typeface="ＭＳ Ｐゴシック" panose="020B0600070205080204" pitchFamily="50" charset="-128"/>
            </a:rPr>
            <a:t>654,130</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％へと上昇した。今後については、投資的経費に係る事業費の見直しや進度調整を通じて、引き続き公債費の削減に努めるなど、経常的経費の削減を図り、健全な財政運営に努める。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107188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7300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64008</xdr:rowOff>
    </xdr:from>
    <xdr:to>
      <xdr:col>19</xdr:col>
      <xdr:colOff>133350</xdr:colOff>
      <xdr:row>61</xdr:row>
      <xdr:rowOff>114554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100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64008</xdr:rowOff>
    </xdr:from>
    <xdr:to>
      <xdr:col>15</xdr:col>
      <xdr:colOff>82550</xdr:colOff>
      <xdr:row>62</xdr:row>
      <xdr:rowOff>29972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100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78232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598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13208</xdr:rowOff>
    </xdr:from>
    <xdr:to>
      <xdr:col>15</xdr:col>
      <xdr:colOff>133350</xdr:colOff>
      <xdr:row>60</xdr:row>
      <xdr:rowOff>114808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124985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人件費は正規職員に係る給与の増加等により</a:t>
          </a:r>
          <a:r>
            <a:rPr kumimoji="1" lang="en-US" altLang="ja-JP" sz="1300">
              <a:latin typeface="ＭＳ Ｐゴシック" panose="020B0600070205080204" pitchFamily="50" charset="-128"/>
              <a:ea typeface="ＭＳ Ｐゴシック" panose="020B0600070205080204" pitchFamily="50" charset="-128"/>
            </a:rPr>
            <a:t>124,678</a:t>
          </a:r>
          <a:r>
            <a:rPr kumimoji="1" lang="ja-JP" altLang="en-US" sz="1300">
              <a:latin typeface="ＭＳ Ｐゴシック" panose="020B0600070205080204" pitchFamily="50" charset="-128"/>
              <a:ea typeface="ＭＳ Ｐゴシック" panose="020B0600070205080204" pitchFamily="50" charset="-128"/>
            </a:rPr>
            <a:t>千円増加したが、物件費はごみ収集・運搬事業等の減少により</a:t>
          </a:r>
          <a:r>
            <a:rPr kumimoji="1" lang="en-US" altLang="ja-JP" sz="1300">
              <a:latin typeface="ＭＳ Ｐゴシック" panose="020B0600070205080204" pitchFamily="50" charset="-128"/>
              <a:ea typeface="ＭＳ Ｐゴシック" panose="020B0600070205080204" pitchFamily="50" charset="-128"/>
            </a:rPr>
            <a:t>34,859</a:t>
          </a:r>
          <a:r>
            <a:rPr kumimoji="1" lang="ja-JP" altLang="en-US" sz="1300">
              <a:latin typeface="ＭＳ Ｐゴシック" panose="020B0600070205080204" pitchFamily="50" charset="-128"/>
              <a:ea typeface="ＭＳ Ｐゴシック" panose="020B0600070205080204" pitchFamily="50" charset="-128"/>
            </a:rPr>
            <a:t>千円減少した。今後は公共施設の老朽化等により維持補修費の増加が見込まれるため、長寿命化等を計画的に行っていくことにより、抑制に努める。また、会計年度任用職員を含め、職員の人事配置の適正化を図るとともに、業務委託の見直しを進め、統廃合やサービス内容についても見直しを行い、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80465</xdr:rowOff>
    </xdr:from>
    <xdr:to>
      <xdr:col>23</xdr:col>
      <xdr:colOff>133350</xdr:colOff>
      <xdr:row>81</xdr:row>
      <xdr:rowOff>136365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67915"/>
          <a:ext cx="838200" cy="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120776</xdr:rowOff>
    </xdr:from>
    <xdr:to>
      <xdr:col>19</xdr:col>
      <xdr:colOff>133350</xdr:colOff>
      <xdr:row>81</xdr:row>
      <xdr:rowOff>136365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8226"/>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120776</xdr:rowOff>
    </xdr:from>
    <xdr:to>
      <xdr:col>15</xdr:col>
      <xdr:colOff>82550</xdr:colOff>
      <xdr:row>81</xdr:row>
      <xdr:rowOff>139316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08226"/>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66469</xdr:rowOff>
    </xdr:from>
    <xdr:to>
      <xdr:col>11</xdr:col>
      <xdr:colOff>31750</xdr:colOff>
      <xdr:row>81</xdr:row>
      <xdr:rowOff>139316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3919"/>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29665</xdr:rowOff>
    </xdr:from>
    <xdr:to>
      <xdr:col>23</xdr:col>
      <xdr:colOff>184150</xdr:colOff>
      <xdr:row>81</xdr:row>
      <xdr:rowOff>131265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46192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85565</xdr:rowOff>
    </xdr:from>
    <xdr:to>
      <xdr:col>19</xdr:col>
      <xdr:colOff>184150</xdr:colOff>
      <xdr:row>82</xdr:row>
      <xdr:rowOff>15715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25892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69976</xdr:rowOff>
    </xdr:from>
    <xdr:to>
      <xdr:col>15</xdr:col>
      <xdr:colOff>133350</xdr:colOff>
      <xdr:row>82</xdr:row>
      <xdr:rowOff>126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88516</xdr:rowOff>
    </xdr:from>
    <xdr:to>
      <xdr:col>11</xdr:col>
      <xdr:colOff>82550</xdr:colOff>
      <xdr:row>82</xdr:row>
      <xdr:rowOff>18666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28843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15669</xdr:rowOff>
    </xdr:from>
    <xdr:to>
      <xdr:col>7</xdr:col>
      <xdr:colOff>31750</xdr:colOff>
      <xdr:row>81</xdr:row>
      <xdr:rowOff>117269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127446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7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、埼玉県市町村平均を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上回っているため、今後、給料表及び各手当の見直しや、人事評価結果の活用等で、適正化に努める。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84364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136071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前年度に比べ職員数は増加し、人口の減少割合が小さかったため、人口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人当たり職員数は前年度に比べ</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ポイント上回った。類似団体平均と比較しても少ない人数で行政運営ができている。今後も、業務の質と量に応じた人事配置の適正化に努める。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56515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43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44450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62</xdr:row>
      <xdr:rowOff>44450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83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66569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683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22242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159068</xdr:rowOff>
    </xdr:from>
    <xdr:to>
      <xdr:col>68</xdr:col>
      <xdr:colOff>203200</xdr:colOff>
      <xdr:row>62</xdr:row>
      <xdr:rowOff>89218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99395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15769</xdr:rowOff>
    </xdr:from>
    <xdr:to>
      <xdr:col>64</xdr:col>
      <xdr:colOff>152400</xdr:colOff>
      <xdr:row>62</xdr:row>
      <xdr:rowOff>117369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127546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年度に借り入れた臨時財政対策債の償還が終了したことなどにより、令和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年度に比べて元利償還金額が</a:t>
          </a:r>
          <a:r>
            <a:rPr kumimoji="1" lang="en-US" altLang="ja-JP" sz="1300">
              <a:latin typeface="ＭＳ Ｐゴシック" panose="020B0600070205080204" pitchFamily="50" charset="-128"/>
              <a:ea typeface="ＭＳ Ｐゴシック" panose="020B0600070205080204" pitchFamily="50" charset="-128"/>
            </a:rPr>
            <a:t>63,313</a:t>
          </a:r>
          <a:r>
            <a:rPr kumimoji="1" lang="ja-JP" altLang="en-US" sz="1300">
              <a:latin typeface="ＭＳ Ｐゴシック" panose="020B0600070205080204" pitchFamily="50" charset="-128"/>
              <a:ea typeface="ＭＳ Ｐゴシック" panose="020B0600070205080204" pitchFamily="50" charset="-128"/>
            </a:rPr>
            <a:t>千円減少したものの、坂戸、鶴ヶ島下水道組合発行債に係る準元利償還金額が増加したことなどにより、令和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年度に比べて一部事務組合等の起こした地方債に充てたと認められる負担金が</a:t>
          </a:r>
          <a:r>
            <a:rPr kumimoji="1" lang="en-US" altLang="ja-JP" sz="1300">
              <a:latin typeface="ＭＳ Ｐゴシック" panose="020B0600070205080204" pitchFamily="50" charset="-128"/>
              <a:ea typeface="ＭＳ Ｐゴシック" panose="020B0600070205080204" pitchFamily="50" charset="-128"/>
            </a:rPr>
            <a:t>4,949</a:t>
          </a:r>
          <a:r>
            <a:rPr kumimoji="1" lang="ja-JP" altLang="en-US" sz="1300">
              <a:latin typeface="ＭＳ Ｐゴシック" panose="020B0600070205080204" pitchFamily="50" charset="-128"/>
              <a:ea typeface="ＭＳ Ｐゴシック" panose="020B0600070205080204" pitchFamily="50" charset="-128"/>
            </a:rPr>
            <a:t>千円増加した。また、街路事業や区画整理事業に係る事業費が増加したことなどにより、令和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年度に比べて都市計画税充当可能額が</a:t>
          </a:r>
          <a:r>
            <a:rPr kumimoji="1" lang="en-US" altLang="ja-JP" sz="1300">
              <a:latin typeface="ＭＳ Ｐゴシック" panose="020B0600070205080204" pitchFamily="50" charset="-128"/>
              <a:ea typeface="ＭＳ Ｐゴシック" panose="020B0600070205080204" pitchFamily="50" charset="-128"/>
            </a:rPr>
            <a:t>24,049</a:t>
          </a:r>
          <a:r>
            <a:rPr kumimoji="1" lang="ja-JP" altLang="en-US" sz="1300">
              <a:latin typeface="ＭＳ Ｐゴシック" panose="020B0600070205080204" pitchFamily="50" charset="-128"/>
              <a:ea typeface="ＭＳ Ｐゴシック" panose="020B0600070205080204" pitchFamily="50" charset="-128"/>
            </a:rPr>
            <a:t>千円減少したことなどにより、実質公債費が上昇した。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83759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64185"/>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163285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492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48381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新規発行債が増加したものの、令和元年度に借り入れた臨時財政対策債の元金償還が通年化したことなどにより、令和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年度における元金償還額が市債の借入額を上回り、地方債現在高が</a:t>
          </a:r>
          <a:r>
            <a:rPr kumimoji="1" lang="en-US" altLang="ja-JP" sz="1300">
              <a:latin typeface="ＭＳ Ｐゴシック" panose="020B0600070205080204" pitchFamily="50" charset="-128"/>
              <a:ea typeface="ＭＳ Ｐゴシック" panose="020B0600070205080204" pitchFamily="50" charset="-128"/>
            </a:rPr>
            <a:t>1,936,461</a:t>
          </a:r>
          <a:r>
            <a:rPr kumimoji="1" lang="ja-JP" altLang="en-US" sz="1300">
              <a:latin typeface="ＭＳ Ｐゴシック" panose="020B0600070205080204" pitchFamily="50" charset="-128"/>
              <a:ea typeface="ＭＳ Ｐゴシック" panose="020B0600070205080204" pitchFamily="50" charset="-128"/>
            </a:rPr>
            <a:t>千円減少したため、将来負担額が充当可能財源等を下回った。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81824</xdr:rowOff>
    </xdr:from>
    <xdr:to>
      <xdr:col>72</xdr:col>
      <xdr:colOff>203200</xdr:colOff>
      <xdr:row>15</xdr:row>
      <xdr:rowOff>165463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82124"/>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165463</xdr:rowOff>
    </xdr:from>
    <xdr:to>
      <xdr:col>68</xdr:col>
      <xdr:colOff>152400</xdr:colOff>
      <xdr:row>16</xdr:row>
      <xdr:rowOff>137069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37213"/>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31024</xdr:rowOff>
    </xdr:from>
    <xdr:to>
      <xdr:col>73</xdr:col>
      <xdr:colOff>44450</xdr:colOff>
      <xdr:row>14</xdr:row>
      <xdr:rowOff>132624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117401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1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114663</xdr:rowOff>
    </xdr:from>
    <xdr:to>
      <xdr:col>68</xdr:col>
      <xdr:colOff>203200</xdr:colOff>
      <xdr:row>16</xdr:row>
      <xdr:rowOff>44813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29590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86269</xdr:rowOff>
    </xdr:from>
    <xdr:to>
      <xdr:col>64</xdr:col>
      <xdr:colOff>152400</xdr:colOff>
      <xdr:row>17</xdr:row>
      <xdr:rowOff>16419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1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99,527
96,137
41.02
37,300,572
35,337,917
1,699,506
20,069,876
24,458,479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人事院勧告に伴い、職員の給料及び期末手当が増加したこと等により、</a:t>
          </a:r>
          <a:r>
            <a:rPr kumimoji="1" lang="en-US" altLang="ja-JP" sz="1300">
              <a:latin typeface="ＭＳ Ｐゴシック" panose="020B0600070205080204" pitchFamily="50" charset="-128"/>
              <a:ea typeface="ＭＳ Ｐゴシック" panose="020B0600070205080204" pitchFamily="50" charset="-128"/>
            </a:rPr>
            <a:t>124,678</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％上昇した。今後も業務の質と量に応じた人事配置の適正化に努め、事務事業の見直しや民間委託の推進を図る。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ごみ収集・運搬事業において</a:t>
          </a:r>
          <a:r>
            <a:rPr kumimoji="1" lang="en-US" altLang="ja-JP" sz="1300">
              <a:latin typeface="ＭＳ Ｐゴシック" panose="020B0600070205080204" pitchFamily="50" charset="-128"/>
              <a:ea typeface="ＭＳ Ｐゴシック" panose="020B0600070205080204" pitchFamily="50" charset="-128"/>
            </a:rPr>
            <a:t>26,118</a:t>
          </a:r>
          <a:r>
            <a:rPr kumimoji="1" lang="ja-JP" altLang="en-US" sz="1300">
              <a:latin typeface="ＭＳ Ｐゴシック" panose="020B0600070205080204" pitchFamily="50" charset="-128"/>
              <a:ea typeface="ＭＳ Ｐゴシック" panose="020B0600070205080204" pitchFamily="50" charset="-128"/>
            </a:rPr>
            <a:t>千円減少、小学校コンピュータ整備事業において</a:t>
          </a:r>
          <a:r>
            <a:rPr kumimoji="1" lang="en-US" altLang="ja-JP" sz="1300">
              <a:latin typeface="ＭＳ Ｐゴシック" panose="020B0600070205080204" pitchFamily="50" charset="-128"/>
              <a:ea typeface="ＭＳ Ｐゴシック" panose="020B0600070205080204" pitchFamily="50" charset="-128"/>
            </a:rPr>
            <a:t>16,672</a:t>
          </a:r>
          <a:r>
            <a:rPr kumimoji="1" lang="ja-JP" altLang="en-US" sz="1300">
              <a:latin typeface="ＭＳ Ｐゴシック" panose="020B0600070205080204" pitchFamily="50" charset="-128"/>
              <a:ea typeface="ＭＳ Ｐゴシック" panose="020B0600070205080204" pitchFamily="50" charset="-128"/>
            </a:rPr>
            <a:t>千円減少したこと等により、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％改善した。今後も業務委託の見直しを進め、施設そのもののあり方について検討するほか、統廃合やサービス内容についても見直しを行う。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162378</xdr:rowOff>
    </xdr:from>
    <xdr:to>
      <xdr:col>82</xdr:col>
      <xdr:colOff>107950</xdr:colOff>
      <xdr:row>20</xdr:row>
      <xdr:rowOff>1814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19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1814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457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20</xdr:row>
      <xdr:rowOff>34472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457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63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111578</xdr:rowOff>
    </xdr:from>
    <xdr:to>
      <xdr:col>82</xdr:col>
      <xdr:colOff>158750</xdr:colOff>
      <xdr:row>20</xdr:row>
      <xdr:rowOff>41728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83655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民間保育所等運営委託事業において</a:t>
          </a:r>
          <a:r>
            <a:rPr kumimoji="1" lang="en-US" altLang="ja-JP" sz="1300">
              <a:latin typeface="ＭＳ Ｐゴシック" panose="020B0600070205080204" pitchFamily="50" charset="-128"/>
              <a:ea typeface="ＭＳ Ｐゴシック" panose="020B0600070205080204" pitchFamily="50" charset="-128"/>
            </a:rPr>
            <a:t>312,414</a:t>
          </a:r>
          <a:r>
            <a:rPr kumimoji="1" lang="ja-JP" altLang="en-US" sz="1300">
              <a:latin typeface="ＭＳ Ｐゴシック" panose="020B0600070205080204" pitchFamily="50" charset="-128"/>
              <a:ea typeface="ＭＳ Ｐゴシック" panose="020B0600070205080204" pitchFamily="50" charset="-128"/>
            </a:rPr>
            <a:t>千円増加、認定こども園整備等事業において</a:t>
          </a:r>
          <a:r>
            <a:rPr kumimoji="1" lang="en-US" altLang="ja-JP" sz="1300">
              <a:latin typeface="ＭＳ Ｐゴシック" panose="020B0600070205080204" pitchFamily="50" charset="-128"/>
              <a:ea typeface="ＭＳ Ｐゴシック" panose="020B0600070205080204" pitchFamily="50" charset="-128"/>
            </a:rPr>
            <a:t>51,366</a:t>
          </a:r>
          <a:r>
            <a:rPr kumimoji="1" lang="ja-JP" altLang="en-US" sz="1300">
              <a:latin typeface="ＭＳ Ｐゴシック" panose="020B0600070205080204" pitchFamily="50" charset="-128"/>
              <a:ea typeface="ＭＳ Ｐゴシック" panose="020B0600070205080204" pitchFamily="50" charset="-128"/>
            </a:rPr>
            <a:t>千円増加したこと等により、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56</xdr:row>
      <xdr:rowOff>27940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86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7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道路維持費が</a:t>
          </a:r>
          <a:r>
            <a:rPr kumimoji="1" lang="en-US" altLang="ja-JP" sz="1300">
              <a:latin typeface="ＭＳ Ｐゴシック" panose="020B0600070205080204" pitchFamily="50" charset="-128"/>
              <a:ea typeface="ＭＳ Ｐゴシック" panose="020B0600070205080204" pitchFamily="50" charset="-128"/>
            </a:rPr>
            <a:t>5,618</a:t>
          </a:r>
          <a:r>
            <a:rPr kumimoji="1" lang="ja-JP" altLang="en-US" sz="1300">
              <a:latin typeface="ＭＳ Ｐゴシック" panose="020B0600070205080204" pitchFamily="50" charset="-128"/>
              <a:ea typeface="ＭＳ Ｐゴシック" panose="020B0600070205080204" pitchFamily="50" charset="-128"/>
            </a:rPr>
            <a:t>千円増加したことなどにより、維持補修費は</a:t>
          </a:r>
          <a:r>
            <a:rPr kumimoji="1" lang="en-US" altLang="ja-JP" sz="1300">
              <a:latin typeface="ＭＳ Ｐゴシック" panose="020B0600070205080204" pitchFamily="50" charset="-128"/>
              <a:ea typeface="ＭＳ Ｐゴシック" panose="020B0600070205080204" pitchFamily="50" charset="-128"/>
            </a:rPr>
            <a:t>8,578</a:t>
          </a:r>
          <a:r>
            <a:rPr kumimoji="1" lang="ja-JP" altLang="en-US" sz="1300">
              <a:latin typeface="ＭＳ Ｐゴシック" panose="020B0600070205080204" pitchFamily="50" charset="-128"/>
              <a:ea typeface="ＭＳ Ｐゴシック" panose="020B0600070205080204" pitchFamily="50" charset="-128"/>
            </a:rPr>
            <a:t>千円増加した。また、介護保険特別会計繰出金が</a:t>
          </a:r>
          <a:r>
            <a:rPr kumimoji="1" lang="en-US" altLang="ja-JP" sz="1300">
              <a:latin typeface="ＭＳ Ｐゴシック" panose="020B0600070205080204" pitchFamily="50" charset="-128"/>
              <a:ea typeface="ＭＳ Ｐゴシック" panose="020B0600070205080204" pitchFamily="50" charset="-128"/>
            </a:rPr>
            <a:t>44,854</a:t>
          </a:r>
          <a:r>
            <a:rPr kumimoji="1" lang="ja-JP" altLang="en-US" sz="1300">
              <a:latin typeface="ＭＳ Ｐゴシック" panose="020B0600070205080204" pitchFamily="50" charset="-128"/>
              <a:ea typeface="ＭＳ Ｐゴシック" panose="020B0600070205080204" pitchFamily="50" charset="-128"/>
            </a:rPr>
            <a:t>千円増加したことなどにより、全体として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05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坂戸・鶴ヶ島消防組合への負担金において</a:t>
          </a:r>
          <a:r>
            <a:rPr kumimoji="1" lang="en-US" altLang="ja-JP" sz="1300">
              <a:latin typeface="ＭＳ Ｐゴシック" panose="020B0600070205080204" pitchFamily="50" charset="-128"/>
              <a:ea typeface="ＭＳ Ｐゴシック" panose="020B0600070205080204" pitchFamily="50" charset="-128"/>
            </a:rPr>
            <a:t>36,531</a:t>
          </a:r>
          <a:r>
            <a:rPr kumimoji="1" lang="ja-JP" altLang="en-US" sz="1300">
              <a:latin typeface="ＭＳ Ｐゴシック" panose="020B0600070205080204" pitchFamily="50" charset="-128"/>
              <a:ea typeface="ＭＳ Ｐゴシック" panose="020B0600070205080204" pitchFamily="50" charset="-128"/>
            </a:rPr>
            <a:t>千円増加したこと等により、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％上昇した。一部事務組合等への負担金については、内容を十分に精査することなどにより、支出の削減を図る。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226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489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借入分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に係る償還元金が</a:t>
          </a:r>
          <a:r>
            <a:rPr kumimoji="1" lang="en-US" altLang="ja-JP" sz="1300">
              <a:latin typeface="ＭＳ Ｐゴシック" panose="020B0600070205080204" pitchFamily="50" charset="-128"/>
              <a:ea typeface="ＭＳ Ｐゴシック" panose="020B0600070205080204" pitchFamily="50" charset="-128"/>
            </a:rPr>
            <a:t>53,019</a:t>
          </a:r>
          <a:r>
            <a:rPr kumimoji="1" lang="ja-JP" altLang="en-US" sz="1300">
              <a:latin typeface="ＭＳ Ｐゴシック" panose="020B0600070205080204" pitchFamily="50" charset="-128"/>
              <a:ea typeface="ＭＳ Ｐゴシック" panose="020B0600070205080204" pitchFamily="50" charset="-128"/>
            </a:rPr>
            <a:t>千円減少したこと、坂戸東川越線整備事業</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借入分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に係る償還元金が</a:t>
          </a:r>
          <a:r>
            <a:rPr kumimoji="1" lang="en-US" altLang="ja-JP" sz="1300">
              <a:latin typeface="ＭＳ Ｐゴシック" panose="020B0600070205080204" pitchFamily="50" charset="-128"/>
              <a:ea typeface="ＭＳ Ｐゴシック" panose="020B0600070205080204" pitchFamily="50" charset="-128"/>
            </a:rPr>
            <a:t>22,574</a:t>
          </a:r>
          <a:r>
            <a:rPr kumimoji="1" lang="ja-JP" altLang="en-US" sz="1300">
              <a:latin typeface="ＭＳ Ｐゴシック" panose="020B0600070205080204" pitchFamily="50" charset="-128"/>
              <a:ea typeface="ＭＳ Ｐゴシック" panose="020B0600070205080204" pitchFamily="50" charset="-128"/>
            </a:rPr>
            <a:t>千円減少したこと等により、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％改善した。普通債については、国・県・各種財団などの補助制度を有効に活用することで借入れを抑制するとともに、投資的経費に係る事業費の見直しや進度調整を通じて、公債費の削減に努める。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31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172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物件費が減少したものの、人件費、扶助費等が増加したため、全体として経常的支出が増加し、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％上昇した。今後も、物価高騰の影響や社会保障費等の増加により、財政が圧迫されることが懸念される。健全な財政運営を維持していくため、一層の歳出の抑制及び効率化に向けた業務改革に取り組む。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45720"/>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74</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524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75</xdr:row>
      <xdr:rowOff>130810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52474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50800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89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129540</xdr:rowOff>
    </xdr:from>
    <xdr:to>
      <xdr:col>74</xdr:col>
      <xdr:colOff>31750</xdr:colOff>
      <xdr:row>73</xdr:row>
      <xdr:rowOff>59690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69867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26698</xdr:rowOff>
    </xdr:from>
    <xdr:to>
      <xdr:col>29</xdr:col>
      <xdr:colOff>127000</xdr:colOff>
      <xdr:row>17</xdr:row>
      <xdr:rowOff>59296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8973"/>
          <a:ext cx="6477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43317</xdr:rowOff>
    </xdr:from>
    <xdr:to>
      <xdr:col>26</xdr:col>
      <xdr:colOff>50800</xdr:colOff>
      <xdr:row>17</xdr:row>
      <xdr:rowOff>59296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05592"/>
          <a:ext cx="698500" cy="1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23155</xdr:rowOff>
    </xdr:from>
    <xdr:to>
      <xdr:col>22</xdr:col>
      <xdr:colOff>114300</xdr:colOff>
      <xdr:row>17</xdr:row>
      <xdr:rowOff>43317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85430"/>
          <a:ext cx="6985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17737</xdr:rowOff>
    </xdr:from>
    <xdr:to>
      <xdr:col>18</xdr:col>
      <xdr:colOff>177800</xdr:colOff>
      <xdr:row>17</xdr:row>
      <xdr:rowOff>23155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80012"/>
          <a:ext cx="698500" cy="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147348</xdr:rowOff>
    </xdr:from>
    <xdr:to>
      <xdr:col>29</xdr:col>
      <xdr:colOff>177800</xdr:colOff>
      <xdr:row>17</xdr:row>
      <xdr:rowOff>77498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119425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1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8496</xdr:rowOff>
    </xdr:from>
    <xdr:to>
      <xdr:col>26</xdr:col>
      <xdr:colOff>101600</xdr:colOff>
      <xdr:row>17</xdr:row>
      <xdr:rowOff>110096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94873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5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163967</xdr:rowOff>
    </xdr:from>
    <xdr:to>
      <xdr:col>22</xdr:col>
      <xdr:colOff>165100</xdr:colOff>
      <xdr:row>17</xdr:row>
      <xdr:rowOff>94117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4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143805</xdr:rowOff>
    </xdr:from>
    <xdr:to>
      <xdr:col>19</xdr:col>
      <xdr:colOff>38100</xdr:colOff>
      <xdr:row>17</xdr:row>
      <xdr:rowOff>73955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3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2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138387</xdr:rowOff>
    </xdr:from>
    <xdr:to>
      <xdr:col>15</xdr:col>
      <xdr:colOff>101600</xdr:colOff>
      <xdr:row>17</xdr:row>
      <xdr:rowOff>68537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2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53314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274066</xdr:rowOff>
    </xdr:from>
    <xdr:to>
      <xdr:col>29</xdr:col>
      <xdr:colOff>127000</xdr:colOff>
      <xdr:row>34</xdr:row>
      <xdr:rowOff>296621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41516"/>
          <a:ext cx="6477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296621</xdr:rowOff>
    </xdr:from>
    <xdr:to>
      <xdr:col>26</xdr:col>
      <xdr:colOff>50800</xdr:colOff>
      <xdr:row>35</xdr:row>
      <xdr:rowOff>28969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64071"/>
          <a:ext cx="698500" cy="7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28969</xdr:rowOff>
    </xdr:from>
    <xdr:to>
      <xdr:col>22</xdr:col>
      <xdr:colOff>114300</xdr:colOff>
      <xdr:row>35</xdr:row>
      <xdr:rowOff>138849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39319"/>
          <a:ext cx="698500" cy="10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138849</xdr:rowOff>
    </xdr:from>
    <xdr:to>
      <xdr:col>18</xdr:col>
      <xdr:colOff>177800</xdr:colOff>
      <xdr:row>35</xdr:row>
      <xdr:rowOff>177635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49199"/>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223266</xdr:rowOff>
    </xdr:from>
    <xdr:to>
      <xdr:col>29</xdr:col>
      <xdr:colOff>177800</xdr:colOff>
      <xdr:row>34</xdr:row>
      <xdr:rowOff>324865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907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68343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3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245821</xdr:rowOff>
    </xdr:from>
    <xdr:to>
      <xdr:col>26</xdr:col>
      <xdr:colOff>101600</xdr:colOff>
      <xdr:row>35</xdr:row>
      <xdr:rowOff>4521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1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14698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8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321069</xdr:rowOff>
    </xdr:from>
    <xdr:to>
      <xdr:col>22</xdr:col>
      <xdr:colOff>165100</xdr:colOff>
      <xdr:row>35</xdr:row>
      <xdr:rowOff>79769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8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89946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88049</xdr:rowOff>
    </xdr:from>
    <xdr:to>
      <xdr:col>19</xdr:col>
      <xdr:colOff>38100</xdr:colOff>
      <xdr:row>35</xdr:row>
      <xdr:rowOff>189649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199826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126835</xdr:rowOff>
    </xdr:from>
    <xdr:to>
      <xdr:col>15</xdr:col>
      <xdr:colOff>101600</xdr:colOff>
      <xdr:row>35</xdr:row>
      <xdr:rowOff>228435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3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238612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99,527
96,137
41.02
37,300,572
35,337,917
1,699,506
20,069,876
24,458,479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143701</xdr:rowOff>
    </xdr:from>
    <xdr:to>
      <xdr:col>24</xdr:col>
      <xdr:colOff>63500</xdr:colOff>
      <xdr:row>37</xdr:row>
      <xdr:rowOff>169669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87351"/>
          <a:ext cx="838200" cy="2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169669</xdr:rowOff>
    </xdr:from>
    <xdr:to>
      <xdr:col>19</xdr:col>
      <xdr:colOff>177800</xdr:colOff>
      <xdr:row>38</xdr:row>
      <xdr:rowOff>1717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1331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146169</xdr:rowOff>
    </xdr:from>
    <xdr:to>
      <xdr:col>15</xdr:col>
      <xdr:colOff>50800</xdr:colOff>
      <xdr:row>38</xdr:row>
      <xdr:rowOff>1717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9819"/>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146169</xdr:rowOff>
    </xdr:from>
    <xdr:to>
      <xdr:col>10</xdr:col>
      <xdr:colOff>114300</xdr:colOff>
      <xdr:row>38</xdr:row>
      <xdr:rowOff>54112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9819"/>
          <a:ext cx="889000" cy="7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92901</xdr:rowOff>
    </xdr:from>
    <xdr:to>
      <xdr:col>24</xdr:col>
      <xdr:colOff>114300</xdr:colOff>
      <xdr:row>38</xdr:row>
      <xdr:rowOff>23051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71328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118869</xdr:rowOff>
    </xdr:from>
    <xdr:to>
      <xdr:col>20</xdr:col>
      <xdr:colOff>38100</xdr:colOff>
      <xdr:row>38</xdr:row>
      <xdr:rowOff>49019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40146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122367</xdr:rowOff>
    </xdr:from>
    <xdr:to>
      <xdr:col>15</xdr:col>
      <xdr:colOff>101600</xdr:colOff>
      <xdr:row>38</xdr:row>
      <xdr:rowOff>52517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43644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95369</xdr:rowOff>
    </xdr:from>
    <xdr:to>
      <xdr:col>10</xdr:col>
      <xdr:colOff>165100</xdr:colOff>
      <xdr:row>38</xdr:row>
      <xdr:rowOff>25519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16646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3312</xdr:rowOff>
    </xdr:from>
    <xdr:to>
      <xdr:col>6</xdr:col>
      <xdr:colOff>38100</xdr:colOff>
      <xdr:row>38</xdr:row>
      <xdr:rowOff>104912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96039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144631</xdr:rowOff>
    </xdr:from>
    <xdr:to>
      <xdr:col>24</xdr:col>
      <xdr:colOff>63500</xdr:colOff>
      <xdr:row>58</xdr:row>
      <xdr:rowOff>64442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17281"/>
          <a:ext cx="838200" cy="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144631</xdr:rowOff>
    </xdr:from>
    <xdr:to>
      <xdr:col>19</xdr:col>
      <xdr:colOff>177800</xdr:colOff>
      <xdr:row>58</xdr:row>
      <xdr:rowOff>4810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7281"/>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155359</xdr:rowOff>
    </xdr:from>
    <xdr:to>
      <xdr:col>15</xdr:col>
      <xdr:colOff>50800</xdr:colOff>
      <xdr:row>58</xdr:row>
      <xdr:rowOff>4810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800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155359</xdr:rowOff>
    </xdr:from>
    <xdr:to>
      <xdr:col>10</xdr:col>
      <xdr:colOff>114300</xdr:colOff>
      <xdr:row>58</xdr:row>
      <xdr:rowOff>38267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8009"/>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13642</xdr:rowOff>
    </xdr:from>
    <xdr:to>
      <xdr:col>24</xdr:col>
      <xdr:colOff>114300</xdr:colOff>
      <xdr:row>58</xdr:row>
      <xdr:rowOff>115242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93831</xdr:rowOff>
    </xdr:from>
    <xdr:to>
      <xdr:col>20</xdr:col>
      <xdr:colOff>38100</xdr:colOff>
      <xdr:row>58</xdr:row>
      <xdr:rowOff>23981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125460</xdr:rowOff>
    </xdr:from>
    <xdr:to>
      <xdr:col>15</xdr:col>
      <xdr:colOff>101600</xdr:colOff>
      <xdr:row>58</xdr:row>
      <xdr:rowOff>55610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46737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104559</xdr:rowOff>
    </xdr:from>
    <xdr:to>
      <xdr:col>10</xdr:col>
      <xdr:colOff>165100</xdr:colOff>
      <xdr:row>58</xdr:row>
      <xdr:rowOff>34709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158917</xdr:rowOff>
    </xdr:from>
    <xdr:to>
      <xdr:col>6</xdr:col>
      <xdr:colOff>38100</xdr:colOff>
      <xdr:row>58</xdr:row>
      <xdr:rowOff>89067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35688</xdr:rowOff>
    </xdr:from>
    <xdr:to>
      <xdr:col>24</xdr:col>
      <xdr:colOff>63500</xdr:colOff>
      <xdr:row>77</xdr:row>
      <xdr:rowOff>55460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7338"/>
          <a:ext cx="838200" cy="1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168618</xdr:rowOff>
    </xdr:from>
    <xdr:to>
      <xdr:col>19</xdr:col>
      <xdr:colOff>177800</xdr:colOff>
      <xdr:row>77</xdr:row>
      <xdr:rowOff>55460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881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168618</xdr:rowOff>
    </xdr:from>
    <xdr:to>
      <xdr:col>15</xdr:col>
      <xdr:colOff>50800</xdr:colOff>
      <xdr:row>77</xdr:row>
      <xdr:rowOff>41517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881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119069</xdr:rowOff>
    </xdr:from>
    <xdr:to>
      <xdr:col>10</xdr:col>
      <xdr:colOff>114300</xdr:colOff>
      <xdr:row>77</xdr:row>
      <xdr:rowOff>41517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49269"/>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156338</xdr:rowOff>
    </xdr:from>
    <xdr:to>
      <xdr:col>24</xdr:col>
      <xdr:colOff>114300</xdr:colOff>
      <xdr:row>77</xdr:row>
      <xdr:rowOff>86488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71265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4660</xdr:rowOff>
    </xdr:from>
    <xdr:to>
      <xdr:col>20</xdr:col>
      <xdr:colOff>38100</xdr:colOff>
      <xdr:row>77</xdr:row>
      <xdr:rowOff>106260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97387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117818</xdr:rowOff>
    </xdr:from>
    <xdr:to>
      <xdr:col>15</xdr:col>
      <xdr:colOff>101600</xdr:colOff>
      <xdr:row>77</xdr:row>
      <xdr:rowOff>47968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39095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162167</xdr:rowOff>
    </xdr:from>
    <xdr:to>
      <xdr:col>10</xdr:col>
      <xdr:colOff>165100</xdr:colOff>
      <xdr:row>77</xdr:row>
      <xdr:rowOff>92317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83444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68269</xdr:rowOff>
    </xdr:from>
    <xdr:to>
      <xdr:col>6</xdr:col>
      <xdr:colOff>38100</xdr:colOff>
      <xdr:row>76</xdr:row>
      <xdr:rowOff>169869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70937</xdr:rowOff>
    </xdr:from>
    <xdr:to>
      <xdr:col>24</xdr:col>
      <xdr:colOff>63500</xdr:colOff>
      <xdr:row>97</xdr:row>
      <xdr:rowOff>129398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01587"/>
          <a:ext cx="838200" cy="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11967</xdr:rowOff>
    </xdr:from>
    <xdr:to>
      <xdr:col>19</xdr:col>
      <xdr:colOff>177800</xdr:colOff>
      <xdr:row>97</xdr:row>
      <xdr:rowOff>129398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42617"/>
          <a:ext cx="889000" cy="1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11967</xdr:rowOff>
    </xdr:from>
    <xdr:to>
      <xdr:col>15</xdr:col>
      <xdr:colOff>50800</xdr:colOff>
      <xdr:row>98</xdr:row>
      <xdr:rowOff>15250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42617"/>
          <a:ext cx="889000" cy="1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15250</xdr:rowOff>
    </xdr:from>
    <xdr:to>
      <xdr:col>10</xdr:col>
      <xdr:colOff>114300</xdr:colOff>
      <xdr:row>98</xdr:row>
      <xdr:rowOff>46713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17350"/>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20137</xdr:rowOff>
    </xdr:from>
    <xdr:to>
      <xdr:col>24</xdr:col>
      <xdr:colOff>114300</xdr:colOff>
      <xdr:row>97</xdr:row>
      <xdr:rowOff>121737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106514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78598</xdr:rowOff>
    </xdr:from>
    <xdr:to>
      <xdr:col>20</xdr:col>
      <xdr:colOff>38100</xdr:colOff>
      <xdr:row>98</xdr:row>
      <xdr:rowOff>8748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171325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132617</xdr:rowOff>
    </xdr:from>
    <xdr:to>
      <xdr:col>15</xdr:col>
      <xdr:colOff>101600</xdr:colOff>
      <xdr:row>97</xdr:row>
      <xdr:rowOff>62767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53894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135900</xdr:rowOff>
    </xdr:from>
    <xdr:to>
      <xdr:col>10</xdr:col>
      <xdr:colOff>165100</xdr:colOff>
      <xdr:row>98</xdr:row>
      <xdr:rowOff>66050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167363</xdr:rowOff>
    </xdr:from>
    <xdr:to>
      <xdr:col>6</xdr:col>
      <xdr:colOff>38100</xdr:colOff>
      <xdr:row>98</xdr:row>
      <xdr:rowOff>97513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88640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160666</xdr:rowOff>
    </xdr:from>
    <xdr:to>
      <xdr:col>55</xdr:col>
      <xdr:colOff>0</xdr:colOff>
      <xdr:row>36</xdr:row>
      <xdr:rowOff>167644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32866"/>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160666</xdr:rowOff>
    </xdr:from>
    <xdr:to>
      <xdr:col>50</xdr:col>
      <xdr:colOff>114300</xdr:colOff>
      <xdr:row>37</xdr:row>
      <xdr:rowOff>54421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2866"/>
          <a:ext cx="889000" cy="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133865</xdr:rowOff>
    </xdr:from>
    <xdr:to>
      <xdr:col>45</xdr:col>
      <xdr:colOff>177800</xdr:colOff>
      <xdr:row>37</xdr:row>
      <xdr:rowOff>54421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77365"/>
          <a:ext cx="889000" cy="11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133865</xdr:rowOff>
    </xdr:from>
    <xdr:to>
      <xdr:col>41</xdr:col>
      <xdr:colOff>50800</xdr:colOff>
      <xdr:row>37</xdr:row>
      <xdr:rowOff>159676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77365"/>
          <a:ext cx="889000" cy="12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116844</xdr:rowOff>
    </xdr:from>
    <xdr:to>
      <xdr:col>55</xdr:col>
      <xdr:colOff>50800</xdr:colOff>
      <xdr:row>37</xdr:row>
      <xdr:rowOff>46994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95271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109866</xdr:rowOff>
    </xdr:from>
    <xdr:to>
      <xdr:col>50</xdr:col>
      <xdr:colOff>165100</xdr:colOff>
      <xdr:row>37</xdr:row>
      <xdr:rowOff>40016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31143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3621</xdr:rowOff>
    </xdr:from>
    <xdr:to>
      <xdr:col>46</xdr:col>
      <xdr:colOff>38100</xdr:colOff>
      <xdr:row>37</xdr:row>
      <xdr:rowOff>105221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96348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83065</xdr:rowOff>
    </xdr:from>
    <xdr:to>
      <xdr:col>41</xdr:col>
      <xdr:colOff>101600</xdr:colOff>
      <xdr:row>31</xdr:row>
      <xdr:rowOff>13215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4342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108875</xdr:rowOff>
    </xdr:from>
    <xdr:to>
      <xdr:col>36</xdr:col>
      <xdr:colOff>165100</xdr:colOff>
      <xdr:row>38</xdr:row>
      <xdr:rowOff>39026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2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30153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118046</xdr:rowOff>
    </xdr:from>
    <xdr:to>
      <xdr:col>55</xdr:col>
      <xdr:colOff>0</xdr:colOff>
      <xdr:row>57</xdr:row>
      <xdr:rowOff>36982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19246"/>
          <a:ext cx="838200" cy="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36982</xdr:rowOff>
    </xdr:from>
    <xdr:to>
      <xdr:col>50</xdr:col>
      <xdr:colOff>114300</xdr:colOff>
      <xdr:row>57</xdr:row>
      <xdr:rowOff>68885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09632"/>
          <a:ext cx="889000" cy="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51359</xdr:rowOff>
    </xdr:from>
    <xdr:to>
      <xdr:col>45</xdr:col>
      <xdr:colOff>177800</xdr:colOff>
      <xdr:row>57</xdr:row>
      <xdr:rowOff>68885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2400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44501</xdr:rowOff>
    </xdr:from>
    <xdr:to>
      <xdr:col>41</xdr:col>
      <xdr:colOff>50800</xdr:colOff>
      <xdr:row>57</xdr:row>
      <xdr:rowOff>51359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171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67246</xdr:rowOff>
    </xdr:from>
    <xdr:to>
      <xdr:col>55</xdr:col>
      <xdr:colOff>50800</xdr:colOff>
      <xdr:row>56</xdr:row>
      <xdr:rowOff>168846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45673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157632</xdr:rowOff>
    </xdr:from>
    <xdr:to>
      <xdr:col>50</xdr:col>
      <xdr:colOff>165100</xdr:colOff>
      <xdr:row>57</xdr:row>
      <xdr:rowOff>87782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78909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18085</xdr:rowOff>
    </xdr:from>
    <xdr:to>
      <xdr:col>46</xdr:col>
      <xdr:colOff>38100</xdr:colOff>
      <xdr:row>57</xdr:row>
      <xdr:rowOff>119685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110812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559</xdr:rowOff>
    </xdr:from>
    <xdr:to>
      <xdr:col>41</xdr:col>
      <xdr:colOff>101600</xdr:colOff>
      <xdr:row>57</xdr:row>
      <xdr:rowOff>102159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93286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165151</xdr:rowOff>
    </xdr:from>
    <xdr:to>
      <xdr:col>36</xdr:col>
      <xdr:colOff>165100</xdr:colOff>
      <xdr:row>57</xdr:row>
      <xdr:rowOff>95301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86428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123606</xdr:rowOff>
    </xdr:from>
    <xdr:to>
      <xdr:col>55</xdr:col>
      <xdr:colOff>0</xdr:colOff>
      <xdr:row>77</xdr:row>
      <xdr:rowOff>85590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53806"/>
          <a:ext cx="8382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125893</xdr:rowOff>
    </xdr:from>
    <xdr:to>
      <xdr:col>50</xdr:col>
      <xdr:colOff>114300</xdr:colOff>
      <xdr:row>77</xdr:row>
      <xdr:rowOff>85590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56093"/>
          <a:ext cx="889000" cy="1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125893</xdr:rowOff>
    </xdr:from>
    <xdr:to>
      <xdr:col>45</xdr:col>
      <xdr:colOff>177800</xdr:colOff>
      <xdr:row>76</xdr:row>
      <xdr:rowOff>151747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15609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151747</xdr:rowOff>
    </xdr:from>
    <xdr:to>
      <xdr:col>41</xdr:col>
      <xdr:colOff>50800</xdr:colOff>
      <xdr:row>77</xdr:row>
      <xdr:rowOff>2037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81947"/>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72806</xdr:rowOff>
    </xdr:from>
    <xdr:to>
      <xdr:col>55</xdr:col>
      <xdr:colOff>50800</xdr:colOff>
      <xdr:row>77</xdr:row>
      <xdr:rowOff>2956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95683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34790</xdr:rowOff>
    </xdr:from>
    <xdr:to>
      <xdr:col>50</xdr:col>
      <xdr:colOff>165100</xdr:colOff>
      <xdr:row>77</xdr:row>
      <xdr:rowOff>136390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127517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3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75093</xdr:rowOff>
    </xdr:from>
    <xdr:to>
      <xdr:col>46</xdr:col>
      <xdr:colOff>38100</xdr:colOff>
      <xdr:row>77</xdr:row>
      <xdr:rowOff>5243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21769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100947</xdr:rowOff>
    </xdr:from>
    <xdr:to>
      <xdr:col>41</xdr:col>
      <xdr:colOff>101600</xdr:colOff>
      <xdr:row>77</xdr:row>
      <xdr:rowOff>31097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47624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122687</xdr:rowOff>
    </xdr:from>
    <xdr:to>
      <xdr:col>36</xdr:col>
      <xdr:colOff>165100</xdr:colOff>
      <xdr:row>77</xdr:row>
      <xdr:rowOff>52837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83674</xdr:rowOff>
    </xdr:from>
    <xdr:to>
      <xdr:col>55</xdr:col>
      <xdr:colOff>0</xdr:colOff>
      <xdr:row>97</xdr:row>
      <xdr:rowOff>141509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14324"/>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83674</xdr:rowOff>
    </xdr:from>
    <xdr:to>
      <xdr:col>50</xdr:col>
      <xdr:colOff>114300</xdr:colOff>
      <xdr:row>98</xdr:row>
      <xdr:rowOff>61804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14324"/>
          <a:ext cx="889000" cy="1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25439</xdr:rowOff>
    </xdr:from>
    <xdr:to>
      <xdr:col>45</xdr:col>
      <xdr:colOff>177800</xdr:colOff>
      <xdr:row>98</xdr:row>
      <xdr:rowOff>61804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7539"/>
          <a:ext cx="889000" cy="3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19704</xdr:rowOff>
    </xdr:from>
    <xdr:to>
      <xdr:col>41</xdr:col>
      <xdr:colOff>50800</xdr:colOff>
      <xdr:row>98</xdr:row>
      <xdr:rowOff>25439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21804"/>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90709</xdr:rowOff>
    </xdr:from>
    <xdr:to>
      <xdr:col>55</xdr:col>
      <xdr:colOff>50800</xdr:colOff>
      <xdr:row>98</xdr:row>
      <xdr:rowOff>20859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69136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32874</xdr:rowOff>
    </xdr:from>
    <xdr:to>
      <xdr:col>50</xdr:col>
      <xdr:colOff>165100</xdr:colOff>
      <xdr:row>97</xdr:row>
      <xdr:rowOff>134474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125601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11004</xdr:rowOff>
    </xdr:from>
    <xdr:to>
      <xdr:col>46</xdr:col>
      <xdr:colOff>38100</xdr:colOff>
      <xdr:row>98</xdr:row>
      <xdr:rowOff>112604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103731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146089</xdr:rowOff>
    </xdr:from>
    <xdr:to>
      <xdr:col>41</xdr:col>
      <xdr:colOff>101600</xdr:colOff>
      <xdr:row>98</xdr:row>
      <xdr:rowOff>76239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67366</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8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140354</xdr:rowOff>
    </xdr:from>
    <xdr:to>
      <xdr:col>36</xdr:col>
      <xdr:colOff>165100</xdr:colOff>
      <xdr:row>98</xdr:row>
      <xdr:rowOff>70504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78196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47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78196</xdr:rowOff>
    </xdr:from>
    <xdr:to>
      <xdr:col>71</xdr:col>
      <xdr:colOff>177800</xdr:colOff>
      <xdr:row>39</xdr:row>
      <xdr:rowOff>78849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6474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27396</xdr:rowOff>
    </xdr:from>
    <xdr:to>
      <xdr:col>72</xdr:col>
      <xdr:colOff>38100</xdr:colOff>
      <xdr:row>39</xdr:row>
      <xdr:rowOff>128996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120123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0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28049</xdr:rowOff>
    </xdr:from>
    <xdr:to>
      <xdr:col>67</xdr:col>
      <xdr:colOff>101600</xdr:colOff>
      <xdr:row>39</xdr:row>
      <xdr:rowOff>129649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120776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0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48222</xdr:rowOff>
    </xdr:from>
    <xdr:to>
      <xdr:col>85</xdr:col>
      <xdr:colOff>127000</xdr:colOff>
      <xdr:row>75</xdr:row>
      <xdr:rowOff>58014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06972"/>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48222</xdr:rowOff>
    </xdr:from>
    <xdr:to>
      <xdr:col>81</xdr:col>
      <xdr:colOff>50800</xdr:colOff>
      <xdr:row>75</xdr:row>
      <xdr:rowOff>94952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06972"/>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94952</xdr:rowOff>
    </xdr:from>
    <xdr:to>
      <xdr:col>76</xdr:col>
      <xdr:colOff>114300</xdr:colOff>
      <xdr:row>75</xdr:row>
      <xdr:rowOff>143434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53702"/>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143434</xdr:rowOff>
    </xdr:from>
    <xdr:to>
      <xdr:col>71</xdr:col>
      <xdr:colOff>177800</xdr:colOff>
      <xdr:row>75</xdr:row>
      <xdr:rowOff>159322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02184"/>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7214</xdr:rowOff>
    </xdr:from>
    <xdr:to>
      <xdr:col>85</xdr:col>
      <xdr:colOff>177800</xdr:colOff>
      <xdr:row>75</xdr:row>
      <xdr:rowOff>108814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30091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168872</xdr:rowOff>
    </xdr:from>
    <xdr:to>
      <xdr:col>81</xdr:col>
      <xdr:colOff>101600</xdr:colOff>
      <xdr:row>75</xdr:row>
      <xdr:rowOff>99022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115549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44152</xdr:rowOff>
    </xdr:from>
    <xdr:to>
      <xdr:col>76</xdr:col>
      <xdr:colOff>165100</xdr:colOff>
      <xdr:row>75</xdr:row>
      <xdr:rowOff>145752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136878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92634</xdr:rowOff>
    </xdr:from>
    <xdr:to>
      <xdr:col>72</xdr:col>
      <xdr:colOff>38100</xdr:colOff>
      <xdr:row>76</xdr:row>
      <xdr:rowOff>22783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13910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108521</xdr:rowOff>
    </xdr:from>
    <xdr:to>
      <xdr:col>67</xdr:col>
      <xdr:colOff>101600</xdr:colOff>
      <xdr:row>76</xdr:row>
      <xdr:rowOff>38671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29799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54668</xdr:rowOff>
    </xdr:from>
    <xdr:to>
      <xdr:col>85</xdr:col>
      <xdr:colOff>127000</xdr:colOff>
      <xdr:row>98</xdr:row>
      <xdr:rowOff>89255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6768"/>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54668</xdr:rowOff>
    </xdr:from>
    <xdr:to>
      <xdr:col>81</xdr:col>
      <xdr:colOff>50800</xdr:colOff>
      <xdr:row>98</xdr:row>
      <xdr:rowOff>95528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56768"/>
          <a:ext cx="889000" cy="4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78535</xdr:rowOff>
    </xdr:from>
    <xdr:to>
      <xdr:col>76</xdr:col>
      <xdr:colOff>114300</xdr:colOff>
      <xdr:row>98</xdr:row>
      <xdr:rowOff>95528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8063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78535</xdr:rowOff>
    </xdr:from>
    <xdr:to>
      <xdr:col>71</xdr:col>
      <xdr:colOff>177800</xdr:colOff>
      <xdr:row>98</xdr:row>
      <xdr:rowOff>145056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0635"/>
          <a:ext cx="889000" cy="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38455</xdr:rowOff>
    </xdr:from>
    <xdr:to>
      <xdr:col>85</xdr:col>
      <xdr:colOff>177800</xdr:colOff>
      <xdr:row>98</xdr:row>
      <xdr:rowOff>140055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3868</xdr:rowOff>
    </xdr:from>
    <xdr:to>
      <xdr:col>81</xdr:col>
      <xdr:colOff>101600</xdr:colOff>
      <xdr:row>98</xdr:row>
      <xdr:rowOff>105468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96595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44728</xdr:rowOff>
    </xdr:from>
    <xdr:to>
      <xdr:col>76</xdr:col>
      <xdr:colOff>165100</xdr:colOff>
      <xdr:row>98</xdr:row>
      <xdr:rowOff>146328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137455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27735</xdr:rowOff>
    </xdr:from>
    <xdr:to>
      <xdr:col>72</xdr:col>
      <xdr:colOff>38100</xdr:colOff>
      <xdr:row>98</xdr:row>
      <xdr:rowOff>129335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145862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94256</xdr:rowOff>
    </xdr:from>
    <xdr:to>
      <xdr:col>67</xdr:col>
      <xdr:colOff>101600</xdr:colOff>
      <xdr:row>99</xdr:row>
      <xdr:rowOff>24406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15533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43535</xdr:rowOff>
    </xdr:from>
    <xdr:to>
      <xdr:col>116</xdr:col>
      <xdr:colOff>63500</xdr:colOff>
      <xdr:row>59</xdr:row>
      <xdr:rowOff>43935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085"/>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43288</xdr:rowOff>
    </xdr:from>
    <xdr:to>
      <xdr:col>111</xdr:col>
      <xdr:colOff>177800</xdr:colOff>
      <xdr:row>59</xdr:row>
      <xdr:rowOff>43535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883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43117</xdr:rowOff>
    </xdr:from>
    <xdr:to>
      <xdr:col>107</xdr:col>
      <xdr:colOff>50800</xdr:colOff>
      <xdr:row>59</xdr:row>
      <xdr:rowOff>43288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866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42145</xdr:rowOff>
    </xdr:from>
    <xdr:to>
      <xdr:col>102</xdr:col>
      <xdr:colOff>114300</xdr:colOff>
      <xdr:row>59</xdr:row>
      <xdr:rowOff>43117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769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164585</xdr:rowOff>
    </xdr:from>
    <xdr:to>
      <xdr:col>116</xdr:col>
      <xdr:colOff>114300</xdr:colOff>
      <xdr:row>59</xdr:row>
      <xdr:rowOff>94735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79512</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164185</xdr:rowOff>
    </xdr:from>
    <xdr:to>
      <xdr:col>112</xdr:col>
      <xdr:colOff>38100</xdr:colOff>
      <xdr:row>59</xdr:row>
      <xdr:rowOff>94335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85462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163938</xdr:rowOff>
    </xdr:from>
    <xdr:to>
      <xdr:col>107</xdr:col>
      <xdr:colOff>101600</xdr:colOff>
      <xdr:row>59</xdr:row>
      <xdr:rowOff>94088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85215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163767</xdr:rowOff>
    </xdr:from>
    <xdr:to>
      <xdr:col>102</xdr:col>
      <xdr:colOff>165100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162795</xdr:rowOff>
    </xdr:from>
    <xdr:to>
      <xdr:col>98</xdr:col>
      <xdr:colOff>38100</xdr:colOff>
      <xdr:row>59</xdr:row>
      <xdr:rowOff>92945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84072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55614</xdr:rowOff>
    </xdr:from>
    <xdr:to>
      <xdr:col>116</xdr:col>
      <xdr:colOff>63500</xdr:colOff>
      <xdr:row>76</xdr:row>
      <xdr:rowOff>95541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85814"/>
          <a:ext cx="838200" cy="3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95541</xdr:rowOff>
    </xdr:from>
    <xdr:to>
      <xdr:col>111</xdr:col>
      <xdr:colOff>177800</xdr:colOff>
      <xdr:row>76</xdr:row>
      <xdr:rowOff>137185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25741"/>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137185</xdr:rowOff>
    </xdr:from>
    <xdr:to>
      <xdr:col>107</xdr:col>
      <xdr:colOff>50800</xdr:colOff>
      <xdr:row>77</xdr:row>
      <xdr:rowOff>21286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67385"/>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51841</xdr:rowOff>
    </xdr:from>
    <xdr:to>
      <xdr:col>102</xdr:col>
      <xdr:colOff>114300</xdr:colOff>
      <xdr:row>77</xdr:row>
      <xdr:rowOff>21286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10591"/>
          <a:ext cx="889000" cy="3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4814</xdr:rowOff>
    </xdr:from>
    <xdr:to>
      <xdr:col>116</xdr:col>
      <xdr:colOff>114300</xdr:colOff>
      <xdr:row>76</xdr:row>
      <xdr:rowOff>106414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44741</xdr:rowOff>
    </xdr:from>
    <xdr:to>
      <xdr:col>112</xdr:col>
      <xdr:colOff>38100</xdr:colOff>
      <xdr:row>76</xdr:row>
      <xdr:rowOff>146341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137468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86385</xdr:rowOff>
    </xdr:from>
    <xdr:to>
      <xdr:col>107</xdr:col>
      <xdr:colOff>101600</xdr:colOff>
      <xdr:row>77</xdr:row>
      <xdr:rowOff>16535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141936</xdr:rowOff>
    </xdr:from>
    <xdr:to>
      <xdr:col>102</xdr:col>
      <xdr:colOff>165100</xdr:colOff>
      <xdr:row>77</xdr:row>
      <xdr:rowOff>72086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63213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1041</xdr:rowOff>
    </xdr:from>
    <xdr:to>
      <xdr:col>98</xdr:col>
      <xdr:colOff>38100</xdr:colOff>
      <xdr:row>75</xdr:row>
      <xdr:rowOff>102641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93768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516,378</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％増であった。その要因としては、扶助費の臨時支援給付金給付事業の</a:t>
          </a:r>
          <a:r>
            <a:rPr kumimoji="1" lang="en-US" altLang="ja-JP" sz="1300">
              <a:latin typeface="ＭＳ Ｐゴシック" panose="020B0600070205080204" pitchFamily="50" charset="-128"/>
              <a:ea typeface="ＭＳ Ｐゴシック" panose="020B0600070205080204" pitchFamily="50" charset="-128"/>
            </a:rPr>
            <a:t>1,063,710</a:t>
          </a:r>
          <a:r>
            <a:rPr kumimoji="1" lang="ja-JP" altLang="en-US" sz="1300">
              <a:latin typeface="ＭＳ Ｐゴシック" panose="020B0600070205080204" pitchFamily="50" charset="-128"/>
              <a:ea typeface="ＭＳ Ｐゴシック" panose="020B0600070205080204" pitchFamily="50" charset="-128"/>
            </a:rPr>
            <a:t>千円増、普通建設事業費の関間千代田線整備事業の</a:t>
          </a:r>
          <a:r>
            <a:rPr kumimoji="1" lang="en-US" altLang="ja-JP" sz="1300">
              <a:latin typeface="ＭＳ Ｐゴシック" panose="020B0600070205080204" pitchFamily="50" charset="-128"/>
              <a:ea typeface="ＭＳ Ｐゴシック" panose="020B0600070205080204" pitchFamily="50" charset="-128"/>
            </a:rPr>
            <a:t>506,225</a:t>
          </a:r>
          <a:r>
            <a:rPr kumimoji="1" lang="ja-JP" altLang="en-US" sz="1300">
              <a:latin typeface="ＭＳ Ｐゴシック" panose="020B0600070205080204" pitchFamily="50" charset="-128"/>
              <a:ea typeface="ＭＳ Ｐゴシック" panose="020B0600070205080204" pitchFamily="50" charset="-128"/>
            </a:rPr>
            <a:t>千円増、公私連携型保育所推進事業の</a:t>
          </a:r>
          <a:r>
            <a:rPr kumimoji="1" lang="en-US" altLang="ja-JP" sz="1300">
              <a:latin typeface="ＭＳ Ｐゴシック" panose="020B0600070205080204" pitchFamily="50" charset="-128"/>
              <a:ea typeface="ＭＳ Ｐゴシック" panose="020B0600070205080204" pitchFamily="50" charset="-128"/>
            </a:rPr>
            <a:t>471,103</a:t>
          </a:r>
          <a:r>
            <a:rPr kumimoji="1" lang="ja-JP" altLang="en-US" sz="1300">
              <a:latin typeface="ＭＳ Ｐゴシック" panose="020B0600070205080204" pitchFamily="50" charset="-128"/>
              <a:ea typeface="ＭＳ Ｐゴシック" panose="020B0600070205080204" pitchFamily="50" charset="-128"/>
            </a:rPr>
            <a:t>千円増などがあげられる。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普通建設事業費（うち新規整備）、公債費が類似団体平均を上回っているが、その他の項目では下回っている。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健全で持続可能な財政運営を維持していくため、今後も引き続き行財政改革等による徹底した歳入歳出の見直しに取り組む。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99,527
96,137
41.02
37,300,572
35,337,917
1,699,506
20,069,876
24,458,479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87884</xdr:rowOff>
    </xdr:from>
    <xdr:to>
      <xdr:col>24</xdr:col>
      <xdr:colOff>63500</xdr:colOff>
      <xdr:row>35</xdr:row>
      <xdr:rowOff>132842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8634"/>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56642</xdr:rowOff>
    </xdr:from>
    <xdr:to>
      <xdr:col>19</xdr:col>
      <xdr:colOff>177800</xdr:colOff>
      <xdr:row>35</xdr:row>
      <xdr:rowOff>87884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73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56642</xdr:rowOff>
    </xdr:from>
    <xdr:to>
      <xdr:col>15</xdr:col>
      <xdr:colOff>50800</xdr:colOff>
      <xdr:row>35</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739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122936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7872"/>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82042</xdr:rowOff>
    </xdr:from>
    <xdr:to>
      <xdr:col>24</xdr:col>
      <xdr:colOff>114300</xdr:colOff>
      <xdr:row>36</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60469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37084</xdr:rowOff>
    </xdr:from>
    <xdr:to>
      <xdr:col>20</xdr:col>
      <xdr:colOff>38100</xdr:colOff>
      <xdr:row>35</xdr:row>
      <xdr:rowOff>138684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5842</xdr:rowOff>
    </xdr:from>
    <xdr:to>
      <xdr:col>15</xdr:col>
      <xdr:colOff>101600</xdr:colOff>
      <xdr:row>35</xdr:row>
      <xdr:rowOff>107442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98569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72136</xdr:rowOff>
    </xdr:from>
    <xdr:to>
      <xdr:col>6</xdr:col>
      <xdr:colOff>38100</xdr:colOff>
      <xdr:row>36</xdr:row>
      <xdr:rowOff>2286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71934</xdr:rowOff>
    </xdr:from>
    <xdr:to>
      <xdr:col>24</xdr:col>
      <xdr:colOff>63500</xdr:colOff>
      <xdr:row>57</xdr:row>
      <xdr:rowOff>82752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4584"/>
          <a:ext cx="8382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71934</xdr:rowOff>
    </xdr:from>
    <xdr:to>
      <xdr:col>19</xdr:col>
      <xdr:colOff>177800</xdr:colOff>
      <xdr:row>57</xdr:row>
      <xdr:rowOff>93180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4584"/>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113127</xdr:rowOff>
    </xdr:from>
    <xdr:to>
      <xdr:col>15</xdr:col>
      <xdr:colOff>50800</xdr:colOff>
      <xdr:row>57</xdr:row>
      <xdr:rowOff>93180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71427"/>
          <a:ext cx="889000" cy="49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113127</xdr:rowOff>
    </xdr:from>
    <xdr:to>
      <xdr:col>10</xdr:col>
      <xdr:colOff>114300</xdr:colOff>
      <xdr:row>57</xdr:row>
      <xdr:rowOff>86336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71427"/>
          <a:ext cx="889000" cy="4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31952</xdr:rowOff>
    </xdr:from>
    <xdr:to>
      <xdr:col>24</xdr:col>
      <xdr:colOff>114300</xdr:colOff>
      <xdr:row>57</xdr:row>
      <xdr:rowOff>133552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21134</xdr:rowOff>
    </xdr:from>
    <xdr:to>
      <xdr:col>20</xdr:col>
      <xdr:colOff>38100</xdr:colOff>
      <xdr:row>57</xdr:row>
      <xdr:rowOff>122734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113861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42380</xdr:rowOff>
    </xdr:from>
    <xdr:to>
      <xdr:col>15</xdr:col>
      <xdr:colOff>101600</xdr:colOff>
      <xdr:row>57</xdr:row>
      <xdr:rowOff>143980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62327</xdr:rowOff>
    </xdr:from>
    <xdr:to>
      <xdr:col>10</xdr:col>
      <xdr:colOff>165100</xdr:colOff>
      <xdr:row>54</xdr:row>
      <xdr:rowOff>163927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9004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35536</xdr:rowOff>
    </xdr:from>
    <xdr:to>
      <xdr:col>6</xdr:col>
      <xdr:colOff>38100</xdr:colOff>
      <xdr:row>57</xdr:row>
      <xdr:rowOff>137136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128263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87086</xdr:rowOff>
    </xdr:from>
    <xdr:to>
      <xdr:col>24</xdr:col>
      <xdr:colOff>63500</xdr:colOff>
      <xdr:row>77</xdr:row>
      <xdr:rowOff>131800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8873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94286</xdr:rowOff>
    </xdr:from>
    <xdr:to>
      <xdr:col>19</xdr:col>
      <xdr:colOff>177800</xdr:colOff>
      <xdr:row>77</xdr:row>
      <xdr:rowOff>131800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95936"/>
          <a:ext cx="889000" cy="3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94286</xdr:rowOff>
    </xdr:from>
    <xdr:to>
      <xdr:col>15</xdr:col>
      <xdr:colOff>50800</xdr:colOff>
      <xdr:row>78</xdr:row>
      <xdr:rowOff>25963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95936"/>
          <a:ext cx="889000" cy="1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25963</xdr:rowOff>
    </xdr:from>
    <xdr:to>
      <xdr:col>10</xdr:col>
      <xdr:colOff>114300</xdr:colOff>
      <xdr:row>78</xdr:row>
      <xdr:rowOff>47761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99063"/>
          <a:ext cx="8890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36286</xdr:rowOff>
    </xdr:from>
    <xdr:to>
      <xdr:col>24</xdr:col>
      <xdr:colOff>114300</xdr:colOff>
      <xdr:row>77</xdr:row>
      <xdr:rowOff>137886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81000</xdr:rowOff>
    </xdr:from>
    <xdr:to>
      <xdr:col>20</xdr:col>
      <xdr:colOff>38100</xdr:colOff>
      <xdr:row>78</xdr:row>
      <xdr:rowOff>11150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43486</xdr:rowOff>
    </xdr:from>
    <xdr:to>
      <xdr:col>15</xdr:col>
      <xdr:colOff>101600</xdr:colOff>
      <xdr:row>77</xdr:row>
      <xdr:rowOff>145086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136213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146613</xdr:rowOff>
    </xdr:from>
    <xdr:to>
      <xdr:col>10</xdr:col>
      <xdr:colOff>165100</xdr:colOff>
      <xdr:row>78</xdr:row>
      <xdr:rowOff>76763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168411</xdr:rowOff>
    </xdr:from>
    <xdr:to>
      <xdr:col>6</xdr:col>
      <xdr:colOff>38100</xdr:colOff>
      <xdr:row>78</xdr:row>
      <xdr:rowOff>98561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34430</xdr:rowOff>
    </xdr:from>
    <xdr:to>
      <xdr:col>24</xdr:col>
      <xdr:colOff>63500</xdr:colOff>
      <xdr:row>97</xdr:row>
      <xdr:rowOff>114120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665080"/>
          <a:ext cx="8382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13970</xdr:rowOff>
    </xdr:from>
    <xdr:to>
      <xdr:col>19</xdr:col>
      <xdr:colOff>177800</xdr:colOff>
      <xdr:row>97</xdr:row>
      <xdr:rowOff>34430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644620"/>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13970</xdr:rowOff>
    </xdr:from>
    <xdr:to>
      <xdr:col>15</xdr:col>
      <xdr:colOff>50800</xdr:colOff>
      <xdr:row>97</xdr:row>
      <xdr:rowOff>150741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44620"/>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150741</xdr:rowOff>
    </xdr:from>
    <xdr:to>
      <xdr:col>10</xdr:col>
      <xdr:colOff>114300</xdr:colOff>
      <xdr:row>98</xdr:row>
      <xdr:rowOff>82139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81391"/>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63320</xdr:rowOff>
    </xdr:from>
    <xdr:to>
      <xdr:col>24</xdr:col>
      <xdr:colOff>114300</xdr:colOff>
      <xdr:row>97</xdr:row>
      <xdr:rowOff>164920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41747</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155080</xdr:rowOff>
    </xdr:from>
    <xdr:to>
      <xdr:col>20</xdr:col>
      <xdr:colOff>38100</xdr:colOff>
      <xdr:row>97</xdr:row>
      <xdr:rowOff>85230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76357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134620</xdr:rowOff>
    </xdr:from>
    <xdr:to>
      <xdr:col>15</xdr:col>
      <xdr:colOff>101600</xdr:colOff>
      <xdr:row>97</xdr:row>
      <xdr:rowOff>64770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55897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99941</xdr:rowOff>
    </xdr:from>
    <xdr:to>
      <xdr:col>10</xdr:col>
      <xdr:colOff>165100</xdr:colOff>
      <xdr:row>98</xdr:row>
      <xdr:rowOff>30091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21218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31339</xdr:rowOff>
    </xdr:from>
    <xdr:to>
      <xdr:col>6</xdr:col>
      <xdr:colOff>38100</xdr:colOff>
      <xdr:row>98</xdr:row>
      <xdr:rowOff>132939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124066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65405</xdr:rowOff>
    </xdr:from>
    <xdr:to>
      <xdr:col>55</xdr:col>
      <xdr:colOff>0</xdr:colOff>
      <xdr:row>38</xdr:row>
      <xdr:rowOff>71501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8050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3302</xdr:rowOff>
    </xdr:from>
    <xdr:to>
      <xdr:col>50</xdr:col>
      <xdr:colOff>114300</xdr:colOff>
      <xdr:row>38</xdr:row>
      <xdr:rowOff>65405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1840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38</xdr:row>
      <xdr:rowOff>61976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184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49022</xdr:rowOff>
    </xdr:from>
    <xdr:to>
      <xdr:col>41</xdr:col>
      <xdr:colOff>50800</xdr:colOff>
      <xdr:row>38</xdr:row>
      <xdr:rowOff>61976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6412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20701</xdr:rowOff>
    </xdr:from>
    <xdr:to>
      <xdr:col>55</xdr:col>
      <xdr:colOff>50800</xdr:colOff>
      <xdr:row>38</xdr:row>
      <xdr:rowOff>122301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170578</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14605</xdr:rowOff>
    </xdr:from>
    <xdr:to>
      <xdr:col>50</xdr:col>
      <xdr:colOff>165100</xdr:colOff>
      <xdr:row>38</xdr:row>
      <xdr:rowOff>116205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107332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123952</xdr:rowOff>
    </xdr:from>
    <xdr:to>
      <xdr:col>46</xdr:col>
      <xdr:colOff>38100</xdr:colOff>
      <xdr:row>38</xdr:row>
      <xdr:rowOff>54102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45229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xdr:rowOff>
    </xdr:from>
    <xdr:to>
      <xdr:col>41</xdr:col>
      <xdr:colOff>101600</xdr:colOff>
      <xdr:row>38</xdr:row>
      <xdr:rowOff>112776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103903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169672</xdr:rowOff>
    </xdr:from>
    <xdr:to>
      <xdr:col>36</xdr:col>
      <xdr:colOff>165100</xdr:colOff>
      <xdr:row>38</xdr:row>
      <xdr:rowOff>99822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90949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29058</xdr:rowOff>
    </xdr:from>
    <xdr:to>
      <xdr:col>55</xdr:col>
      <xdr:colOff>0</xdr:colOff>
      <xdr:row>58</xdr:row>
      <xdr:rowOff>37333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973158"/>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30429</xdr:rowOff>
    </xdr:from>
    <xdr:to>
      <xdr:col>50</xdr:col>
      <xdr:colOff>114300</xdr:colOff>
      <xdr:row>58</xdr:row>
      <xdr:rowOff>37333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974529"/>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148524</xdr:rowOff>
    </xdr:from>
    <xdr:to>
      <xdr:col>45</xdr:col>
      <xdr:colOff>177800</xdr:colOff>
      <xdr:row>58</xdr:row>
      <xdr:rowOff>30429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21174"/>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148524</xdr:rowOff>
    </xdr:from>
    <xdr:to>
      <xdr:col>41</xdr:col>
      <xdr:colOff>50800</xdr:colOff>
      <xdr:row>58</xdr:row>
      <xdr:rowOff>47300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21174"/>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149708</xdr:rowOff>
    </xdr:from>
    <xdr:to>
      <xdr:col>55</xdr:col>
      <xdr:colOff>50800</xdr:colOff>
      <xdr:row>58</xdr:row>
      <xdr:rowOff>79858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64635</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3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157983</xdr:rowOff>
    </xdr:from>
    <xdr:to>
      <xdr:col>50</xdr:col>
      <xdr:colOff>165100</xdr:colOff>
      <xdr:row>58</xdr:row>
      <xdr:rowOff>88133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79260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2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151079</xdr:rowOff>
    </xdr:from>
    <xdr:to>
      <xdr:col>46</xdr:col>
      <xdr:colOff>38100</xdr:colOff>
      <xdr:row>58</xdr:row>
      <xdr:rowOff>81229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72356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97724</xdr:rowOff>
    </xdr:from>
    <xdr:to>
      <xdr:col>41</xdr:col>
      <xdr:colOff>101600</xdr:colOff>
      <xdr:row>58</xdr:row>
      <xdr:rowOff>27874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19001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6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167950</xdr:rowOff>
    </xdr:from>
    <xdr:to>
      <xdr:col>36</xdr:col>
      <xdr:colOff>165100</xdr:colOff>
      <xdr:row>58</xdr:row>
      <xdr:rowOff>98100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89227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157341</xdr:rowOff>
    </xdr:from>
    <xdr:to>
      <xdr:col>55</xdr:col>
      <xdr:colOff>0</xdr:colOff>
      <xdr:row>78</xdr:row>
      <xdr:rowOff>163627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53044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163627</xdr:rowOff>
    </xdr:from>
    <xdr:to>
      <xdr:col>50</xdr:col>
      <xdr:colOff>114300</xdr:colOff>
      <xdr:row>79</xdr:row>
      <xdr:rowOff>28124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36727"/>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162598</xdr:rowOff>
    </xdr:from>
    <xdr:to>
      <xdr:col>45</xdr:col>
      <xdr:colOff>177800</xdr:colOff>
      <xdr:row>79</xdr:row>
      <xdr:rowOff>28124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5356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162598</xdr:rowOff>
    </xdr:from>
    <xdr:to>
      <xdr:col>41</xdr:col>
      <xdr:colOff>50800</xdr:colOff>
      <xdr:row>79</xdr:row>
      <xdr:rowOff>25457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535698"/>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106541</xdr:rowOff>
    </xdr:from>
    <xdr:to>
      <xdr:col>55</xdr:col>
      <xdr:colOff>50800</xdr:colOff>
      <xdr:row>79</xdr:row>
      <xdr:rowOff>36691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21468</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112827</xdr:rowOff>
    </xdr:from>
    <xdr:to>
      <xdr:col>50</xdr:col>
      <xdr:colOff>165100</xdr:colOff>
      <xdr:row>79</xdr:row>
      <xdr:rowOff>42977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34104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7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148774</xdr:rowOff>
    </xdr:from>
    <xdr:to>
      <xdr:col>46</xdr:col>
      <xdr:colOff>38100</xdr:colOff>
      <xdr:row>79</xdr:row>
      <xdr:rowOff>78924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70051</xdr:rowOff>
    </xdr:from>
    <xdr:ext cx="378565"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61017" y="1361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111798</xdr:rowOff>
    </xdr:from>
    <xdr:to>
      <xdr:col>41</xdr:col>
      <xdr:colOff>101600</xdr:colOff>
      <xdr:row>79</xdr:row>
      <xdr:rowOff>41948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33075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146107</xdr:rowOff>
    </xdr:from>
    <xdr:to>
      <xdr:col>36</xdr:col>
      <xdr:colOff>165100</xdr:colOff>
      <xdr:row>79</xdr:row>
      <xdr:rowOff>76257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67384</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3017" y="1361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132499</xdr:rowOff>
    </xdr:from>
    <xdr:to>
      <xdr:col>55</xdr:col>
      <xdr:colOff>0</xdr:colOff>
      <xdr:row>97</xdr:row>
      <xdr:rowOff>20943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91699"/>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134035</xdr:rowOff>
    </xdr:from>
    <xdr:to>
      <xdr:col>50</xdr:col>
      <xdr:colOff>114300</xdr:colOff>
      <xdr:row>97</xdr:row>
      <xdr:rowOff>20943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93235"/>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134035</xdr:rowOff>
    </xdr:from>
    <xdr:to>
      <xdr:col>45</xdr:col>
      <xdr:colOff>177800</xdr:colOff>
      <xdr:row>97</xdr:row>
      <xdr:rowOff>56541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93235"/>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167475</xdr:rowOff>
    </xdr:from>
    <xdr:to>
      <xdr:col>41</xdr:col>
      <xdr:colOff>50800</xdr:colOff>
      <xdr:row>97</xdr:row>
      <xdr:rowOff>56541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26675"/>
          <a:ext cx="889000" cy="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81699</xdr:rowOff>
    </xdr:from>
    <xdr:to>
      <xdr:col>55</xdr:col>
      <xdr:colOff>50800</xdr:colOff>
      <xdr:row>97</xdr:row>
      <xdr:rowOff>11849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60126</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141593</xdr:rowOff>
    </xdr:from>
    <xdr:to>
      <xdr:col>50</xdr:col>
      <xdr:colOff>165100</xdr:colOff>
      <xdr:row>97</xdr:row>
      <xdr:rowOff>71743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62870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83235</xdr:rowOff>
    </xdr:from>
    <xdr:to>
      <xdr:col>46</xdr:col>
      <xdr:colOff>38100</xdr:colOff>
      <xdr:row>97</xdr:row>
      <xdr:rowOff>13385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3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5741</xdr:rowOff>
    </xdr:from>
    <xdr:to>
      <xdr:col>41</xdr:col>
      <xdr:colOff>101600</xdr:colOff>
      <xdr:row>97</xdr:row>
      <xdr:rowOff>107341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98468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116675</xdr:rowOff>
    </xdr:from>
    <xdr:to>
      <xdr:col>36</xdr:col>
      <xdr:colOff>165100</xdr:colOff>
      <xdr:row>97</xdr:row>
      <xdr:rowOff>46825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12700</xdr:rowOff>
    </xdr:from>
    <xdr:to>
      <xdr:col>85</xdr:col>
      <xdr:colOff>127000</xdr:colOff>
      <xdr:row>36</xdr:row>
      <xdr:rowOff>22225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849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22225</xdr:rowOff>
    </xdr:from>
    <xdr:to>
      <xdr:col>81</xdr:col>
      <xdr:colOff>50800</xdr:colOff>
      <xdr:row>36</xdr:row>
      <xdr:rowOff>55245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94425"/>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149733</xdr:rowOff>
    </xdr:from>
    <xdr:to>
      <xdr:col>76</xdr:col>
      <xdr:colOff>114300</xdr:colOff>
      <xdr:row>36</xdr:row>
      <xdr:rowOff>55245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50483"/>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149733</xdr:rowOff>
    </xdr:from>
    <xdr:to>
      <xdr:col>71</xdr:col>
      <xdr:colOff>177800</xdr:colOff>
      <xdr:row>36</xdr:row>
      <xdr:rowOff>6604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50483"/>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133350</xdr:rowOff>
    </xdr:from>
    <xdr:to>
      <xdr:col>85</xdr:col>
      <xdr:colOff>177800</xdr:colOff>
      <xdr:row>36</xdr:row>
      <xdr:rowOff>63500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111777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1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142875</xdr:rowOff>
    </xdr:from>
    <xdr:to>
      <xdr:col>81</xdr:col>
      <xdr:colOff>101600</xdr:colOff>
      <xdr:row>36</xdr:row>
      <xdr:rowOff>73025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4445</xdr:rowOff>
    </xdr:from>
    <xdr:to>
      <xdr:col>76</xdr:col>
      <xdr:colOff>165100</xdr:colOff>
      <xdr:row>36</xdr:row>
      <xdr:rowOff>106045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97172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98933</xdr:rowOff>
    </xdr:from>
    <xdr:to>
      <xdr:col>72</xdr:col>
      <xdr:colOff>38100</xdr:colOff>
      <xdr:row>36</xdr:row>
      <xdr:rowOff>29083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20210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127254</xdr:rowOff>
    </xdr:from>
    <xdr:to>
      <xdr:col>67</xdr:col>
      <xdr:colOff>101600</xdr:colOff>
      <xdr:row>36</xdr:row>
      <xdr:rowOff>57404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48531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10351</xdr:rowOff>
    </xdr:from>
    <xdr:to>
      <xdr:col>85</xdr:col>
      <xdr:colOff>127000</xdr:colOff>
      <xdr:row>57</xdr:row>
      <xdr:rowOff>60337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83001"/>
          <a:ext cx="8382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10351</xdr:rowOff>
    </xdr:from>
    <xdr:to>
      <xdr:col>81</xdr:col>
      <xdr:colOff>50800</xdr:colOff>
      <xdr:row>57</xdr:row>
      <xdr:rowOff>160083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83001"/>
          <a:ext cx="889000" cy="1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4902</xdr:rowOff>
    </xdr:from>
    <xdr:to>
      <xdr:col>76</xdr:col>
      <xdr:colOff>114300</xdr:colOff>
      <xdr:row>57</xdr:row>
      <xdr:rowOff>160083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7755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4902</xdr:rowOff>
    </xdr:from>
    <xdr:to>
      <xdr:col>71</xdr:col>
      <xdr:colOff>177800</xdr:colOff>
      <xdr:row>57</xdr:row>
      <xdr:rowOff>140786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7552"/>
          <a:ext cx="889000" cy="13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9537</xdr:rowOff>
    </xdr:from>
    <xdr:to>
      <xdr:col>85</xdr:col>
      <xdr:colOff>177800</xdr:colOff>
      <xdr:row>57</xdr:row>
      <xdr:rowOff>111137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159414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131001</xdr:rowOff>
    </xdr:from>
    <xdr:to>
      <xdr:col>81</xdr:col>
      <xdr:colOff>101600</xdr:colOff>
      <xdr:row>57</xdr:row>
      <xdr:rowOff>61151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52278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109283</xdr:rowOff>
    </xdr:from>
    <xdr:to>
      <xdr:col>76</xdr:col>
      <xdr:colOff>165100</xdr:colOff>
      <xdr:row>58</xdr:row>
      <xdr:rowOff>39433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30560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125552</xdr:rowOff>
    </xdr:from>
    <xdr:to>
      <xdr:col>72</xdr:col>
      <xdr:colOff>38100</xdr:colOff>
      <xdr:row>57</xdr:row>
      <xdr:rowOff>55702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46829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89986</xdr:rowOff>
    </xdr:from>
    <xdr:to>
      <xdr:col>67</xdr:col>
      <xdr:colOff>101600</xdr:colOff>
      <xdr:row>58</xdr:row>
      <xdr:rowOff>20136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78195</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2274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78195</xdr:rowOff>
    </xdr:from>
    <xdr:to>
      <xdr:col>71</xdr:col>
      <xdr:colOff>177800</xdr:colOff>
      <xdr:row>79</xdr:row>
      <xdr:rowOff>78849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62274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27395</xdr:rowOff>
    </xdr:from>
    <xdr:to>
      <xdr:col>72</xdr:col>
      <xdr:colOff>38100</xdr:colOff>
      <xdr:row>79</xdr:row>
      <xdr:rowOff>128995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120122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6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28049</xdr:rowOff>
    </xdr:from>
    <xdr:to>
      <xdr:col>67</xdr:col>
      <xdr:colOff>101600</xdr:colOff>
      <xdr:row>79</xdr:row>
      <xdr:rowOff>129649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120776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6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48222</xdr:rowOff>
    </xdr:from>
    <xdr:to>
      <xdr:col>85</xdr:col>
      <xdr:colOff>127000</xdr:colOff>
      <xdr:row>95</xdr:row>
      <xdr:rowOff>58014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335972"/>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48222</xdr:rowOff>
    </xdr:from>
    <xdr:to>
      <xdr:col>81</xdr:col>
      <xdr:colOff>50800</xdr:colOff>
      <xdr:row>95</xdr:row>
      <xdr:rowOff>94951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35972"/>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94951</xdr:rowOff>
    </xdr:from>
    <xdr:to>
      <xdr:col>76</xdr:col>
      <xdr:colOff>114300</xdr:colOff>
      <xdr:row>95</xdr:row>
      <xdr:rowOff>143433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82701"/>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143433</xdr:rowOff>
    </xdr:from>
    <xdr:to>
      <xdr:col>71</xdr:col>
      <xdr:colOff>177800</xdr:colOff>
      <xdr:row>95</xdr:row>
      <xdr:rowOff>159322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31183"/>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7214</xdr:rowOff>
    </xdr:from>
    <xdr:to>
      <xdr:col>85</xdr:col>
      <xdr:colOff>177800</xdr:colOff>
      <xdr:row>95</xdr:row>
      <xdr:rowOff>108814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30091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168872</xdr:rowOff>
    </xdr:from>
    <xdr:to>
      <xdr:col>81</xdr:col>
      <xdr:colOff>101600</xdr:colOff>
      <xdr:row>95</xdr:row>
      <xdr:rowOff>99022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115549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44151</xdr:rowOff>
    </xdr:from>
    <xdr:to>
      <xdr:col>76</xdr:col>
      <xdr:colOff>165100</xdr:colOff>
      <xdr:row>95</xdr:row>
      <xdr:rowOff>145751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136878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4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92633</xdr:rowOff>
    </xdr:from>
    <xdr:to>
      <xdr:col>72</xdr:col>
      <xdr:colOff>38100</xdr:colOff>
      <xdr:row>96</xdr:row>
      <xdr:rowOff>22783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108522</xdr:rowOff>
    </xdr:from>
    <xdr:to>
      <xdr:col>67</xdr:col>
      <xdr:colOff>101600</xdr:colOff>
      <xdr:row>96</xdr:row>
      <xdr:rowOff>38672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29799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516,378</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％増であった。その要因としては、民生費の臨時支援給付金給付事業の</a:t>
          </a:r>
          <a:r>
            <a:rPr kumimoji="1" lang="en-US" altLang="ja-JP" sz="1300">
              <a:latin typeface="ＭＳ Ｐゴシック" panose="020B0600070205080204" pitchFamily="50" charset="-128"/>
              <a:ea typeface="ＭＳ Ｐゴシック" panose="020B0600070205080204" pitchFamily="50" charset="-128"/>
            </a:rPr>
            <a:t>1,086,890</a:t>
          </a:r>
          <a:r>
            <a:rPr kumimoji="1" lang="ja-JP" altLang="en-US" sz="1300">
              <a:latin typeface="ＭＳ Ｐゴシック" panose="020B0600070205080204" pitchFamily="50" charset="-128"/>
              <a:ea typeface="ＭＳ Ｐゴシック" panose="020B0600070205080204" pitchFamily="50" charset="-128"/>
            </a:rPr>
            <a:t>千円増、公私連携型保育所推進事業の</a:t>
          </a:r>
          <a:r>
            <a:rPr kumimoji="1" lang="en-US" altLang="ja-JP" sz="1300">
              <a:latin typeface="ＭＳ Ｐゴシック" panose="020B0600070205080204" pitchFamily="50" charset="-128"/>
              <a:ea typeface="ＭＳ Ｐゴシック" panose="020B0600070205080204" pitchFamily="50" charset="-128"/>
            </a:rPr>
            <a:t>469,845</a:t>
          </a:r>
          <a:r>
            <a:rPr kumimoji="1" lang="ja-JP" altLang="en-US" sz="1300">
              <a:latin typeface="ＭＳ Ｐゴシック" panose="020B0600070205080204" pitchFamily="50" charset="-128"/>
              <a:ea typeface="ＭＳ Ｐゴシック" panose="020B0600070205080204" pitchFamily="50" charset="-128"/>
            </a:rPr>
            <a:t>千円増、土木費の関間千代田線整備事業の</a:t>
          </a:r>
          <a:r>
            <a:rPr kumimoji="1" lang="en-US" altLang="ja-JP" sz="1300">
              <a:latin typeface="ＭＳ Ｐゴシック" panose="020B0600070205080204" pitchFamily="50" charset="-128"/>
              <a:ea typeface="ＭＳ Ｐゴシック" panose="020B0600070205080204" pitchFamily="50" charset="-128"/>
            </a:rPr>
            <a:t>506,225</a:t>
          </a:r>
          <a:r>
            <a:rPr kumimoji="1" lang="ja-JP" altLang="en-US" sz="1300">
              <a:latin typeface="ＭＳ Ｐゴシック" panose="020B0600070205080204" pitchFamily="50" charset="-128"/>
              <a:ea typeface="ＭＳ Ｐゴシック" panose="020B0600070205080204" pitchFamily="50" charset="-128"/>
            </a:rPr>
            <a:t>千円増などがあげられる。</a:t>
          </a:r>
        </a:p>
        <a:p>
          <a:r>
            <a:rPr kumimoji="1" lang="ja-JP" altLang="en-US" sz="1300">
              <a:latin typeface="ＭＳ Ｐゴシック" panose="020B0600070205080204" pitchFamily="50" charset="-128"/>
              <a:ea typeface="ＭＳ Ｐゴシック" panose="020B0600070205080204" pitchFamily="50" charset="-128"/>
            </a:rPr>
            <a:t>公債費が類似団体平均を上回っているが、その他の項目では下回っている。</a:t>
          </a:r>
        </a:p>
        <a:p>
          <a:r>
            <a:rPr kumimoji="1" lang="ja-JP" altLang="en-US" sz="1300">
              <a:latin typeface="ＭＳ Ｐゴシック" panose="020B0600070205080204" pitchFamily="50" charset="-128"/>
              <a:ea typeface="ＭＳ Ｐゴシック" panose="020B0600070205080204" pitchFamily="50" charset="-128"/>
            </a:rPr>
            <a:t>健全で持続可能な財政運営を維持していくため、今後も引き続き行財政改革等による徹底した歳入歳出の見直しに取り組む。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市の一般財源による負担が、民間保育所等運営委託事業において</a:t>
          </a:r>
          <a:r>
            <a:rPr kumimoji="1" lang="en-US" altLang="ja-JP" sz="1400">
              <a:latin typeface="ＭＳ ゴシック" pitchFamily="49" charset="-128"/>
              <a:ea typeface="ＭＳ ゴシック" pitchFamily="49" charset="-128"/>
            </a:rPr>
            <a:t>312,414</a:t>
          </a:r>
          <a:r>
            <a:rPr kumimoji="1" lang="ja-JP" altLang="en-US" sz="1400">
              <a:latin typeface="ＭＳ ゴシック" pitchFamily="49" charset="-128"/>
              <a:ea typeface="ＭＳ ゴシック" pitchFamily="49" charset="-128"/>
            </a:rPr>
            <a:t>千円、関間千代田線整備事業において</a:t>
          </a:r>
          <a:r>
            <a:rPr kumimoji="1" lang="en-US" altLang="ja-JP" sz="1400">
              <a:latin typeface="ＭＳ ゴシック" pitchFamily="49" charset="-128"/>
              <a:ea typeface="ＭＳ ゴシック" pitchFamily="49" charset="-128"/>
            </a:rPr>
            <a:t>185,876</a:t>
          </a:r>
          <a:r>
            <a:rPr kumimoji="1" lang="ja-JP" altLang="en-US" sz="1400">
              <a:latin typeface="ＭＳ ゴシック" pitchFamily="49" charset="-128"/>
              <a:ea typeface="ＭＳ ゴシック" pitchFamily="49" charset="-128"/>
            </a:rPr>
            <a:t>千円増加したこと等により、財政調整基金の取崩しの増加や、実質収支の減少につながった。不測の事態に迅速に対応するため、今後も一定の基金残高を確保していく必要がある。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一般会計は、市の一般財源による負担額が、民間保育所等運営委託事業において</a:t>
          </a:r>
          <a:r>
            <a:rPr kumimoji="1" lang="en-US" altLang="ja-JP" sz="1400">
              <a:latin typeface="ＭＳ ゴシック" pitchFamily="49" charset="-128"/>
              <a:ea typeface="ＭＳ ゴシック" pitchFamily="49" charset="-128"/>
            </a:rPr>
            <a:t>312,414</a:t>
          </a:r>
          <a:r>
            <a:rPr kumimoji="1" lang="ja-JP" altLang="en-US" sz="1400">
              <a:latin typeface="ＭＳ ゴシック" pitchFamily="49" charset="-128"/>
              <a:ea typeface="ＭＳ ゴシック" pitchFamily="49" charset="-128"/>
            </a:rPr>
            <a:t>千円増加、関間千代田線整備事業において</a:t>
          </a:r>
          <a:r>
            <a:rPr kumimoji="1" lang="en-US" altLang="ja-JP" sz="1400">
              <a:latin typeface="ＭＳ ゴシック" pitchFamily="49" charset="-128"/>
              <a:ea typeface="ＭＳ ゴシック" pitchFamily="49" charset="-128"/>
            </a:rPr>
            <a:t>185,876</a:t>
          </a:r>
          <a:r>
            <a:rPr kumimoji="1" lang="ja-JP" altLang="en-US" sz="1400">
              <a:latin typeface="ＭＳ ゴシック" pitchFamily="49" charset="-128"/>
              <a:ea typeface="ＭＳ ゴシック" pitchFamily="49" charset="-128"/>
            </a:rPr>
            <a:t>千円増加したこと等により、歳出総額が</a:t>
          </a:r>
          <a:r>
            <a:rPr kumimoji="1" lang="en-US" altLang="ja-JP" sz="1400">
              <a:latin typeface="ＭＳ ゴシック" pitchFamily="49" charset="-128"/>
              <a:ea typeface="ＭＳ ゴシック" pitchFamily="49" charset="-128"/>
            </a:rPr>
            <a:t>516,378</a:t>
          </a:r>
          <a:r>
            <a:rPr kumimoji="1" lang="ja-JP" altLang="en-US" sz="1400">
              <a:latin typeface="ＭＳ ゴシック" pitchFamily="49" charset="-128"/>
              <a:ea typeface="ＭＳ ゴシック" pitchFamily="49" charset="-128"/>
            </a:rPr>
            <a:t>千円増加し、歳入総額の伸びを大幅に上回ったため、比率が</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％低下した。</a:t>
          </a:r>
        </a:p>
        <a:p>
          <a:r>
            <a:rPr kumimoji="1" lang="ja-JP" altLang="en-US" sz="1400">
              <a:latin typeface="ＭＳ ゴシック" pitchFamily="49" charset="-128"/>
              <a:ea typeface="ＭＳ ゴシック" pitchFamily="49" charset="-128"/>
            </a:rPr>
            <a:t>今後、扶助費等の社会保障費や、納税義務者数の減少などによる市税収入の減少が見込まれることから、事務事業の適正化を図り、適切な財政運営に努める。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年度に借り入れた臨時財政対策債の償還が終了したことなどにより、前年度に比べて元利償還額が</a:t>
          </a:r>
          <a:r>
            <a:rPr kumimoji="1" lang="en-US" altLang="ja-JP" sz="1400">
              <a:latin typeface="ＭＳ ゴシック" pitchFamily="49" charset="-128"/>
              <a:ea typeface="ＭＳ ゴシック" pitchFamily="49" charset="-128"/>
            </a:rPr>
            <a:t>63,313</a:t>
          </a:r>
          <a:r>
            <a:rPr kumimoji="1" lang="ja-JP" altLang="en-US" sz="1400">
              <a:latin typeface="ＭＳ ゴシック" pitchFamily="49" charset="-128"/>
              <a:ea typeface="ＭＳ ゴシック" pitchFamily="49" charset="-128"/>
            </a:rPr>
            <a:t>千円減少した。また、街路事業や区画整理事業に係る事業費が増加したことなどにより、前年度に比べて都市計画税充当可能額が</a:t>
          </a:r>
          <a:r>
            <a:rPr kumimoji="1" lang="en-US" altLang="ja-JP" sz="1400">
              <a:latin typeface="ＭＳ ゴシック" pitchFamily="49" charset="-128"/>
              <a:ea typeface="ＭＳ ゴシック" pitchFamily="49" charset="-128"/>
            </a:rPr>
            <a:t>24,049</a:t>
          </a:r>
          <a:r>
            <a:rPr kumimoji="1" lang="ja-JP" altLang="en-US" sz="1400">
              <a:latin typeface="ＭＳ ゴシック" pitchFamily="49" charset="-128"/>
              <a:ea typeface="ＭＳ ゴシック" pitchFamily="49" charset="-128"/>
            </a:rPr>
            <a:t>千円減少したため、実質公債費比率は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％上昇した。</a:t>
          </a:r>
        </a:p>
        <a:p>
          <a:r>
            <a:rPr kumimoji="1" lang="ja-JP" altLang="en-US" sz="1400">
              <a:latin typeface="ＭＳ ゴシック" pitchFamily="49" charset="-128"/>
              <a:ea typeface="ＭＳ ゴシック" pitchFamily="49" charset="-128"/>
            </a:rPr>
            <a:t>今後も、新規事業の精査及び地方債の発行抑制に努める。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新規発行債が増加したものの、令和元年度に借り入れた臨時財政対策債の元金償還が通年化したことなどにより、令和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年度における元金償還額が市債の借入額を上回り、地方債現在高が</a:t>
          </a:r>
          <a:r>
            <a:rPr kumimoji="1" lang="en-US" altLang="ja-JP" sz="1400">
              <a:latin typeface="ＭＳ ゴシック" pitchFamily="49" charset="-128"/>
              <a:ea typeface="ＭＳ ゴシック" pitchFamily="49" charset="-128"/>
            </a:rPr>
            <a:t>1,936,461</a:t>
          </a:r>
          <a:r>
            <a:rPr kumimoji="1" lang="ja-JP" altLang="en-US" sz="1400">
              <a:latin typeface="ＭＳ ゴシック" pitchFamily="49" charset="-128"/>
              <a:ea typeface="ＭＳ ゴシック" pitchFamily="49" charset="-128"/>
            </a:rPr>
            <a:t>千円減少したため、将来負担額が充当可能財源等を下回った。</a:t>
          </a:r>
        </a:p>
        <a:p>
          <a:r>
            <a:rPr kumimoji="1" lang="ja-JP" altLang="en-US" sz="1400">
              <a:latin typeface="ＭＳ ゴシック" pitchFamily="49" charset="-128"/>
              <a:ea typeface="ＭＳ ゴシック" pitchFamily="49" charset="-128"/>
            </a:rPr>
            <a:t>今後も新規事業の精査及び地方債の発行抑制に努めるとともに、引き続き基金の確保に努める。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埼玉県坂戸市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減債基金（市債管理基金）の臨時財政対策債償還基金積立てによる増、今後の公共施設整備のための公共施設整備基金の計画的な積立てによる増、まちづくり応援寄附金受入れ体制強化によるまちづくり応援基金の増が基金全体の残高増加に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安定した財政運営を行うために、一定の基金残高を確保していく必要がある。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公共施設整備のために計画的に積み立てている。まちづくり応援基金は、ふるさと納税による寄附金を積み立て、学校施設整備事業やこども医療費支給事業等に充てている。緑と花と清流基金は、自然環境の保全及び創造に要する経費に充てている。森林環境整備基金は、森林環境整備や公共施設の木材利用等に使用する。地域福祉基金は、寄附金の申し出に伴う積立てで、地域の特性に応じた施策を進める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百万円の積立てにより残高が増加した。まちづくり応援基金は、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百万円であるため残高が増加した。森林環境整備基金は、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については、安定した積立額を確保するため、ふるさと納税による寄附額の増加を図る。公共施設整備基金については、多くの公共施設が老朽化しているため、今後の公共施設整備のための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民間保育所等運営委託事業や関間千代田線整備事業において、市の一般財源による負担額が増加したこと等により、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本市を取り巻く社会経済情勢の急激な変化などに対応するため、今後も効率的な財政運営に努め、一定の基金残高を確保していく。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普通交付税の再算定において交付された臨時財政対策債償還基金費相当額を積み立てたことにより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必要な時に積立て、取崩す、適切な基金運用を行っていく。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1" zoomScale="85" zoomScaleNormal="8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37300572</v>
      </c>
      <c r="BO4" s="449"/>
      <c r="BP4" s="449"/>
      <c r="BQ4" s="449"/>
      <c r="BR4" s="449"/>
      <c r="BS4" s="449"/>
      <c r="BT4" s="449"/>
      <c r="BU4" s="450"/>
      <c r="BV4" s="448">
        <v>37232026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10.6</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35337917</v>
      </c>
      <c r="BO5" s="420"/>
      <c r="BP5" s="420"/>
      <c r="BQ5" s="420"/>
      <c r="BR5" s="420"/>
      <c r="BS5" s="420"/>
      <c r="BT5" s="420"/>
      <c r="BU5" s="421"/>
      <c r="BV5" s="419">
        <v>34821539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90.4</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1962655</v>
      </c>
      <c r="BO6" s="420"/>
      <c r="BP6" s="420"/>
      <c r="BQ6" s="420"/>
      <c r="BR6" s="420"/>
      <c r="BS6" s="420"/>
      <c r="BT6" s="420"/>
      <c r="BU6" s="421"/>
      <c r="BV6" s="419">
        <v>2410487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92.6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263149</v>
      </c>
      <c r="BO7" s="420"/>
      <c r="BP7" s="420"/>
      <c r="BQ7" s="420"/>
      <c r="BR7" s="420"/>
      <c r="BS7" s="420"/>
      <c r="BT7" s="420"/>
      <c r="BU7" s="421"/>
      <c r="BV7" s="419">
        <v>301099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20069876</v>
      </c>
      <c r="CU7" s="420"/>
      <c r="CV7" s="420"/>
      <c r="CW7" s="420"/>
      <c r="CX7" s="420"/>
      <c r="CY7" s="420"/>
      <c r="CZ7" s="420"/>
      <c r="DA7" s="421"/>
      <c r="DB7" s="419">
        <v>19835749</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1699506</v>
      </c>
      <c r="BO8" s="420"/>
      <c r="BP8" s="420"/>
      <c r="BQ8" s="420"/>
      <c r="BR8" s="420"/>
      <c r="BS8" s="420"/>
      <c r="BT8" s="420"/>
      <c r="BU8" s="421"/>
      <c r="BV8" s="419">
        <v>2109388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100275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-409882</v>
      </c>
      <c r="BO9" s="420"/>
      <c r="BP9" s="420"/>
      <c r="BQ9" s="420"/>
      <c r="BR9" s="420"/>
      <c r="BS9" s="420"/>
      <c r="BT9" s="420"/>
      <c r="BU9" s="421"/>
      <c r="BV9" s="419">
        <v>-480172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12.9</v>
      </c>
      <c r="CU9" s="417"/>
      <c r="CV9" s="417"/>
      <c r="CW9" s="417"/>
      <c r="CX9" s="417"/>
      <c r="CY9" s="417"/>
      <c r="CZ9" s="417"/>
      <c r="DA9" s="418"/>
      <c r="DB9" s="416">
        <v>13.5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101679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1268144</v>
      </c>
      <c r="BO10" s="420"/>
      <c r="BP10" s="420"/>
      <c r="BQ10" s="420"/>
      <c r="BR10" s="420"/>
      <c r="BS10" s="420"/>
      <c r="BT10" s="420"/>
      <c r="BU10" s="421"/>
      <c r="BV10" s="419">
        <v>1494646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3700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99527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1379147</v>
      </c>
      <c r="BO12" s="420"/>
      <c r="BP12" s="420"/>
      <c r="BQ12" s="420"/>
      <c r="BR12" s="420"/>
      <c r="BS12" s="420"/>
      <c r="BT12" s="420"/>
      <c r="BU12" s="421"/>
      <c r="BV12" s="419">
        <v>807943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96137</v>
      </c>
      <c r="S13" s="507"/>
      <c r="T13" s="507"/>
      <c r="U13" s="507"/>
      <c r="V13" s="508"/>
      <c r="W13" s="509" t="s">
        <v>131</v>
      </c>
      <c r="X13" s="405"/>
      <c r="Y13" s="405"/>
      <c r="Z13" s="405"/>
      <c r="AA13" s="405"/>
      <c r="AB13" s="406"/>
      <c r="AC13" s="372">
        <v>530</v>
      </c>
      <c r="AD13" s="373"/>
      <c r="AE13" s="373"/>
      <c r="AF13" s="373"/>
      <c r="AG13" s="374"/>
      <c r="AH13" s="372">
        <v>571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-517185</v>
      </c>
      <c r="BO13" s="420"/>
      <c r="BP13" s="420"/>
      <c r="BQ13" s="420"/>
      <c r="BR13" s="420"/>
      <c r="BS13" s="420"/>
      <c r="BT13" s="420"/>
      <c r="BU13" s="421"/>
      <c r="BV13" s="419">
        <v>206531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7.8</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99763</v>
      </c>
      <c r="S14" s="507"/>
      <c r="T14" s="507"/>
      <c r="U14" s="507"/>
      <c r="V14" s="508"/>
      <c r="W14" s="510"/>
      <c r="X14" s="408"/>
      <c r="Y14" s="408"/>
      <c r="Z14" s="408"/>
      <c r="AA14" s="408"/>
      <c r="AB14" s="409"/>
      <c r="AC14" s="499">
        <v>1.2</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96693</v>
      </c>
      <c r="S15" s="507"/>
      <c r="T15" s="507"/>
      <c r="U15" s="507"/>
      <c r="V15" s="508"/>
      <c r="W15" s="509" t="s">
        <v>137</v>
      </c>
      <c r="X15" s="405"/>
      <c r="Y15" s="405"/>
      <c r="Z15" s="405"/>
      <c r="AA15" s="405"/>
      <c r="AB15" s="406"/>
      <c r="AC15" s="372">
        <v>11198</v>
      </c>
      <c r="AD15" s="373"/>
      <c r="AE15" s="373"/>
      <c r="AF15" s="373"/>
      <c r="AG15" s="374"/>
      <c r="AH15" s="372">
        <v>12628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12825729</v>
      </c>
      <c r="BO15" s="449"/>
      <c r="BP15" s="449"/>
      <c r="BQ15" s="449"/>
      <c r="BR15" s="449"/>
      <c r="BS15" s="449"/>
      <c r="BT15" s="449"/>
      <c r="BU15" s="450"/>
      <c r="BV15" s="448">
        <v>12523336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26.4</v>
      </c>
      <c r="AD16" s="500"/>
      <c r="AE16" s="500"/>
      <c r="AF16" s="500"/>
      <c r="AG16" s="501"/>
      <c r="AH16" s="499">
        <v>28.6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16422906</v>
      </c>
      <c r="BO16" s="420"/>
      <c r="BP16" s="420"/>
      <c r="BQ16" s="420"/>
      <c r="BR16" s="420"/>
      <c r="BS16" s="420"/>
      <c r="BT16" s="420"/>
      <c r="BU16" s="421"/>
      <c r="BV16" s="419">
        <v>16017893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30699</v>
      </c>
      <c r="AD17" s="373"/>
      <c r="AE17" s="373"/>
      <c r="AF17" s="373"/>
      <c r="AG17" s="374"/>
      <c r="AH17" s="372">
        <v>30920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16262046</v>
      </c>
      <c r="BO17" s="420"/>
      <c r="BP17" s="420"/>
      <c r="BQ17" s="420"/>
      <c r="BR17" s="420"/>
      <c r="BS17" s="420"/>
      <c r="BT17" s="420"/>
      <c r="BU17" s="421"/>
      <c r="BV17" s="419">
        <v>15872758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41.02</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70.099999999999994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19145058</v>
      </c>
      <c r="BO18" s="420"/>
      <c r="BP18" s="420"/>
      <c r="BQ18" s="420"/>
      <c r="BR18" s="420"/>
      <c r="BS18" s="420"/>
      <c r="BT18" s="420"/>
      <c r="BU18" s="421"/>
      <c r="BV18" s="419">
        <v>18490928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2445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26942633</v>
      </c>
      <c r="BO19" s="420"/>
      <c r="BP19" s="420"/>
      <c r="BQ19" s="420"/>
      <c r="BR19" s="420"/>
      <c r="BS19" s="420"/>
      <c r="BT19" s="420"/>
      <c r="BU19" s="421"/>
      <c r="BV19" s="419">
        <v>26303291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44555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24458479</v>
      </c>
      <c r="BO22" s="449"/>
      <c r="BP22" s="449"/>
      <c r="BQ22" s="449"/>
      <c r="BR22" s="449"/>
      <c r="BS22" s="449"/>
      <c r="BT22" s="449"/>
      <c r="BU22" s="450"/>
      <c r="BV22" s="448">
        <v>26394940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16241638</v>
      </c>
      <c r="BO23" s="420"/>
      <c r="BP23" s="420"/>
      <c r="BQ23" s="420"/>
      <c r="BR23" s="420"/>
      <c r="BS23" s="420"/>
      <c r="BT23" s="420"/>
      <c r="BU23" s="421"/>
      <c r="BV23" s="419">
        <v>17891559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9250</v>
      </c>
      <c r="R24" s="373"/>
      <c r="S24" s="373"/>
      <c r="T24" s="373"/>
      <c r="U24" s="373"/>
      <c r="V24" s="374"/>
      <c r="W24" s="462"/>
      <c r="X24" s="399"/>
      <c r="Y24" s="400"/>
      <c r="Z24" s="375" t="s">
        <v>162</v>
      </c>
      <c r="AA24" s="376"/>
      <c r="AB24" s="376"/>
      <c r="AC24" s="376"/>
      <c r="AD24" s="376"/>
      <c r="AE24" s="376"/>
      <c r="AF24" s="376"/>
      <c r="AG24" s="377"/>
      <c r="AH24" s="372">
        <v>534</v>
      </c>
      <c r="AI24" s="373"/>
      <c r="AJ24" s="373"/>
      <c r="AK24" s="373"/>
      <c r="AL24" s="374"/>
      <c r="AM24" s="372">
        <v>1602534</v>
      </c>
      <c r="AN24" s="373"/>
      <c r="AO24" s="373"/>
      <c r="AP24" s="373"/>
      <c r="AQ24" s="373"/>
      <c r="AR24" s="374"/>
      <c r="AS24" s="372">
        <v>3001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9896590</v>
      </c>
      <c r="BO24" s="420"/>
      <c r="BP24" s="420"/>
      <c r="BQ24" s="420"/>
      <c r="BR24" s="420"/>
      <c r="BS24" s="420"/>
      <c r="BT24" s="420"/>
      <c r="BU24" s="421"/>
      <c r="BV24" s="419">
        <v>10618351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7830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7422488</v>
      </c>
      <c r="BO25" s="449"/>
      <c r="BP25" s="449"/>
      <c r="BQ25" s="449"/>
      <c r="BR25" s="449"/>
      <c r="BS25" s="449"/>
      <c r="BT25" s="449"/>
      <c r="BU25" s="450"/>
      <c r="BV25" s="448">
        <v>5555255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7090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30051</v>
      </c>
      <c r="AN26" s="373"/>
      <c r="AO26" s="373"/>
      <c r="AP26" s="373"/>
      <c r="AQ26" s="373"/>
      <c r="AR26" s="374"/>
      <c r="AS26" s="372">
        <v>3339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4710</v>
      </c>
      <c r="R27" s="373"/>
      <c r="S27" s="373"/>
      <c r="T27" s="373"/>
      <c r="U27" s="373"/>
      <c r="V27" s="374"/>
      <c r="W27" s="462"/>
      <c r="X27" s="399"/>
      <c r="Y27" s="400"/>
      <c r="Z27" s="375" t="s">
        <v>171</v>
      </c>
      <c r="AA27" s="376"/>
      <c r="AB27" s="376"/>
      <c r="AC27" s="376"/>
      <c r="AD27" s="376"/>
      <c r="AE27" s="376"/>
      <c r="AF27" s="376"/>
      <c r="AG27" s="377"/>
      <c r="AH27" s="372">
        <v>9</v>
      </c>
      <c r="AI27" s="373"/>
      <c r="AJ27" s="373"/>
      <c r="AK27" s="373"/>
      <c r="AL27" s="374"/>
      <c r="AM27" s="372">
        <v>35478</v>
      </c>
      <c r="AN27" s="373"/>
      <c r="AO27" s="373"/>
      <c r="AP27" s="373"/>
      <c r="AQ27" s="373"/>
      <c r="AR27" s="374"/>
      <c r="AS27" s="372">
        <v>3942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200000</v>
      </c>
      <c r="BO27" s="454"/>
      <c r="BP27" s="454"/>
      <c r="BQ27" s="454"/>
      <c r="BR27" s="454"/>
      <c r="BS27" s="454"/>
      <c r="BT27" s="454"/>
      <c r="BU27" s="455"/>
      <c r="BV27" s="453">
        <v>200000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4130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4768529</v>
      </c>
      <c r="BO28" s="449"/>
      <c r="BP28" s="449"/>
      <c r="BQ28" s="449"/>
      <c r="BR28" s="449"/>
      <c r="BS28" s="449"/>
      <c r="BT28" s="449"/>
      <c r="BU28" s="450"/>
      <c r="BV28" s="448">
        <v>4879532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18</v>
      </c>
      <c r="M29" s="373"/>
      <c r="N29" s="373"/>
      <c r="O29" s="373"/>
      <c r="P29" s="374"/>
      <c r="Q29" s="372">
        <v>3900</v>
      </c>
      <c r="R29" s="373"/>
      <c r="S29" s="373"/>
      <c r="T29" s="373"/>
      <c r="U29" s="373"/>
      <c r="V29" s="374"/>
      <c r="W29" s="463"/>
      <c r="X29" s="464"/>
      <c r="Y29" s="465"/>
      <c r="Z29" s="375" t="s">
        <v>177</v>
      </c>
      <c r="AA29" s="376"/>
      <c r="AB29" s="376"/>
      <c r="AC29" s="376"/>
      <c r="AD29" s="376"/>
      <c r="AE29" s="376"/>
      <c r="AF29" s="376"/>
      <c r="AG29" s="377"/>
      <c r="AH29" s="372">
        <v>543</v>
      </c>
      <c r="AI29" s="373"/>
      <c r="AJ29" s="373"/>
      <c r="AK29" s="373"/>
      <c r="AL29" s="374"/>
      <c r="AM29" s="372">
        <v>1638012</v>
      </c>
      <c r="AN29" s="373"/>
      <c r="AO29" s="373"/>
      <c r="AP29" s="373"/>
      <c r="AQ29" s="373"/>
      <c r="AR29" s="374"/>
      <c r="AS29" s="372">
        <v>3017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580668</v>
      </c>
      <c r="BO29" s="420"/>
      <c r="BP29" s="420"/>
      <c r="BQ29" s="420"/>
      <c r="BR29" s="420"/>
      <c r="BS29" s="420"/>
      <c r="BT29" s="420"/>
      <c r="BU29" s="421"/>
      <c r="BV29" s="419">
        <v>474475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1494420</v>
      </c>
      <c r="BO30" s="454"/>
      <c r="BP30" s="454"/>
      <c r="BQ30" s="454"/>
      <c r="BR30" s="454"/>
      <c r="BS30" s="454"/>
      <c r="BT30" s="454"/>
      <c r="BU30" s="455"/>
      <c r="BV30" s="453">
        <v>1338611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坂戸、鶴ヶ島水道企業団</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坂戸市土地開発公社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石井土地区画整理事業特別会計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坂戸、鶴ヶ島下水道組合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川越市総合卸売市場㈱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坂戸中央２日の出町土地区画整理事業特別会計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坂戸地区衛生組合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片柳土地区画整理事業特別会計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坂戸・鶴ケ島消防組合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関間四丁目土地区画整理事業特別会計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広域静苑組合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f t="shared" si="5"/>
        <v>6</v>
      </c>
      <c r="D39" s="367"/>
      <c r="E39" s="368" t="str">
        <f>IF('各会計、関係団体の財政状況及び健全化判断比率'!B12="","",'各会計、関係団体の財政状況及び健全化判断比率'!B12)</f>
        <v>坂戸市、鶴ヶ島市外三組合公平委員会特別会計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埼玉県後期高齢者医療広域連合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埼玉県後期高齢者医療広域連合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埼玉県市町村総合事務組合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埼玉県市町村総合事務組合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彩の国さいたま人づくり広域連合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BnTDykcDTq7pimwr+LaXj3JLpxZQco5xaTNaeGByidaAJJsPXhuYTDwtiRth2+7jk6DzVI4rr5avxGUEITWL2w==" saltValue="c0ZWBkPvunZG3LmEurzm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5" zoomScaleNormal="100" workbookViewId="0">
      <selection activeCell="Z27" sqref="Z27:AC27"/>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14228595</v>
      </c>
      <c r="S5" s="677"/>
      <c r="T5" s="677"/>
      <c r="U5" s="677"/>
      <c r="V5" s="677"/>
      <c r="W5" s="677"/>
      <c r="X5" s="677"/>
      <c r="Y5" s="702"/>
      <c r="Z5" s="715">
        <v>38.1</v>
      </c>
      <c r="AA5" s="715"/>
      <c r="AB5" s="715"/>
      <c r="AC5" s="715"/>
      <c r="AD5" s="716">
        <v>13514135</v>
      </c>
      <c r="AE5" s="716"/>
      <c r="AF5" s="716"/>
      <c r="AG5" s="716"/>
      <c r="AH5" s="716"/>
      <c r="AI5" s="716"/>
      <c r="AJ5" s="716"/>
      <c r="AK5" s="716"/>
      <c r="AL5" s="703">
        <v>66.8</v>
      </c>
      <c r="AM5" s="685"/>
      <c r="AN5" s="685"/>
      <c r="AO5" s="704"/>
      <c r="AP5" s="679" t="s">
        <v>216</v>
      </c>
      <c r="AQ5" s="680"/>
      <c r="AR5" s="680"/>
      <c r="AS5" s="680"/>
      <c r="AT5" s="680"/>
      <c r="AU5" s="680"/>
      <c r="AV5" s="680"/>
      <c r="AW5" s="680"/>
      <c r="AX5" s="680"/>
      <c r="AY5" s="680"/>
      <c r="AZ5" s="680"/>
      <c r="BA5" s="680"/>
      <c r="BB5" s="680"/>
      <c r="BC5" s="680"/>
      <c r="BD5" s="680"/>
      <c r="BE5" s="680"/>
      <c r="BF5" s="681"/>
      <c r="BG5" s="621">
        <v>13514135</v>
      </c>
      <c r="BH5" s="622"/>
      <c r="BI5" s="622"/>
      <c r="BJ5" s="622"/>
      <c r="BK5" s="622"/>
      <c r="BL5" s="622"/>
      <c r="BM5" s="622"/>
      <c r="BN5" s="623"/>
      <c r="BO5" s="659">
        <v>95</v>
      </c>
      <c r="BP5" s="659"/>
      <c r="BQ5" s="659"/>
      <c r="BR5" s="659"/>
      <c r="BS5" s="660">
        <v>122393</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260460</v>
      </c>
      <c r="S6" s="622"/>
      <c r="T6" s="622"/>
      <c r="U6" s="622"/>
      <c r="V6" s="622"/>
      <c r="W6" s="622"/>
      <c r="X6" s="622"/>
      <c r="Y6" s="623"/>
      <c r="Z6" s="659">
        <v>0.7</v>
      </c>
      <c r="AA6" s="659"/>
      <c r="AB6" s="659"/>
      <c r="AC6" s="659"/>
      <c r="AD6" s="660">
        <v>260460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13514135</v>
      </c>
      <c r="BH6" s="622"/>
      <c r="BI6" s="622"/>
      <c r="BJ6" s="622"/>
      <c r="BK6" s="622"/>
      <c r="BL6" s="622"/>
      <c r="BM6" s="622"/>
      <c r="BN6" s="623"/>
      <c r="BO6" s="659">
        <v>95</v>
      </c>
      <c r="BP6" s="659"/>
      <c r="BQ6" s="659"/>
      <c r="BR6" s="659"/>
      <c r="BS6" s="660">
        <v>122393</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227283</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227283</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4778</v>
      </c>
      <c r="S7" s="622"/>
      <c r="T7" s="622"/>
      <c r="U7" s="622"/>
      <c r="V7" s="622"/>
      <c r="W7" s="622"/>
      <c r="X7" s="622"/>
      <c r="Y7" s="623"/>
      <c r="Z7" s="659">
        <v>0</v>
      </c>
      <c r="AA7" s="659"/>
      <c r="AB7" s="659"/>
      <c r="AC7" s="659"/>
      <c r="AD7" s="660">
        <v>4778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6414709</v>
      </c>
      <c r="BH7" s="622"/>
      <c r="BI7" s="622"/>
      <c r="BJ7" s="622"/>
      <c r="BK7" s="622"/>
      <c r="BL7" s="622"/>
      <c r="BM7" s="622"/>
      <c r="BN7" s="623"/>
      <c r="BO7" s="659">
        <v>45.1</v>
      </c>
      <c r="BP7" s="659"/>
      <c r="BQ7" s="659"/>
      <c r="BR7" s="659"/>
      <c r="BS7" s="660">
        <v>122393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4971996</v>
      </c>
      <c r="CS7" s="622"/>
      <c r="CT7" s="622"/>
      <c r="CU7" s="622"/>
      <c r="CV7" s="622"/>
      <c r="CW7" s="622"/>
      <c r="CX7" s="622"/>
      <c r="CY7" s="623"/>
      <c r="CZ7" s="659">
        <v>14.1</v>
      </c>
      <c r="DA7" s="659"/>
      <c r="DB7" s="659"/>
      <c r="DC7" s="659"/>
      <c r="DD7" s="627">
        <v>33578</v>
      </c>
      <c r="DE7" s="622"/>
      <c r="DF7" s="622"/>
      <c r="DG7" s="622"/>
      <c r="DH7" s="622"/>
      <c r="DI7" s="622"/>
      <c r="DJ7" s="622"/>
      <c r="DK7" s="622"/>
      <c r="DL7" s="622"/>
      <c r="DM7" s="622"/>
      <c r="DN7" s="622"/>
      <c r="DO7" s="622"/>
      <c r="DP7" s="623"/>
      <c r="DQ7" s="627">
        <v>4319341</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87088</v>
      </c>
      <c r="S8" s="622"/>
      <c r="T8" s="622"/>
      <c r="U8" s="622"/>
      <c r="V8" s="622"/>
      <c r="W8" s="622"/>
      <c r="X8" s="622"/>
      <c r="Y8" s="623"/>
      <c r="Z8" s="659">
        <v>0.2</v>
      </c>
      <c r="AA8" s="659"/>
      <c r="AB8" s="659"/>
      <c r="AC8" s="659"/>
      <c r="AD8" s="660">
        <v>87088</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184739</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14830290</v>
      </c>
      <c r="CS8" s="622"/>
      <c r="CT8" s="622"/>
      <c r="CU8" s="622"/>
      <c r="CV8" s="622"/>
      <c r="CW8" s="622"/>
      <c r="CX8" s="622"/>
      <c r="CY8" s="623"/>
      <c r="CZ8" s="659">
        <v>42</v>
      </c>
      <c r="DA8" s="659"/>
      <c r="DB8" s="659"/>
      <c r="DC8" s="659"/>
      <c r="DD8" s="627">
        <v>659865</v>
      </c>
      <c r="DE8" s="622"/>
      <c r="DF8" s="622"/>
      <c r="DG8" s="622"/>
      <c r="DH8" s="622"/>
      <c r="DI8" s="622"/>
      <c r="DJ8" s="622"/>
      <c r="DK8" s="622"/>
      <c r="DL8" s="622"/>
      <c r="DM8" s="622"/>
      <c r="DN8" s="622"/>
      <c r="DO8" s="622"/>
      <c r="DP8" s="623"/>
      <c r="DQ8" s="627">
        <v>7864946</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101165</v>
      </c>
      <c r="S9" s="622"/>
      <c r="T9" s="622"/>
      <c r="U9" s="622"/>
      <c r="V9" s="622"/>
      <c r="W9" s="622"/>
      <c r="X9" s="622"/>
      <c r="Y9" s="623"/>
      <c r="Z9" s="659">
        <v>0.3</v>
      </c>
      <c r="AA9" s="659"/>
      <c r="AB9" s="659"/>
      <c r="AC9" s="659"/>
      <c r="AD9" s="660">
        <v>101165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5503805</v>
      </c>
      <c r="BH9" s="622"/>
      <c r="BI9" s="622"/>
      <c r="BJ9" s="622"/>
      <c r="BK9" s="622"/>
      <c r="BL9" s="622"/>
      <c r="BM9" s="622"/>
      <c r="BN9" s="623"/>
      <c r="BO9" s="659">
        <v>38.700000000000003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2848361</v>
      </c>
      <c r="CS9" s="622"/>
      <c r="CT9" s="622"/>
      <c r="CU9" s="622"/>
      <c r="CV9" s="622"/>
      <c r="CW9" s="622"/>
      <c r="CX9" s="622"/>
      <c r="CY9" s="623"/>
      <c r="CZ9" s="659">
        <v>8.1</v>
      </c>
      <c r="DA9" s="659"/>
      <c r="DB9" s="659"/>
      <c r="DC9" s="659"/>
      <c r="DD9" s="627">
        <v>290356</v>
      </c>
      <c r="DE9" s="622"/>
      <c r="DF9" s="622"/>
      <c r="DG9" s="622"/>
      <c r="DH9" s="622"/>
      <c r="DI9" s="622"/>
      <c r="DJ9" s="622"/>
      <c r="DK9" s="622"/>
      <c r="DL9" s="622"/>
      <c r="DM9" s="622"/>
      <c r="DN9" s="622"/>
      <c r="DO9" s="622"/>
      <c r="DP9" s="623"/>
      <c r="DQ9" s="627">
        <v>2062164</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227149</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37708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37570</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2220563</v>
      </c>
      <c r="S11" s="622"/>
      <c r="T11" s="622"/>
      <c r="U11" s="622"/>
      <c r="V11" s="622"/>
      <c r="W11" s="622"/>
      <c r="X11" s="622"/>
      <c r="Y11" s="623"/>
      <c r="Z11" s="624">
        <v>6</v>
      </c>
      <c r="AA11" s="625"/>
      <c r="AB11" s="625"/>
      <c r="AC11" s="626"/>
      <c r="AD11" s="627">
        <v>2220563</v>
      </c>
      <c r="AE11" s="622"/>
      <c r="AF11" s="622"/>
      <c r="AG11" s="622"/>
      <c r="AH11" s="622"/>
      <c r="AI11" s="622"/>
      <c r="AJ11" s="622"/>
      <c r="AK11" s="623"/>
      <c r="AL11" s="624">
        <v>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499016</v>
      </c>
      <c r="BH11" s="622"/>
      <c r="BI11" s="622"/>
      <c r="BJ11" s="622"/>
      <c r="BK11" s="622"/>
      <c r="BL11" s="622"/>
      <c r="BM11" s="622"/>
      <c r="BN11" s="623"/>
      <c r="BO11" s="659">
        <v>3.5</v>
      </c>
      <c r="BP11" s="659"/>
      <c r="BQ11" s="659"/>
      <c r="BR11" s="659"/>
      <c r="BS11" s="660">
        <v>122393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240818</v>
      </c>
      <c r="CS11" s="622"/>
      <c r="CT11" s="622"/>
      <c r="CU11" s="622"/>
      <c r="CV11" s="622"/>
      <c r="CW11" s="622"/>
      <c r="CX11" s="622"/>
      <c r="CY11" s="623"/>
      <c r="CZ11" s="659">
        <v>0.7</v>
      </c>
      <c r="DA11" s="659"/>
      <c r="DB11" s="659"/>
      <c r="DC11" s="659"/>
      <c r="DD11" s="627">
        <v>66224</v>
      </c>
      <c r="DE11" s="622"/>
      <c r="DF11" s="622"/>
      <c r="DG11" s="622"/>
      <c r="DH11" s="622"/>
      <c r="DI11" s="622"/>
      <c r="DJ11" s="622"/>
      <c r="DK11" s="622"/>
      <c r="DL11" s="622"/>
      <c r="DM11" s="622"/>
      <c r="DN11" s="622"/>
      <c r="DO11" s="622"/>
      <c r="DP11" s="623"/>
      <c r="DQ11" s="627">
        <v>186202</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6232223</v>
      </c>
      <c r="BH12" s="622"/>
      <c r="BI12" s="622"/>
      <c r="BJ12" s="622"/>
      <c r="BK12" s="622"/>
      <c r="BL12" s="622"/>
      <c r="BM12" s="622"/>
      <c r="BN12" s="623"/>
      <c r="BO12" s="659">
        <v>43.8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305911</v>
      </c>
      <c r="CS12" s="622"/>
      <c r="CT12" s="622"/>
      <c r="CU12" s="622"/>
      <c r="CV12" s="622"/>
      <c r="CW12" s="622"/>
      <c r="CX12" s="622"/>
      <c r="CY12" s="623"/>
      <c r="CZ12" s="659">
        <v>0.9</v>
      </c>
      <c r="DA12" s="659"/>
      <c r="DB12" s="659"/>
      <c r="DC12" s="659"/>
      <c r="DD12" s="627" t="s">
        <v>122</v>
      </c>
      <c r="DE12" s="622"/>
      <c r="DF12" s="622"/>
      <c r="DG12" s="622"/>
      <c r="DH12" s="622"/>
      <c r="DI12" s="622"/>
      <c r="DJ12" s="622"/>
      <c r="DK12" s="622"/>
      <c r="DL12" s="622"/>
      <c r="DM12" s="622"/>
      <c r="DN12" s="622"/>
      <c r="DO12" s="622"/>
      <c r="DP12" s="623"/>
      <c r="DQ12" s="627">
        <v>259129</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6228304</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3340789</v>
      </c>
      <c r="CS13" s="622"/>
      <c r="CT13" s="622"/>
      <c r="CU13" s="622"/>
      <c r="CV13" s="622"/>
      <c r="CW13" s="622"/>
      <c r="CX13" s="622"/>
      <c r="CY13" s="623"/>
      <c r="CZ13" s="659">
        <v>9.5</v>
      </c>
      <c r="DA13" s="659"/>
      <c r="DB13" s="659"/>
      <c r="DC13" s="659"/>
      <c r="DD13" s="627">
        <v>1814255</v>
      </c>
      <c r="DE13" s="622"/>
      <c r="DF13" s="622"/>
      <c r="DG13" s="622"/>
      <c r="DH13" s="622"/>
      <c r="DI13" s="622"/>
      <c r="DJ13" s="622"/>
      <c r="DK13" s="622"/>
      <c r="DL13" s="622"/>
      <c r="DM13" s="622"/>
      <c r="DN13" s="622"/>
      <c r="DO13" s="622"/>
      <c r="DP13" s="623"/>
      <c r="DQ13" s="627">
        <v>2071391</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2686</v>
      </c>
      <c r="S14" s="622"/>
      <c r="T14" s="622"/>
      <c r="U14" s="622"/>
      <c r="V14" s="622"/>
      <c r="W14" s="622"/>
      <c r="X14" s="622"/>
      <c r="Y14" s="623"/>
      <c r="Z14" s="659">
        <v>0</v>
      </c>
      <c r="AA14" s="659"/>
      <c r="AB14" s="659"/>
      <c r="AC14" s="659"/>
      <c r="AD14" s="660">
        <v>2686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261106</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1323674</v>
      </c>
      <c r="CS14" s="622"/>
      <c r="CT14" s="622"/>
      <c r="CU14" s="622"/>
      <c r="CV14" s="622"/>
      <c r="CW14" s="622"/>
      <c r="CX14" s="622"/>
      <c r="CY14" s="623"/>
      <c r="CZ14" s="659">
        <v>3.7</v>
      </c>
      <c r="DA14" s="659"/>
      <c r="DB14" s="659"/>
      <c r="DC14" s="659"/>
      <c r="DD14" s="627" t="s">
        <v>122</v>
      </c>
      <c r="DE14" s="622"/>
      <c r="DF14" s="622"/>
      <c r="DG14" s="622"/>
      <c r="DH14" s="622"/>
      <c r="DI14" s="622"/>
      <c r="DJ14" s="622"/>
      <c r="DK14" s="622"/>
      <c r="DL14" s="622"/>
      <c r="DM14" s="622"/>
      <c r="DN14" s="622"/>
      <c r="DO14" s="622"/>
      <c r="DP14" s="623"/>
      <c r="DQ14" s="627">
        <v>1323674</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606097</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3698986</v>
      </c>
      <c r="CS15" s="622"/>
      <c r="CT15" s="622"/>
      <c r="CU15" s="622"/>
      <c r="CV15" s="622"/>
      <c r="CW15" s="622"/>
      <c r="CX15" s="622"/>
      <c r="CY15" s="623"/>
      <c r="CZ15" s="659">
        <v>10.5</v>
      </c>
      <c r="DA15" s="659"/>
      <c r="DB15" s="659"/>
      <c r="DC15" s="659"/>
      <c r="DD15" s="627">
        <v>589842</v>
      </c>
      <c r="DE15" s="622"/>
      <c r="DF15" s="622"/>
      <c r="DG15" s="622"/>
      <c r="DH15" s="622"/>
      <c r="DI15" s="622"/>
      <c r="DJ15" s="622"/>
      <c r="DK15" s="622"/>
      <c r="DL15" s="622"/>
      <c r="DM15" s="622"/>
      <c r="DN15" s="622"/>
      <c r="DO15" s="622"/>
      <c r="DP15" s="623"/>
      <c r="DQ15" s="627">
        <v>3141982</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47480</v>
      </c>
      <c r="S16" s="622"/>
      <c r="T16" s="622"/>
      <c r="U16" s="622"/>
      <c r="V16" s="622"/>
      <c r="W16" s="622"/>
      <c r="X16" s="622"/>
      <c r="Y16" s="623"/>
      <c r="Z16" s="659">
        <v>0.1</v>
      </c>
      <c r="AA16" s="659"/>
      <c r="AB16" s="659"/>
      <c r="AC16" s="659"/>
      <c r="AD16" s="660">
        <v>47480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145118</v>
      </c>
      <c r="S17" s="622"/>
      <c r="T17" s="622"/>
      <c r="U17" s="622"/>
      <c r="V17" s="622"/>
      <c r="W17" s="622"/>
      <c r="X17" s="622"/>
      <c r="Y17" s="623"/>
      <c r="Z17" s="659">
        <v>0.4</v>
      </c>
      <c r="AA17" s="659"/>
      <c r="AB17" s="659"/>
      <c r="AC17" s="659"/>
      <c r="AD17" s="660">
        <v>145118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3512101</v>
      </c>
      <c r="CS17" s="622"/>
      <c r="CT17" s="622"/>
      <c r="CU17" s="622"/>
      <c r="CV17" s="622"/>
      <c r="CW17" s="622"/>
      <c r="CX17" s="622"/>
      <c r="CY17" s="623"/>
      <c r="CZ17" s="659">
        <v>9.9</v>
      </c>
      <c r="DA17" s="659"/>
      <c r="DB17" s="659"/>
      <c r="DC17" s="659"/>
      <c r="DD17" s="627" t="s">
        <v>122</v>
      </c>
      <c r="DE17" s="622"/>
      <c r="DF17" s="622"/>
      <c r="DG17" s="622"/>
      <c r="DH17" s="622"/>
      <c r="DI17" s="622"/>
      <c r="DJ17" s="622"/>
      <c r="DK17" s="622"/>
      <c r="DL17" s="622"/>
      <c r="DM17" s="622"/>
      <c r="DN17" s="622"/>
      <c r="DO17" s="622"/>
      <c r="DP17" s="623"/>
      <c r="DQ17" s="627">
        <v>3486296</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111791</v>
      </c>
      <c r="S18" s="622"/>
      <c r="T18" s="622"/>
      <c r="U18" s="622"/>
      <c r="V18" s="622"/>
      <c r="W18" s="622"/>
      <c r="X18" s="622"/>
      <c r="Y18" s="623"/>
      <c r="Z18" s="659">
        <v>0.3</v>
      </c>
      <c r="AA18" s="659"/>
      <c r="AB18" s="659"/>
      <c r="AC18" s="659"/>
      <c r="AD18" s="660">
        <v>111791</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105291</v>
      </c>
      <c r="S19" s="622"/>
      <c r="T19" s="622"/>
      <c r="U19" s="622"/>
      <c r="V19" s="622"/>
      <c r="W19" s="622"/>
      <c r="X19" s="622"/>
      <c r="Y19" s="623"/>
      <c r="Z19" s="659">
        <v>0.3</v>
      </c>
      <c r="AA19" s="659"/>
      <c r="AB19" s="659"/>
      <c r="AC19" s="659"/>
      <c r="AD19" s="660">
        <v>105291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714460</v>
      </c>
      <c r="BH19" s="622"/>
      <c r="BI19" s="622"/>
      <c r="BJ19" s="622"/>
      <c r="BK19" s="622"/>
      <c r="BL19" s="622"/>
      <c r="BM19" s="622"/>
      <c r="BN19" s="623"/>
      <c r="BO19" s="659">
        <v>5</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v>6500</v>
      </c>
      <c r="S20" s="622"/>
      <c r="T20" s="622"/>
      <c r="U20" s="622"/>
      <c r="V20" s="622"/>
      <c r="W20" s="622"/>
      <c r="X20" s="622"/>
      <c r="Y20" s="623"/>
      <c r="Z20" s="659">
        <v>0</v>
      </c>
      <c r="AA20" s="659"/>
      <c r="AB20" s="659"/>
      <c r="AC20" s="659"/>
      <c r="AD20" s="660">
        <v>6500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714460</v>
      </c>
      <c r="BH20" s="622"/>
      <c r="BI20" s="622"/>
      <c r="BJ20" s="622"/>
      <c r="BK20" s="622"/>
      <c r="BL20" s="622"/>
      <c r="BM20" s="622"/>
      <c r="BN20" s="623"/>
      <c r="BO20" s="659">
        <v>5</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35337917</v>
      </c>
      <c r="CS20" s="622"/>
      <c r="CT20" s="622"/>
      <c r="CU20" s="622"/>
      <c r="CV20" s="622"/>
      <c r="CW20" s="622"/>
      <c r="CX20" s="622"/>
      <c r="CY20" s="623"/>
      <c r="CZ20" s="659">
        <v>100</v>
      </c>
      <c r="DA20" s="659"/>
      <c r="DB20" s="659"/>
      <c r="DC20" s="659"/>
      <c r="DD20" s="627">
        <v>3454120</v>
      </c>
      <c r="DE20" s="622"/>
      <c r="DF20" s="622"/>
      <c r="DG20" s="622"/>
      <c r="DH20" s="622"/>
      <c r="DI20" s="622"/>
      <c r="DJ20" s="622"/>
      <c r="DK20" s="622"/>
      <c r="DL20" s="622"/>
      <c r="DM20" s="622"/>
      <c r="DN20" s="622"/>
      <c r="DO20" s="622"/>
      <c r="DP20" s="623"/>
      <c r="DQ20" s="627">
        <v>24979978</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3999164</v>
      </c>
      <c r="S21" s="622"/>
      <c r="T21" s="622"/>
      <c r="U21" s="622"/>
      <c r="V21" s="622"/>
      <c r="W21" s="622"/>
      <c r="X21" s="622"/>
      <c r="Y21" s="623"/>
      <c r="Z21" s="659">
        <v>10.7</v>
      </c>
      <c r="AA21" s="659"/>
      <c r="AB21" s="659"/>
      <c r="AC21" s="659"/>
      <c r="AD21" s="660">
        <v>3604800</v>
      </c>
      <c r="AE21" s="660"/>
      <c r="AF21" s="660"/>
      <c r="AG21" s="660"/>
      <c r="AH21" s="660"/>
      <c r="AI21" s="660"/>
      <c r="AJ21" s="660"/>
      <c r="AK21" s="660"/>
      <c r="AL21" s="624">
        <v>17.8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3604800</v>
      </c>
      <c r="S22" s="622"/>
      <c r="T22" s="622"/>
      <c r="U22" s="622"/>
      <c r="V22" s="622"/>
      <c r="W22" s="622"/>
      <c r="X22" s="622"/>
      <c r="Y22" s="623"/>
      <c r="Z22" s="659">
        <v>9.6999999999999993</v>
      </c>
      <c r="AA22" s="659"/>
      <c r="AB22" s="659"/>
      <c r="AC22" s="659"/>
      <c r="AD22" s="660">
        <v>3604800</v>
      </c>
      <c r="AE22" s="660"/>
      <c r="AF22" s="660"/>
      <c r="AG22" s="660"/>
      <c r="AH22" s="660"/>
      <c r="AI22" s="660"/>
      <c r="AJ22" s="660"/>
      <c r="AK22" s="660"/>
      <c r="AL22" s="624">
        <v>17.8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394257</v>
      </c>
      <c r="S23" s="622"/>
      <c r="T23" s="622"/>
      <c r="U23" s="622"/>
      <c r="V23" s="622"/>
      <c r="W23" s="622"/>
      <c r="X23" s="622"/>
      <c r="Y23" s="623"/>
      <c r="Z23" s="659">
        <v>1.1000000000000001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714460</v>
      </c>
      <c r="BH23" s="622"/>
      <c r="BI23" s="622"/>
      <c r="BJ23" s="622"/>
      <c r="BK23" s="622"/>
      <c r="BL23" s="622"/>
      <c r="BM23" s="622"/>
      <c r="BN23" s="623"/>
      <c r="BO23" s="659">
        <v>5</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v>107</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17331272</v>
      </c>
      <c r="CS24" s="677"/>
      <c r="CT24" s="677"/>
      <c r="CU24" s="677"/>
      <c r="CV24" s="677"/>
      <c r="CW24" s="677"/>
      <c r="CX24" s="677"/>
      <c r="CY24" s="702"/>
      <c r="CZ24" s="703">
        <v>49</v>
      </c>
      <c r="DA24" s="685"/>
      <c r="DB24" s="685"/>
      <c r="DC24" s="705"/>
      <c r="DD24" s="701">
        <v>11183346</v>
      </c>
      <c r="DE24" s="677"/>
      <c r="DF24" s="677"/>
      <c r="DG24" s="677"/>
      <c r="DH24" s="677"/>
      <c r="DI24" s="677"/>
      <c r="DJ24" s="677"/>
      <c r="DK24" s="702"/>
      <c r="DL24" s="701">
        <v>10107462</v>
      </c>
      <c r="DM24" s="677"/>
      <c r="DN24" s="677"/>
      <c r="DO24" s="677"/>
      <c r="DP24" s="677"/>
      <c r="DQ24" s="677"/>
      <c r="DR24" s="677"/>
      <c r="DS24" s="677"/>
      <c r="DT24" s="677"/>
      <c r="DU24" s="677"/>
      <c r="DV24" s="702"/>
      <c r="DW24" s="703">
        <v>49.5</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21208888</v>
      </c>
      <c r="S25" s="622"/>
      <c r="T25" s="622"/>
      <c r="U25" s="622"/>
      <c r="V25" s="622"/>
      <c r="W25" s="622"/>
      <c r="X25" s="622"/>
      <c r="Y25" s="623"/>
      <c r="Z25" s="659">
        <v>56.9</v>
      </c>
      <c r="AA25" s="659"/>
      <c r="AB25" s="659"/>
      <c r="AC25" s="659"/>
      <c r="AD25" s="660">
        <v>20100064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4710098</v>
      </c>
      <c r="CS25" s="634"/>
      <c r="CT25" s="634"/>
      <c r="CU25" s="634"/>
      <c r="CV25" s="634"/>
      <c r="CW25" s="634"/>
      <c r="CX25" s="634"/>
      <c r="CY25" s="635"/>
      <c r="CZ25" s="624">
        <v>13.3</v>
      </c>
      <c r="DA25" s="636"/>
      <c r="DB25" s="636"/>
      <c r="DC25" s="637"/>
      <c r="DD25" s="627">
        <v>4150619</v>
      </c>
      <c r="DE25" s="634"/>
      <c r="DF25" s="634"/>
      <c r="DG25" s="634"/>
      <c r="DH25" s="634"/>
      <c r="DI25" s="634"/>
      <c r="DJ25" s="634"/>
      <c r="DK25" s="635"/>
      <c r="DL25" s="627">
        <v>4138995</v>
      </c>
      <c r="DM25" s="634"/>
      <c r="DN25" s="634"/>
      <c r="DO25" s="634"/>
      <c r="DP25" s="634"/>
      <c r="DQ25" s="634"/>
      <c r="DR25" s="634"/>
      <c r="DS25" s="634"/>
      <c r="DT25" s="634"/>
      <c r="DU25" s="634"/>
      <c r="DV25" s="635"/>
      <c r="DW25" s="624">
        <v>20.3</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9972</v>
      </c>
      <c r="S26" s="622"/>
      <c r="T26" s="622"/>
      <c r="U26" s="622"/>
      <c r="V26" s="622"/>
      <c r="W26" s="622"/>
      <c r="X26" s="622"/>
      <c r="Y26" s="623"/>
      <c r="Z26" s="659">
        <v>0</v>
      </c>
      <c r="AA26" s="659"/>
      <c r="AB26" s="659"/>
      <c r="AC26" s="659"/>
      <c r="AD26" s="660">
        <v>9972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3049420</v>
      </c>
      <c r="CS26" s="622"/>
      <c r="CT26" s="622"/>
      <c r="CU26" s="622"/>
      <c r="CV26" s="622"/>
      <c r="CW26" s="622"/>
      <c r="CX26" s="622"/>
      <c r="CY26" s="623"/>
      <c r="CZ26" s="624">
        <v>8.6</v>
      </c>
      <c r="DA26" s="636"/>
      <c r="DB26" s="636"/>
      <c r="DC26" s="637"/>
      <c r="DD26" s="627">
        <v>2602091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135641</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14228595</v>
      </c>
      <c r="BH27" s="622"/>
      <c r="BI27" s="622"/>
      <c r="BJ27" s="622"/>
      <c r="BK27" s="622"/>
      <c r="BL27" s="622"/>
      <c r="BM27" s="622"/>
      <c r="BN27" s="623"/>
      <c r="BO27" s="659">
        <v>100</v>
      </c>
      <c r="BP27" s="659"/>
      <c r="BQ27" s="659"/>
      <c r="BR27" s="659"/>
      <c r="BS27" s="660">
        <v>122393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9109073</v>
      </c>
      <c r="CS27" s="634"/>
      <c r="CT27" s="634"/>
      <c r="CU27" s="634"/>
      <c r="CV27" s="634"/>
      <c r="CW27" s="634"/>
      <c r="CX27" s="634"/>
      <c r="CY27" s="635"/>
      <c r="CZ27" s="624">
        <v>25.8</v>
      </c>
      <c r="DA27" s="636"/>
      <c r="DB27" s="636"/>
      <c r="DC27" s="637"/>
      <c r="DD27" s="627">
        <v>3546431</v>
      </c>
      <c r="DE27" s="634"/>
      <c r="DF27" s="634"/>
      <c r="DG27" s="634"/>
      <c r="DH27" s="634"/>
      <c r="DI27" s="634"/>
      <c r="DJ27" s="634"/>
      <c r="DK27" s="635"/>
      <c r="DL27" s="627">
        <v>2482171</v>
      </c>
      <c r="DM27" s="634"/>
      <c r="DN27" s="634"/>
      <c r="DO27" s="634"/>
      <c r="DP27" s="634"/>
      <c r="DQ27" s="634"/>
      <c r="DR27" s="634"/>
      <c r="DS27" s="634"/>
      <c r="DT27" s="634"/>
      <c r="DU27" s="634"/>
      <c r="DV27" s="635"/>
      <c r="DW27" s="624">
        <v>12.2</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112217</v>
      </c>
      <c r="S28" s="622"/>
      <c r="T28" s="622"/>
      <c r="U28" s="622"/>
      <c r="V28" s="622"/>
      <c r="W28" s="622"/>
      <c r="X28" s="622"/>
      <c r="Y28" s="623"/>
      <c r="Z28" s="659">
        <v>0.3</v>
      </c>
      <c r="AA28" s="659"/>
      <c r="AB28" s="659"/>
      <c r="AC28" s="659"/>
      <c r="AD28" s="660">
        <v>56491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3512101</v>
      </c>
      <c r="CS28" s="622"/>
      <c r="CT28" s="622"/>
      <c r="CU28" s="622"/>
      <c r="CV28" s="622"/>
      <c r="CW28" s="622"/>
      <c r="CX28" s="622"/>
      <c r="CY28" s="623"/>
      <c r="CZ28" s="624">
        <v>9.9</v>
      </c>
      <c r="DA28" s="636"/>
      <c r="DB28" s="636"/>
      <c r="DC28" s="637"/>
      <c r="DD28" s="627">
        <v>3486296</v>
      </c>
      <c r="DE28" s="622"/>
      <c r="DF28" s="622"/>
      <c r="DG28" s="622"/>
      <c r="DH28" s="622"/>
      <c r="DI28" s="622"/>
      <c r="DJ28" s="622"/>
      <c r="DK28" s="623"/>
      <c r="DL28" s="627">
        <v>3486296</v>
      </c>
      <c r="DM28" s="622"/>
      <c r="DN28" s="622"/>
      <c r="DO28" s="622"/>
      <c r="DP28" s="622"/>
      <c r="DQ28" s="622"/>
      <c r="DR28" s="622"/>
      <c r="DS28" s="622"/>
      <c r="DT28" s="622"/>
      <c r="DU28" s="622"/>
      <c r="DV28" s="623"/>
      <c r="DW28" s="624">
        <v>17.100000000000001</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149677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3512101</v>
      </c>
      <c r="CS29" s="634"/>
      <c r="CT29" s="634"/>
      <c r="CU29" s="634"/>
      <c r="CV29" s="634"/>
      <c r="CW29" s="634"/>
      <c r="CX29" s="634"/>
      <c r="CY29" s="635"/>
      <c r="CZ29" s="624">
        <v>9.9</v>
      </c>
      <c r="DA29" s="636"/>
      <c r="DB29" s="636"/>
      <c r="DC29" s="637"/>
      <c r="DD29" s="627">
        <v>3486296</v>
      </c>
      <c r="DE29" s="634"/>
      <c r="DF29" s="634"/>
      <c r="DG29" s="634"/>
      <c r="DH29" s="634"/>
      <c r="DI29" s="634"/>
      <c r="DJ29" s="634"/>
      <c r="DK29" s="635"/>
      <c r="DL29" s="627">
        <v>3486296</v>
      </c>
      <c r="DM29" s="634"/>
      <c r="DN29" s="634"/>
      <c r="DO29" s="634"/>
      <c r="DP29" s="634"/>
      <c r="DQ29" s="634"/>
      <c r="DR29" s="634"/>
      <c r="DS29" s="634"/>
      <c r="DT29" s="634"/>
      <c r="DU29" s="634"/>
      <c r="DV29" s="635"/>
      <c r="DW29" s="624">
        <v>17.100000000000001</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7183233</v>
      </c>
      <c r="S30" s="622"/>
      <c r="T30" s="622"/>
      <c r="U30" s="622"/>
      <c r="V30" s="622"/>
      <c r="W30" s="622"/>
      <c r="X30" s="622"/>
      <c r="Y30" s="623"/>
      <c r="Z30" s="659">
        <v>19.3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3426791</v>
      </c>
      <c r="CS30" s="622"/>
      <c r="CT30" s="622"/>
      <c r="CU30" s="622"/>
      <c r="CV30" s="622"/>
      <c r="CW30" s="622"/>
      <c r="CX30" s="622"/>
      <c r="CY30" s="623"/>
      <c r="CZ30" s="624">
        <v>9.6999999999999993</v>
      </c>
      <c r="DA30" s="636"/>
      <c r="DB30" s="636"/>
      <c r="DC30" s="637"/>
      <c r="DD30" s="627">
        <v>3402046</v>
      </c>
      <c r="DE30" s="622"/>
      <c r="DF30" s="622"/>
      <c r="DG30" s="622"/>
      <c r="DH30" s="622"/>
      <c r="DI30" s="622"/>
      <c r="DJ30" s="622"/>
      <c r="DK30" s="623"/>
      <c r="DL30" s="627">
        <v>3402046</v>
      </c>
      <c r="DM30" s="622"/>
      <c r="DN30" s="622"/>
      <c r="DO30" s="622"/>
      <c r="DP30" s="622"/>
      <c r="DQ30" s="622"/>
      <c r="DR30" s="622"/>
      <c r="DS30" s="622"/>
      <c r="DT30" s="622"/>
      <c r="DU30" s="622"/>
      <c r="DV30" s="623"/>
      <c r="DW30" s="624">
        <v>16.7</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98.2</v>
      </c>
      <c r="BN31" s="684"/>
      <c r="BO31" s="684"/>
      <c r="BP31" s="684"/>
      <c r="BQ31" s="686"/>
      <c r="BR31" s="683">
        <v>99.1</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85310</v>
      </c>
      <c r="CS31" s="634"/>
      <c r="CT31" s="634"/>
      <c r="CU31" s="634"/>
      <c r="CV31" s="634"/>
      <c r="CW31" s="634"/>
      <c r="CX31" s="634"/>
      <c r="CY31" s="635"/>
      <c r="CZ31" s="624">
        <v>0.2</v>
      </c>
      <c r="DA31" s="636"/>
      <c r="DB31" s="636"/>
      <c r="DC31" s="637"/>
      <c r="DD31" s="627">
        <v>84250</v>
      </c>
      <c r="DE31" s="634"/>
      <c r="DF31" s="634"/>
      <c r="DG31" s="634"/>
      <c r="DH31" s="634"/>
      <c r="DI31" s="634"/>
      <c r="DJ31" s="634"/>
      <c r="DK31" s="635"/>
      <c r="DL31" s="627">
        <v>84250</v>
      </c>
      <c r="DM31" s="634"/>
      <c r="DN31" s="634"/>
      <c r="DO31" s="634"/>
      <c r="DP31" s="634"/>
      <c r="DQ31" s="634"/>
      <c r="DR31" s="634"/>
      <c r="DS31" s="634"/>
      <c r="DT31" s="634"/>
      <c r="DU31" s="634"/>
      <c r="DV31" s="635"/>
      <c r="DW31" s="624">
        <v>0.4</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2245209</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98.8</v>
      </c>
      <c r="BH32" s="634"/>
      <c r="BI32" s="634"/>
      <c r="BJ32" s="634"/>
      <c r="BK32" s="634"/>
      <c r="BL32" s="634"/>
      <c r="BM32" s="625">
        <v>97.6</v>
      </c>
      <c r="BN32" s="634"/>
      <c r="BO32" s="634"/>
      <c r="BP32" s="634"/>
      <c r="BQ32" s="657"/>
      <c r="BR32" s="692">
        <v>98.9</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39334</v>
      </c>
      <c r="S33" s="622"/>
      <c r="T33" s="622"/>
      <c r="U33" s="622"/>
      <c r="V33" s="622"/>
      <c r="W33" s="622"/>
      <c r="X33" s="622"/>
      <c r="Y33" s="623"/>
      <c r="Z33" s="659">
        <v>0.1</v>
      </c>
      <c r="AA33" s="659"/>
      <c r="AB33" s="659"/>
      <c r="AC33" s="659"/>
      <c r="AD33" s="660">
        <v>38053</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98.7</v>
      </c>
      <c r="BN33" s="606"/>
      <c r="BO33" s="606"/>
      <c r="BP33" s="606"/>
      <c r="BQ33" s="669"/>
      <c r="BR33" s="682">
        <v>99.2</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14552525</v>
      </c>
      <c r="CS33" s="634"/>
      <c r="CT33" s="634"/>
      <c r="CU33" s="634"/>
      <c r="CV33" s="634"/>
      <c r="CW33" s="634"/>
      <c r="CX33" s="634"/>
      <c r="CY33" s="635"/>
      <c r="CZ33" s="624">
        <v>41.2</v>
      </c>
      <c r="DA33" s="636"/>
      <c r="DB33" s="636"/>
      <c r="DC33" s="637"/>
      <c r="DD33" s="627">
        <v>12723424</v>
      </c>
      <c r="DE33" s="634"/>
      <c r="DF33" s="634"/>
      <c r="DG33" s="634"/>
      <c r="DH33" s="634"/>
      <c r="DI33" s="634"/>
      <c r="DJ33" s="634"/>
      <c r="DK33" s="635"/>
      <c r="DL33" s="627">
        <v>9037596</v>
      </c>
      <c r="DM33" s="634"/>
      <c r="DN33" s="634"/>
      <c r="DO33" s="634"/>
      <c r="DP33" s="634"/>
      <c r="DQ33" s="634"/>
      <c r="DR33" s="634"/>
      <c r="DS33" s="634"/>
      <c r="DT33" s="634"/>
      <c r="DU33" s="634"/>
      <c r="DV33" s="635"/>
      <c r="DW33" s="624">
        <v>44.3</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172236</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5236045</v>
      </c>
      <c r="CS34" s="622"/>
      <c r="CT34" s="622"/>
      <c r="CU34" s="622"/>
      <c r="CV34" s="622"/>
      <c r="CW34" s="622"/>
      <c r="CX34" s="622"/>
      <c r="CY34" s="623"/>
      <c r="CZ34" s="624">
        <v>14.8</v>
      </c>
      <c r="DA34" s="636"/>
      <c r="DB34" s="636"/>
      <c r="DC34" s="637"/>
      <c r="DD34" s="627">
        <v>4409267</v>
      </c>
      <c r="DE34" s="622"/>
      <c r="DF34" s="622"/>
      <c r="DG34" s="622"/>
      <c r="DH34" s="622"/>
      <c r="DI34" s="622"/>
      <c r="DJ34" s="622"/>
      <c r="DK34" s="623"/>
      <c r="DL34" s="627">
        <v>4180718</v>
      </c>
      <c r="DM34" s="622"/>
      <c r="DN34" s="622"/>
      <c r="DO34" s="622"/>
      <c r="DP34" s="622"/>
      <c r="DQ34" s="622"/>
      <c r="DR34" s="622"/>
      <c r="DS34" s="622"/>
      <c r="DT34" s="622"/>
      <c r="DU34" s="622"/>
      <c r="DV34" s="623"/>
      <c r="DW34" s="624">
        <v>20.5</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1557628</v>
      </c>
      <c r="S35" s="622"/>
      <c r="T35" s="622"/>
      <c r="U35" s="622"/>
      <c r="V35" s="622"/>
      <c r="W35" s="622"/>
      <c r="X35" s="622"/>
      <c r="Y35" s="623"/>
      <c r="Z35" s="659">
        <v>4.2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280687</v>
      </c>
      <c r="CS35" s="634"/>
      <c r="CT35" s="634"/>
      <c r="CU35" s="634"/>
      <c r="CV35" s="634"/>
      <c r="CW35" s="634"/>
      <c r="CX35" s="634"/>
      <c r="CY35" s="635"/>
      <c r="CZ35" s="624">
        <v>0.8</v>
      </c>
      <c r="DA35" s="636"/>
      <c r="DB35" s="636"/>
      <c r="DC35" s="637"/>
      <c r="DD35" s="627">
        <v>226661</v>
      </c>
      <c r="DE35" s="634"/>
      <c r="DF35" s="634"/>
      <c r="DG35" s="634"/>
      <c r="DH35" s="634"/>
      <c r="DI35" s="634"/>
      <c r="DJ35" s="634"/>
      <c r="DK35" s="635"/>
      <c r="DL35" s="627">
        <v>150031</v>
      </c>
      <c r="DM35" s="634"/>
      <c r="DN35" s="634"/>
      <c r="DO35" s="634"/>
      <c r="DP35" s="634"/>
      <c r="DQ35" s="634"/>
      <c r="DR35" s="634"/>
      <c r="DS35" s="634"/>
      <c r="DT35" s="634"/>
      <c r="DU35" s="634"/>
      <c r="DV35" s="635"/>
      <c r="DW35" s="624">
        <v>0.7</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2410487</v>
      </c>
      <c r="S36" s="622"/>
      <c r="T36" s="622"/>
      <c r="U36" s="622"/>
      <c r="V36" s="622"/>
      <c r="W36" s="622"/>
      <c r="X36" s="622"/>
      <c r="Y36" s="623"/>
      <c r="Z36" s="659">
        <v>6.5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3955689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149774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4073897</v>
      </c>
      <c r="CS36" s="622"/>
      <c r="CT36" s="622"/>
      <c r="CU36" s="622"/>
      <c r="CV36" s="622"/>
      <c r="CW36" s="622"/>
      <c r="CX36" s="622"/>
      <c r="CY36" s="623"/>
      <c r="CZ36" s="624">
        <v>11.5</v>
      </c>
      <c r="DA36" s="636"/>
      <c r="DB36" s="636"/>
      <c r="DC36" s="637"/>
      <c r="DD36" s="627">
        <v>3913895</v>
      </c>
      <c r="DE36" s="622"/>
      <c r="DF36" s="622"/>
      <c r="DG36" s="622"/>
      <c r="DH36" s="622"/>
      <c r="DI36" s="622"/>
      <c r="DJ36" s="622"/>
      <c r="DK36" s="623"/>
      <c r="DL36" s="627">
        <v>2640270</v>
      </c>
      <c r="DM36" s="622"/>
      <c r="DN36" s="622"/>
      <c r="DO36" s="622"/>
      <c r="DP36" s="622"/>
      <c r="DQ36" s="622"/>
      <c r="DR36" s="622"/>
      <c r="DS36" s="622"/>
      <c r="DT36" s="622"/>
      <c r="DU36" s="622"/>
      <c r="DV36" s="623"/>
      <c r="DW36" s="624">
        <v>12.9</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585720</v>
      </c>
      <c r="S37" s="622"/>
      <c r="T37" s="622"/>
      <c r="U37" s="622"/>
      <c r="V37" s="622"/>
      <c r="W37" s="622"/>
      <c r="X37" s="622"/>
      <c r="Y37" s="623"/>
      <c r="Z37" s="659">
        <v>1.6</v>
      </c>
      <c r="AA37" s="659"/>
      <c r="AB37" s="659"/>
      <c r="AC37" s="659"/>
      <c r="AD37" s="660">
        <v>11584</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649347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104192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1540410</v>
      </c>
      <c r="CS37" s="634"/>
      <c r="CT37" s="634"/>
      <c r="CU37" s="634"/>
      <c r="CV37" s="634"/>
      <c r="CW37" s="634"/>
      <c r="CX37" s="634"/>
      <c r="CY37" s="635"/>
      <c r="CZ37" s="624">
        <v>4.4000000000000004</v>
      </c>
      <c r="DA37" s="636"/>
      <c r="DB37" s="636"/>
      <c r="DC37" s="637"/>
      <c r="DD37" s="627">
        <v>1540410</v>
      </c>
      <c r="DE37" s="634"/>
      <c r="DF37" s="634"/>
      <c r="DG37" s="634"/>
      <c r="DH37" s="634"/>
      <c r="DI37" s="634"/>
      <c r="DJ37" s="634"/>
      <c r="DK37" s="635"/>
      <c r="DL37" s="627">
        <v>1540410</v>
      </c>
      <c r="DM37" s="634"/>
      <c r="DN37" s="634"/>
      <c r="DO37" s="634"/>
      <c r="DP37" s="634"/>
      <c r="DQ37" s="634"/>
      <c r="DR37" s="634"/>
      <c r="DS37" s="634"/>
      <c r="DT37" s="634"/>
      <c r="DU37" s="634"/>
      <c r="DV37" s="635"/>
      <c r="DW37" s="624">
        <v>7.5</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1490330</v>
      </c>
      <c r="S38" s="622"/>
      <c r="T38" s="622"/>
      <c r="U38" s="622"/>
      <c r="V38" s="622"/>
      <c r="W38" s="622"/>
      <c r="X38" s="622"/>
      <c r="Y38" s="623"/>
      <c r="Z38" s="659">
        <v>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179009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14286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3305023</v>
      </c>
      <c r="CS38" s="622"/>
      <c r="CT38" s="622"/>
      <c r="CU38" s="622"/>
      <c r="CV38" s="622"/>
      <c r="CW38" s="622"/>
      <c r="CX38" s="622"/>
      <c r="CY38" s="623"/>
      <c r="CZ38" s="624">
        <v>9.4</v>
      </c>
      <c r="DA38" s="636"/>
      <c r="DB38" s="636"/>
      <c r="DC38" s="637"/>
      <c r="DD38" s="627">
        <v>2689689</v>
      </c>
      <c r="DE38" s="622"/>
      <c r="DF38" s="622"/>
      <c r="DG38" s="622"/>
      <c r="DH38" s="622"/>
      <c r="DI38" s="622"/>
      <c r="DJ38" s="622"/>
      <c r="DK38" s="623"/>
      <c r="DL38" s="627">
        <v>2066577</v>
      </c>
      <c r="DM38" s="622"/>
      <c r="DN38" s="622"/>
      <c r="DO38" s="622"/>
      <c r="DP38" s="622"/>
      <c r="DQ38" s="622"/>
      <c r="DR38" s="622"/>
      <c r="DS38" s="622"/>
      <c r="DT38" s="622"/>
      <c r="DU38" s="622"/>
      <c r="DV38" s="623"/>
      <c r="DW38" s="624">
        <v>10.1</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1319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20174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1654163</v>
      </c>
      <c r="CS39" s="634"/>
      <c r="CT39" s="634"/>
      <c r="CU39" s="634"/>
      <c r="CV39" s="634"/>
      <c r="CW39" s="634"/>
      <c r="CX39" s="634"/>
      <c r="CY39" s="635"/>
      <c r="CZ39" s="624">
        <v>4.7</v>
      </c>
      <c r="DA39" s="636"/>
      <c r="DB39" s="636"/>
      <c r="DC39" s="637"/>
      <c r="DD39" s="627">
        <v>1483912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203030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2710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37300572</v>
      </c>
      <c r="S41" s="646"/>
      <c r="T41" s="646"/>
      <c r="U41" s="646"/>
      <c r="V41" s="646"/>
      <c r="W41" s="646"/>
      <c r="X41" s="646"/>
      <c r="Y41" s="649"/>
      <c r="Z41" s="650">
        <v>100</v>
      </c>
      <c r="AA41" s="650"/>
      <c r="AB41" s="650"/>
      <c r="AC41" s="650"/>
      <c r="AD41" s="651">
        <v>20216164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586196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2539818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3454120</v>
      </c>
      <c r="CS42" s="634"/>
      <c r="CT42" s="634"/>
      <c r="CU42" s="634"/>
      <c r="CV42" s="634"/>
      <c r="CW42" s="634"/>
      <c r="CX42" s="634"/>
      <c r="CY42" s="635"/>
      <c r="CZ42" s="624">
        <v>9.8000000000000007</v>
      </c>
      <c r="DA42" s="636"/>
      <c r="DB42" s="636"/>
      <c r="DC42" s="637"/>
      <c r="DD42" s="627">
        <v>1073208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289306</v>
      </c>
      <c r="CS43" s="634"/>
      <c r="CT43" s="634"/>
      <c r="CU43" s="634"/>
      <c r="CV43" s="634"/>
      <c r="CW43" s="634"/>
      <c r="CX43" s="634"/>
      <c r="CY43" s="635"/>
      <c r="CZ43" s="624">
        <v>0.8</v>
      </c>
      <c r="DA43" s="636"/>
      <c r="DB43" s="636"/>
      <c r="DC43" s="637"/>
      <c r="DD43" s="627">
        <v>289306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3454120</v>
      </c>
      <c r="CS44" s="622"/>
      <c r="CT44" s="622"/>
      <c r="CU44" s="622"/>
      <c r="CV44" s="622"/>
      <c r="CW44" s="622"/>
      <c r="CX44" s="622"/>
      <c r="CY44" s="623"/>
      <c r="CZ44" s="624">
        <v>9.8000000000000007</v>
      </c>
      <c r="DA44" s="625"/>
      <c r="DB44" s="625"/>
      <c r="DC44" s="626"/>
      <c r="DD44" s="627">
        <v>1073208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1577554</v>
      </c>
      <c r="CS45" s="634"/>
      <c r="CT45" s="634"/>
      <c r="CU45" s="634"/>
      <c r="CV45" s="634"/>
      <c r="CW45" s="634"/>
      <c r="CX45" s="634"/>
      <c r="CY45" s="635"/>
      <c r="CZ45" s="624">
        <v>4.5</v>
      </c>
      <c r="DA45" s="636"/>
      <c r="DB45" s="636"/>
      <c r="DC45" s="637"/>
      <c r="DD45" s="627">
        <v>64416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1873506</v>
      </c>
      <c r="CS46" s="622"/>
      <c r="CT46" s="622"/>
      <c r="CU46" s="622"/>
      <c r="CV46" s="622"/>
      <c r="CW46" s="622"/>
      <c r="CX46" s="622"/>
      <c r="CY46" s="623"/>
      <c r="CZ46" s="624">
        <v>5.3</v>
      </c>
      <c r="DA46" s="625"/>
      <c r="DB46" s="625"/>
      <c r="DC46" s="626"/>
      <c r="DD46" s="627">
        <v>1005732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35337917</v>
      </c>
      <c r="CS49" s="606"/>
      <c r="CT49" s="606"/>
      <c r="CU49" s="606"/>
      <c r="CV49" s="606"/>
      <c r="CW49" s="606"/>
      <c r="CX49" s="606"/>
      <c r="CY49" s="607"/>
      <c r="CZ49" s="608">
        <v>100</v>
      </c>
      <c r="DA49" s="609"/>
      <c r="DB49" s="609"/>
      <c r="DC49" s="610"/>
      <c r="DD49" s="611">
        <v>24979978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ILIkSSfEFjHbqXH9fUBvrjiLbrUzFAgz8ul2FJN+0335CMw6cz7UEmIfJdJwwM1L8iH4KglSfF3LfZuquoFw==" saltValue="4OKyAAYwqRCo309pH1Sh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7" zoomScale="65" zoomScaleNormal="65" zoomScaleSheetLayoutView="70" workbookViewId="0">
      <selection activeCell="AP7" sqref="AP7:AT1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c r="A7" s="236">
        <v>1</v>
      </c>
      <c r="B7" s="1046" t="s">
        <v>374</v>
      </c>
      <c r="C7" s="1047"/>
      <c r="D7" s="1047"/>
      <c r="E7" s="1047"/>
      <c r="F7" s="1047"/>
      <c r="G7" s="1047"/>
      <c r="H7" s="1047"/>
      <c r="I7" s="1047"/>
      <c r="J7" s="1047"/>
      <c r="K7" s="1047"/>
      <c r="L7" s="1047"/>
      <c r="M7" s="1047"/>
      <c r="N7" s="1047"/>
      <c r="O7" s="1047"/>
      <c r="P7" s="1048"/>
      <c r="Q7" s="1101">
        <v>36807</v>
      </c>
      <c r="R7" s="1102"/>
      <c r="S7" s="1102"/>
      <c r="T7" s="1102"/>
      <c r="U7" s="1102"/>
      <c r="V7" s="1102">
        <v>34855</v>
      </c>
      <c r="W7" s="1102"/>
      <c r="X7" s="1102"/>
      <c r="Y7" s="1102"/>
      <c r="Z7" s="1102"/>
      <c r="AA7" s="1102">
        <v>1953</v>
      </c>
      <c r="AB7" s="1102"/>
      <c r="AC7" s="1102"/>
      <c r="AD7" s="1102"/>
      <c r="AE7" s="1103"/>
      <c r="AF7" s="1104">
        <v>1699</v>
      </c>
      <c r="AG7" s="1105"/>
      <c r="AH7" s="1105"/>
      <c r="AI7" s="1105"/>
      <c r="AJ7" s="1106"/>
      <c r="AK7" s="1107">
        <v>1558</v>
      </c>
      <c r="AL7" s="1108"/>
      <c r="AM7" s="1108"/>
      <c r="AN7" s="1108"/>
      <c r="AO7" s="1108"/>
      <c r="AP7" s="1108">
        <v>21787</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561</v>
      </c>
      <c r="BT7" s="1099"/>
      <c r="BU7" s="1099"/>
      <c r="BV7" s="1099"/>
      <c r="BW7" s="1099"/>
      <c r="BX7" s="1099"/>
      <c r="BY7" s="1099"/>
      <c r="BZ7" s="1099"/>
      <c r="CA7" s="1099"/>
      <c r="CB7" s="1099"/>
      <c r="CC7" s="1099"/>
      <c r="CD7" s="1099"/>
      <c r="CE7" s="1099"/>
      <c r="CF7" s="1099"/>
      <c r="CG7" s="1111"/>
      <c r="CH7" s="1095">
        <v>12</v>
      </c>
      <c r="CI7" s="1096"/>
      <c r="CJ7" s="1096"/>
      <c r="CK7" s="1096"/>
      <c r="CL7" s="1097"/>
      <c r="CM7" s="1095">
        <v>3385</v>
      </c>
      <c r="CN7" s="1096"/>
      <c r="CO7" s="1096"/>
      <c r="CP7" s="1096"/>
      <c r="CQ7" s="1097"/>
      <c r="CR7" s="1095">
        <v>5</v>
      </c>
      <c r="CS7" s="1096"/>
      <c r="CT7" s="1096"/>
      <c r="CU7" s="1096"/>
      <c r="CV7" s="1097"/>
      <c r="CW7" s="1095" t="s">
        <v>557</v>
      </c>
      <c r="CX7" s="1096"/>
      <c r="CY7" s="1096"/>
      <c r="CZ7" s="1096"/>
      <c r="DA7" s="1097"/>
      <c r="DB7" s="1095" t="s">
        <v>557</v>
      </c>
      <c r="DC7" s="1096"/>
      <c r="DD7" s="1096"/>
      <c r="DE7" s="1096"/>
      <c r="DF7" s="1097"/>
      <c r="DG7" s="1095" t="s">
        <v>557</v>
      </c>
      <c r="DH7" s="1096"/>
      <c r="DI7" s="1096"/>
      <c r="DJ7" s="1096"/>
      <c r="DK7" s="1097"/>
      <c r="DL7" s="1095" t="s">
        <v>557</v>
      </c>
      <c r="DM7" s="1096"/>
      <c r="DN7" s="1096"/>
      <c r="DO7" s="1096"/>
      <c r="DP7" s="1097"/>
      <c r="DQ7" s="1095" t="s">
        <v>557</v>
      </c>
      <c r="DR7" s="1096"/>
      <c r="DS7" s="1096"/>
      <c r="DT7" s="1096"/>
      <c r="DU7" s="1097"/>
      <c r="DV7" s="1098"/>
      <c r="DW7" s="1099"/>
      <c r="DX7" s="1099"/>
      <c r="DY7" s="1099"/>
      <c r="DZ7" s="1100"/>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360</v>
      </c>
      <c r="R8" s="1039"/>
      <c r="S8" s="1039"/>
      <c r="T8" s="1039"/>
      <c r="U8" s="1039"/>
      <c r="V8" s="1039">
        <v>304</v>
      </c>
      <c r="W8" s="1039"/>
      <c r="X8" s="1039"/>
      <c r="Y8" s="1039"/>
      <c r="Z8" s="1039"/>
      <c r="AA8" s="1039">
        <v>56</v>
      </c>
      <c r="AB8" s="1039"/>
      <c r="AC8" s="1039"/>
      <c r="AD8" s="1039"/>
      <c r="AE8" s="1040"/>
      <c r="AF8" s="1035">
        <v>56</v>
      </c>
      <c r="AG8" s="1036"/>
      <c r="AH8" s="1036"/>
      <c r="AI8" s="1036"/>
      <c r="AJ8" s="1037"/>
      <c r="AK8" s="1079">
        <v>263</v>
      </c>
      <c r="AL8" s="1080"/>
      <c r="AM8" s="1080"/>
      <c r="AN8" s="1080"/>
      <c r="AO8" s="1080"/>
      <c r="AP8" s="1080">
        <v>887</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170</v>
      </c>
      <c r="CI8" s="990"/>
      <c r="CJ8" s="990"/>
      <c r="CK8" s="990"/>
      <c r="CL8" s="991"/>
      <c r="CM8" s="989">
        <v>12113</v>
      </c>
      <c r="CN8" s="990"/>
      <c r="CO8" s="990"/>
      <c r="CP8" s="990"/>
      <c r="CQ8" s="991"/>
      <c r="CR8" s="989">
        <v>798</v>
      </c>
      <c r="CS8" s="990"/>
      <c r="CT8" s="990"/>
      <c r="CU8" s="990"/>
      <c r="CV8" s="991"/>
      <c r="CW8" s="989" t="s">
        <v>557</v>
      </c>
      <c r="CX8" s="990"/>
      <c r="CY8" s="990"/>
      <c r="CZ8" s="990"/>
      <c r="DA8" s="991"/>
      <c r="DB8" s="989" t="s">
        <v>557</v>
      </c>
      <c r="DC8" s="990"/>
      <c r="DD8" s="990"/>
      <c r="DE8" s="990"/>
      <c r="DF8" s="991"/>
      <c r="DG8" s="989" t="s">
        <v>557</v>
      </c>
      <c r="DH8" s="990"/>
      <c r="DI8" s="990"/>
      <c r="DJ8" s="990"/>
      <c r="DK8" s="991"/>
      <c r="DL8" s="989" t="s">
        <v>557</v>
      </c>
      <c r="DM8" s="990"/>
      <c r="DN8" s="990"/>
      <c r="DO8" s="990"/>
      <c r="DP8" s="991"/>
      <c r="DQ8" s="989" t="s">
        <v>557</v>
      </c>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48</v>
      </c>
      <c r="R9" s="1039"/>
      <c r="S9" s="1039"/>
      <c r="T9" s="1039"/>
      <c r="U9" s="1039"/>
      <c r="V9" s="1039">
        <v>23</v>
      </c>
      <c r="W9" s="1039"/>
      <c r="X9" s="1039"/>
      <c r="Y9" s="1039"/>
      <c r="Z9" s="1039"/>
      <c r="AA9" s="1039">
        <v>25</v>
      </c>
      <c r="AB9" s="1039"/>
      <c r="AC9" s="1039"/>
      <c r="AD9" s="1039"/>
      <c r="AE9" s="1040"/>
      <c r="AF9" s="1035">
        <v>25</v>
      </c>
      <c r="AG9" s="1036"/>
      <c r="AH9" s="1036"/>
      <c r="AI9" s="1036"/>
      <c r="AJ9" s="1037"/>
      <c r="AK9" s="1079" t="s">
        <v>557</v>
      </c>
      <c r="AL9" s="1080"/>
      <c r="AM9" s="1080"/>
      <c r="AN9" s="1080"/>
      <c r="AO9" s="1080"/>
      <c r="AP9" s="1080">
        <v>81</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t="s">
        <v>377</v>
      </c>
      <c r="C10" s="1031"/>
      <c r="D10" s="1031"/>
      <c r="E10" s="1031"/>
      <c r="F10" s="1031"/>
      <c r="G10" s="1031"/>
      <c r="H10" s="1031"/>
      <c r="I10" s="1031"/>
      <c r="J10" s="1031"/>
      <c r="K10" s="1031"/>
      <c r="L10" s="1031"/>
      <c r="M10" s="1031"/>
      <c r="N10" s="1031"/>
      <c r="O10" s="1031"/>
      <c r="P10" s="1032"/>
      <c r="Q10" s="1038">
        <v>859</v>
      </c>
      <c r="R10" s="1039"/>
      <c r="S10" s="1039"/>
      <c r="T10" s="1039"/>
      <c r="U10" s="1039"/>
      <c r="V10" s="1039">
        <v>803</v>
      </c>
      <c r="W10" s="1039"/>
      <c r="X10" s="1039"/>
      <c r="Y10" s="1039"/>
      <c r="Z10" s="1039"/>
      <c r="AA10" s="1039">
        <v>56</v>
      </c>
      <c r="AB10" s="1039"/>
      <c r="AC10" s="1039"/>
      <c r="AD10" s="1039"/>
      <c r="AE10" s="1040"/>
      <c r="AF10" s="1035">
        <v>46</v>
      </c>
      <c r="AG10" s="1036"/>
      <c r="AH10" s="1036"/>
      <c r="AI10" s="1036"/>
      <c r="AJ10" s="1037"/>
      <c r="AK10" s="1079">
        <v>383</v>
      </c>
      <c r="AL10" s="1080"/>
      <c r="AM10" s="1080"/>
      <c r="AN10" s="1080"/>
      <c r="AO10" s="1080"/>
      <c r="AP10" s="1080">
        <v>1358</v>
      </c>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t="s">
        <v>378</v>
      </c>
      <c r="C11" s="1031"/>
      <c r="D11" s="1031"/>
      <c r="E11" s="1031"/>
      <c r="F11" s="1031"/>
      <c r="G11" s="1031"/>
      <c r="H11" s="1031"/>
      <c r="I11" s="1031"/>
      <c r="J11" s="1031"/>
      <c r="K11" s="1031"/>
      <c r="L11" s="1031"/>
      <c r="M11" s="1031"/>
      <c r="N11" s="1031"/>
      <c r="O11" s="1031"/>
      <c r="P11" s="1032"/>
      <c r="Q11" s="1038">
        <v>157</v>
      </c>
      <c r="R11" s="1039"/>
      <c r="S11" s="1039"/>
      <c r="T11" s="1039"/>
      <c r="U11" s="1039"/>
      <c r="V11" s="1039">
        <v>123</v>
      </c>
      <c r="W11" s="1039"/>
      <c r="X11" s="1039"/>
      <c r="Y11" s="1039"/>
      <c r="Z11" s="1039"/>
      <c r="AA11" s="1039">
        <v>34</v>
      </c>
      <c r="AB11" s="1039"/>
      <c r="AC11" s="1039"/>
      <c r="AD11" s="1039"/>
      <c r="AE11" s="1040"/>
      <c r="AF11" s="1035">
        <v>34</v>
      </c>
      <c r="AG11" s="1036"/>
      <c r="AH11" s="1036"/>
      <c r="AI11" s="1036"/>
      <c r="AJ11" s="1037"/>
      <c r="AK11" s="1079" t="s">
        <v>557</v>
      </c>
      <c r="AL11" s="1080"/>
      <c r="AM11" s="1080"/>
      <c r="AN11" s="1080"/>
      <c r="AO11" s="1080"/>
      <c r="AP11" s="1080">
        <v>346</v>
      </c>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t="s">
        <v>379</v>
      </c>
      <c r="C12" s="1031"/>
      <c r="D12" s="1031"/>
      <c r="E12" s="1031"/>
      <c r="F12" s="1031"/>
      <c r="G12" s="1031"/>
      <c r="H12" s="1031"/>
      <c r="I12" s="1031"/>
      <c r="J12" s="1031"/>
      <c r="K12" s="1031"/>
      <c r="L12" s="1031"/>
      <c r="M12" s="1031"/>
      <c r="N12" s="1031"/>
      <c r="O12" s="1031"/>
      <c r="P12" s="1032"/>
      <c r="Q12" s="1038">
        <v>1</v>
      </c>
      <c r="R12" s="1039"/>
      <c r="S12" s="1039"/>
      <c r="T12" s="1039"/>
      <c r="U12" s="1039"/>
      <c r="V12" s="1039">
        <v>0</v>
      </c>
      <c r="W12" s="1039"/>
      <c r="X12" s="1039"/>
      <c r="Y12" s="1039"/>
      <c r="Z12" s="1039"/>
      <c r="AA12" s="1039">
        <v>0</v>
      </c>
      <c r="AB12" s="1039"/>
      <c r="AC12" s="1039"/>
      <c r="AD12" s="1039"/>
      <c r="AE12" s="1040"/>
      <c r="AF12" s="1035">
        <v>0</v>
      </c>
      <c r="AG12" s="1036"/>
      <c r="AH12" s="1036"/>
      <c r="AI12" s="1036"/>
      <c r="AJ12" s="1037"/>
      <c r="AK12" s="1079" t="s">
        <v>557</v>
      </c>
      <c r="AL12" s="1080"/>
      <c r="AM12" s="1080"/>
      <c r="AN12" s="1080"/>
      <c r="AO12" s="1080"/>
      <c r="AP12" s="1080">
        <v>0</v>
      </c>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381</v>
      </c>
      <c r="B23" s="937" t="s">
        <v>382</v>
      </c>
      <c r="C23" s="938"/>
      <c r="D23" s="938"/>
      <c r="E23" s="938"/>
      <c r="F23" s="938"/>
      <c r="G23" s="938"/>
      <c r="H23" s="938"/>
      <c r="I23" s="938"/>
      <c r="J23" s="938"/>
      <c r="K23" s="938"/>
      <c r="L23" s="938"/>
      <c r="M23" s="938"/>
      <c r="N23" s="938"/>
      <c r="O23" s="938"/>
      <c r="P23" s="948"/>
      <c r="Q23" s="1066">
        <v>38232</v>
      </c>
      <c r="R23" s="1060"/>
      <c r="S23" s="1060"/>
      <c r="T23" s="1060"/>
      <c r="U23" s="1060"/>
      <c r="V23" s="1060">
        <v>36108</v>
      </c>
      <c r="W23" s="1060"/>
      <c r="X23" s="1060"/>
      <c r="Y23" s="1060"/>
      <c r="Z23" s="1060"/>
      <c r="AA23" s="1060">
        <v>2124</v>
      </c>
      <c r="AB23" s="1060"/>
      <c r="AC23" s="1060"/>
      <c r="AD23" s="1060"/>
      <c r="AE23" s="1067"/>
      <c r="AF23" s="1068">
        <v>1861</v>
      </c>
      <c r="AG23" s="1060"/>
      <c r="AH23" s="1060"/>
      <c r="AI23" s="1060"/>
      <c r="AJ23" s="1069"/>
      <c r="AK23" s="1070"/>
      <c r="AL23" s="1071"/>
      <c r="AM23" s="1071"/>
      <c r="AN23" s="1071"/>
      <c r="AO23" s="1071"/>
      <c r="AP23" s="1060">
        <v>24459</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59" t="s">
        <v>383</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8" t="s">
        <v>384</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4" t="s">
        <v>388</v>
      </c>
      <c r="AG26" s="1008"/>
      <c r="AH26" s="1008"/>
      <c r="AI26" s="1008"/>
      <c r="AJ26" s="1055"/>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6" t="s">
        <v>393</v>
      </c>
      <c r="C28" s="1047"/>
      <c r="D28" s="1047"/>
      <c r="E28" s="1047"/>
      <c r="F28" s="1047"/>
      <c r="G28" s="1047"/>
      <c r="H28" s="1047"/>
      <c r="I28" s="1047"/>
      <c r="J28" s="1047"/>
      <c r="K28" s="1047"/>
      <c r="L28" s="1047"/>
      <c r="M28" s="1047"/>
      <c r="N28" s="1047"/>
      <c r="O28" s="1047"/>
      <c r="P28" s="1048"/>
      <c r="Q28" s="1049">
        <v>9674</v>
      </c>
      <c r="R28" s="1050"/>
      <c r="S28" s="1050"/>
      <c r="T28" s="1050"/>
      <c r="U28" s="1050"/>
      <c r="V28" s="1050">
        <v>9525</v>
      </c>
      <c r="W28" s="1050"/>
      <c r="X28" s="1050"/>
      <c r="Y28" s="1050"/>
      <c r="Z28" s="1050"/>
      <c r="AA28" s="1050">
        <v>150</v>
      </c>
      <c r="AB28" s="1050"/>
      <c r="AC28" s="1050"/>
      <c r="AD28" s="1050"/>
      <c r="AE28" s="1051"/>
      <c r="AF28" s="1052">
        <v>150</v>
      </c>
      <c r="AG28" s="1050"/>
      <c r="AH28" s="1050"/>
      <c r="AI28" s="1050"/>
      <c r="AJ28" s="1053"/>
      <c r="AK28" s="1042">
        <v>930</v>
      </c>
      <c r="AL28" s="1043"/>
      <c r="AM28" s="1043"/>
      <c r="AN28" s="1043"/>
      <c r="AO28" s="1043"/>
      <c r="AP28" s="1043" t="s">
        <v>557</v>
      </c>
      <c r="AQ28" s="1043"/>
      <c r="AR28" s="1043"/>
      <c r="AS28" s="1043"/>
      <c r="AT28" s="1043"/>
      <c r="AU28" s="1043" t="s">
        <v>557</v>
      </c>
      <c r="AV28" s="1043"/>
      <c r="AW28" s="1043"/>
      <c r="AX28" s="1043"/>
      <c r="AY28" s="1043"/>
      <c r="AZ28" s="1043" t="s">
        <v>557</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394</v>
      </c>
      <c r="C29" s="1031"/>
      <c r="D29" s="1031"/>
      <c r="E29" s="1031"/>
      <c r="F29" s="1031"/>
      <c r="G29" s="1031"/>
      <c r="H29" s="1031"/>
      <c r="I29" s="1031"/>
      <c r="J29" s="1031"/>
      <c r="K29" s="1031"/>
      <c r="L29" s="1031"/>
      <c r="M29" s="1031"/>
      <c r="N29" s="1031"/>
      <c r="O29" s="1031"/>
      <c r="P29" s="1032"/>
      <c r="Q29" s="1038">
        <v>7836</v>
      </c>
      <c r="R29" s="1039"/>
      <c r="S29" s="1039"/>
      <c r="T29" s="1039"/>
      <c r="U29" s="1039"/>
      <c r="V29" s="1039">
        <v>7552</v>
      </c>
      <c r="W29" s="1039"/>
      <c r="X29" s="1039"/>
      <c r="Y29" s="1039"/>
      <c r="Z29" s="1039"/>
      <c r="AA29" s="1039">
        <v>284</v>
      </c>
      <c r="AB29" s="1039"/>
      <c r="AC29" s="1039"/>
      <c r="AD29" s="1039"/>
      <c r="AE29" s="1040"/>
      <c r="AF29" s="1035">
        <v>284</v>
      </c>
      <c r="AG29" s="1036"/>
      <c r="AH29" s="1036"/>
      <c r="AI29" s="1036"/>
      <c r="AJ29" s="1037"/>
      <c r="AK29" s="980">
        <v>1520</v>
      </c>
      <c r="AL29" s="971"/>
      <c r="AM29" s="971"/>
      <c r="AN29" s="971"/>
      <c r="AO29" s="971"/>
      <c r="AP29" s="971" t="s">
        <v>557</v>
      </c>
      <c r="AQ29" s="971"/>
      <c r="AR29" s="971"/>
      <c r="AS29" s="971"/>
      <c r="AT29" s="971"/>
      <c r="AU29" s="971" t="s">
        <v>557</v>
      </c>
      <c r="AV29" s="971"/>
      <c r="AW29" s="971"/>
      <c r="AX29" s="971"/>
      <c r="AY29" s="971"/>
      <c r="AZ29" s="971" t="s">
        <v>557</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395</v>
      </c>
      <c r="C30" s="1031"/>
      <c r="D30" s="1031"/>
      <c r="E30" s="1031"/>
      <c r="F30" s="1031"/>
      <c r="G30" s="1031"/>
      <c r="H30" s="1031"/>
      <c r="I30" s="1031"/>
      <c r="J30" s="1031"/>
      <c r="K30" s="1031"/>
      <c r="L30" s="1031"/>
      <c r="M30" s="1031"/>
      <c r="N30" s="1031"/>
      <c r="O30" s="1031"/>
      <c r="P30" s="1032"/>
      <c r="Q30" s="1038">
        <v>1535</v>
      </c>
      <c r="R30" s="1039"/>
      <c r="S30" s="1039"/>
      <c r="T30" s="1039"/>
      <c r="U30" s="1039"/>
      <c r="V30" s="1039">
        <v>1495</v>
      </c>
      <c r="W30" s="1039"/>
      <c r="X30" s="1039"/>
      <c r="Y30" s="1039"/>
      <c r="Z30" s="1039"/>
      <c r="AA30" s="1039">
        <v>41</v>
      </c>
      <c r="AB30" s="1039"/>
      <c r="AC30" s="1039"/>
      <c r="AD30" s="1039"/>
      <c r="AE30" s="1040"/>
      <c r="AF30" s="1035">
        <v>41</v>
      </c>
      <c r="AG30" s="1036"/>
      <c r="AH30" s="1036"/>
      <c r="AI30" s="1036"/>
      <c r="AJ30" s="1037"/>
      <c r="AK30" s="980">
        <v>256</v>
      </c>
      <c r="AL30" s="971"/>
      <c r="AM30" s="971"/>
      <c r="AN30" s="971"/>
      <c r="AO30" s="971"/>
      <c r="AP30" s="971" t="s">
        <v>557</v>
      </c>
      <c r="AQ30" s="971"/>
      <c r="AR30" s="971"/>
      <c r="AS30" s="971"/>
      <c r="AT30" s="971"/>
      <c r="AU30" s="971" t="s">
        <v>557</v>
      </c>
      <c r="AV30" s="971"/>
      <c r="AW30" s="971"/>
      <c r="AX30" s="971"/>
      <c r="AY30" s="971"/>
      <c r="AZ30" s="971" t="s">
        <v>557</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381</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548</v>
      </c>
      <c r="C68" s="986"/>
      <c r="D68" s="986"/>
      <c r="E68" s="986"/>
      <c r="F68" s="986"/>
      <c r="G68" s="986"/>
      <c r="H68" s="986"/>
      <c r="I68" s="986"/>
      <c r="J68" s="986"/>
      <c r="K68" s="986"/>
      <c r="L68" s="986"/>
      <c r="M68" s="986"/>
      <c r="N68" s="986"/>
      <c r="O68" s="986"/>
      <c r="P68" s="987"/>
      <c r="Q68" s="988">
        <v>3138</v>
      </c>
      <c r="R68" s="982"/>
      <c r="S68" s="982"/>
      <c r="T68" s="982"/>
      <c r="U68" s="982"/>
      <c r="V68" s="982">
        <v>2927</v>
      </c>
      <c r="W68" s="982"/>
      <c r="X68" s="982"/>
      <c r="Y68" s="982"/>
      <c r="Z68" s="982"/>
      <c r="AA68" s="982">
        <v>210</v>
      </c>
      <c r="AB68" s="982"/>
      <c r="AC68" s="982"/>
      <c r="AD68" s="982"/>
      <c r="AE68" s="982"/>
      <c r="AF68" s="982">
        <v>2794</v>
      </c>
      <c r="AG68" s="982"/>
      <c r="AH68" s="982"/>
      <c r="AI68" s="982"/>
      <c r="AJ68" s="982"/>
      <c r="AK68" s="982">
        <v>34</v>
      </c>
      <c r="AL68" s="982"/>
      <c r="AM68" s="982"/>
      <c r="AN68" s="982"/>
      <c r="AO68" s="982"/>
      <c r="AP68" s="982" t="s">
        <v>557</v>
      </c>
      <c r="AQ68" s="982"/>
      <c r="AR68" s="982"/>
      <c r="AS68" s="982"/>
      <c r="AT68" s="982"/>
      <c r="AU68" s="982" t="s">
        <v>557</v>
      </c>
      <c r="AV68" s="982"/>
      <c r="AW68" s="982"/>
      <c r="AX68" s="982"/>
      <c r="AY68" s="982"/>
      <c r="AZ68" s="983" t="s">
        <v>550</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549</v>
      </c>
      <c r="C69" s="975"/>
      <c r="D69" s="975"/>
      <c r="E69" s="975"/>
      <c r="F69" s="975"/>
      <c r="G69" s="975"/>
      <c r="H69" s="975"/>
      <c r="I69" s="975"/>
      <c r="J69" s="975"/>
      <c r="K69" s="975"/>
      <c r="L69" s="975"/>
      <c r="M69" s="975"/>
      <c r="N69" s="975"/>
      <c r="O69" s="975"/>
      <c r="P69" s="976"/>
      <c r="Q69" s="977">
        <v>3983</v>
      </c>
      <c r="R69" s="971"/>
      <c r="S69" s="971"/>
      <c r="T69" s="971"/>
      <c r="U69" s="971"/>
      <c r="V69" s="971">
        <v>3756</v>
      </c>
      <c r="W69" s="971"/>
      <c r="X69" s="971"/>
      <c r="Y69" s="971"/>
      <c r="Z69" s="971"/>
      <c r="AA69" s="971">
        <v>227</v>
      </c>
      <c r="AB69" s="971"/>
      <c r="AC69" s="971"/>
      <c r="AD69" s="971"/>
      <c r="AE69" s="971"/>
      <c r="AF69" s="971">
        <v>521</v>
      </c>
      <c r="AG69" s="971"/>
      <c r="AH69" s="971"/>
      <c r="AI69" s="971"/>
      <c r="AJ69" s="971"/>
      <c r="AK69" s="971">
        <v>1116</v>
      </c>
      <c r="AL69" s="971"/>
      <c r="AM69" s="971"/>
      <c r="AN69" s="971"/>
      <c r="AO69" s="971"/>
      <c r="AP69" s="971">
        <v>13425</v>
      </c>
      <c r="AQ69" s="971"/>
      <c r="AR69" s="971"/>
      <c r="AS69" s="971"/>
      <c r="AT69" s="971"/>
      <c r="AU69" s="971">
        <v>5088</v>
      </c>
      <c r="AV69" s="971"/>
      <c r="AW69" s="971"/>
      <c r="AX69" s="971"/>
      <c r="AY69" s="971"/>
      <c r="AZ69" s="972" t="s">
        <v>550</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551</v>
      </c>
      <c r="C70" s="975"/>
      <c r="D70" s="975"/>
      <c r="E70" s="975"/>
      <c r="F70" s="975"/>
      <c r="G70" s="975"/>
      <c r="H70" s="975"/>
      <c r="I70" s="975"/>
      <c r="J70" s="975"/>
      <c r="K70" s="975"/>
      <c r="L70" s="975"/>
      <c r="M70" s="975"/>
      <c r="N70" s="975"/>
      <c r="O70" s="975"/>
      <c r="P70" s="976"/>
      <c r="Q70" s="977">
        <v>330</v>
      </c>
      <c r="R70" s="971"/>
      <c r="S70" s="971"/>
      <c r="T70" s="971"/>
      <c r="U70" s="971"/>
      <c r="V70" s="971">
        <v>294</v>
      </c>
      <c r="W70" s="971"/>
      <c r="X70" s="971"/>
      <c r="Y70" s="971"/>
      <c r="Z70" s="971"/>
      <c r="AA70" s="971">
        <v>35</v>
      </c>
      <c r="AB70" s="971"/>
      <c r="AC70" s="971"/>
      <c r="AD70" s="971"/>
      <c r="AE70" s="971"/>
      <c r="AF70" s="971">
        <v>35</v>
      </c>
      <c r="AG70" s="971"/>
      <c r="AH70" s="971"/>
      <c r="AI70" s="971"/>
      <c r="AJ70" s="971"/>
      <c r="AK70" s="971">
        <v>10</v>
      </c>
      <c r="AL70" s="971"/>
      <c r="AM70" s="971"/>
      <c r="AN70" s="971"/>
      <c r="AO70" s="971"/>
      <c r="AP70" s="971">
        <v>15</v>
      </c>
      <c r="AQ70" s="971"/>
      <c r="AR70" s="971"/>
      <c r="AS70" s="971"/>
      <c r="AT70" s="971"/>
      <c r="AU70" s="971">
        <v>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552</v>
      </c>
      <c r="C71" s="975"/>
      <c r="D71" s="975"/>
      <c r="E71" s="975"/>
      <c r="F71" s="975"/>
      <c r="G71" s="975"/>
      <c r="H71" s="975"/>
      <c r="I71" s="975"/>
      <c r="J71" s="975"/>
      <c r="K71" s="975"/>
      <c r="L71" s="975"/>
      <c r="M71" s="975"/>
      <c r="N71" s="975"/>
      <c r="O71" s="975"/>
      <c r="P71" s="976"/>
      <c r="Q71" s="977">
        <v>2980</v>
      </c>
      <c r="R71" s="971"/>
      <c r="S71" s="971"/>
      <c r="T71" s="971"/>
      <c r="U71" s="971"/>
      <c r="V71" s="971">
        <v>2898</v>
      </c>
      <c r="W71" s="971"/>
      <c r="X71" s="971"/>
      <c r="Y71" s="971"/>
      <c r="Z71" s="971"/>
      <c r="AA71" s="971">
        <v>83</v>
      </c>
      <c r="AB71" s="971"/>
      <c r="AC71" s="971"/>
      <c r="AD71" s="971"/>
      <c r="AE71" s="971"/>
      <c r="AF71" s="971">
        <v>70</v>
      </c>
      <c r="AG71" s="971"/>
      <c r="AH71" s="971"/>
      <c r="AI71" s="971"/>
      <c r="AJ71" s="971"/>
      <c r="AK71" s="971">
        <v>0</v>
      </c>
      <c r="AL71" s="971"/>
      <c r="AM71" s="971"/>
      <c r="AN71" s="971"/>
      <c r="AO71" s="971"/>
      <c r="AP71" s="971">
        <v>905</v>
      </c>
      <c r="AQ71" s="971"/>
      <c r="AR71" s="971"/>
      <c r="AS71" s="971"/>
      <c r="AT71" s="971"/>
      <c r="AU71" s="971">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553</v>
      </c>
      <c r="C72" s="975"/>
      <c r="D72" s="975"/>
      <c r="E72" s="975"/>
      <c r="F72" s="975"/>
      <c r="G72" s="975"/>
      <c r="H72" s="975"/>
      <c r="I72" s="975"/>
      <c r="J72" s="975"/>
      <c r="K72" s="975"/>
      <c r="L72" s="975"/>
      <c r="M72" s="975"/>
      <c r="N72" s="975"/>
      <c r="O72" s="975"/>
      <c r="P72" s="976"/>
      <c r="Q72" s="977">
        <v>249</v>
      </c>
      <c r="R72" s="971"/>
      <c r="S72" s="971"/>
      <c r="T72" s="971"/>
      <c r="U72" s="971"/>
      <c r="V72" s="971">
        <v>225</v>
      </c>
      <c r="W72" s="971"/>
      <c r="X72" s="971"/>
      <c r="Y72" s="971"/>
      <c r="Z72" s="971"/>
      <c r="AA72" s="971">
        <v>24</v>
      </c>
      <c r="AB72" s="971"/>
      <c r="AC72" s="971"/>
      <c r="AD72" s="971"/>
      <c r="AE72" s="971"/>
      <c r="AF72" s="971">
        <v>24</v>
      </c>
      <c r="AG72" s="971"/>
      <c r="AH72" s="971"/>
      <c r="AI72" s="971"/>
      <c r="AJ72" s="971"/>
      <c r="AK72" s="971">
        <v>0</v>
      </c>
      <c r="AL72" s="971"/>
      <c r="AM72" s="971"/>
      <c r="AN72" s="971"/>
      <c r="AO72" s="971"/>
      <c r="AP72" s="971">
        <v>1238</v>
      </c>
      <c r="AQ72" s="971"/>
      <c r="AR72" s="971"/>
      <c r="AS72" s="971"/>
      <c r="AT72" s="971"/>
      <c r="AU72" s="971">
        <v>999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554</v>
      </c>
      <c r="C73" s="975"/>
      <c r="D73" s="975"/>
      <c r="E73" s="975"/>
      <c r="F73" s="975"/>
      <c r="G73" s="975"/>
      <c r="H73" s="975"/>
      <c r="I73" s="975"/>
      <c r="J73" s="975"/>
      <c r="K73" s="975"/>
      <c r="L73" s="975"/>
      <c r="M73" s="975"/>
      <c r="N73" s="975"/>
      <c r="O73" s="975"/>
      <c r="P73" s="976"/>
      <c r="Q73" s="977">
        <v>2562</v>
      </c>
      <c r="R73" s="971"/>
      <c r="S73" s="971"/>
      <c r="T73" s="971"/>
      <c r="U73" s="971"/>
      <c r="V73" s="971">
        <v>2538</v>
      </c>
      <c r="W73" s="971"/>
      <c r="X73" s="971"/>
      <c r="Y73" s="971"/>
      <c r="Z73" s="971"/>
      <c r="AA73" s="971">
        <v>24</v>
      </c>
      <c r="AB73" s="971"/>
      <c r="AC73" s="971"/>
      <c r="AD73" s="971"/>
      <c r="AE73" s="971"/>
      <c r="AF73" s="971">
        <v>24</v>
      </c>
      <c r="AG73" s="971"/>
      <c r="AH73" s="971"/>
      <c r="AI73" s="971"/>
      <c r="AJ73" s="971"/>
      <c r="AK73" s="971" t="s">
        <v>557</v>
      </c>
      <c r="AL73" s="971"/>
      <c r="AM73" s="971"/>
      <c r="AN73" s="971"/>
      <c r="AO73" s="971"/>
      <c r="AP73" s="971" t="s">
        <v>557</v>
      </c>
      <c r="AQ73" s="971"/>
      <c r="AR73" s="971"/>
      <c r="AS73" s="971"/>
      <c r="AT73" s="971"/>
      <c r="AU73" s="971" t="s">
        <v>557</v>
      </c>
      <c r="AV73" s="971"/>
      <c r="AW73" s="971"/>
      <c r="AX73" s="971"/>
      <c r="AY73" s="971"/>
      <c r="AZ73" s="972" t="s">
        <v>558</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554</v>
      </c>
      <c r="C74" s="975"/>
      <c r="D74" s="975"/>
      <c r="E74" s="975"/>
      <c r="F74" s="975"/>
      <c r="G74" s="975"/>
      <c r="H74" s="975"/>
      <c r="I74" s="975"/>
      <c r="J74" s="975"/>
      <c r="K74" s="975"/>
      <c r="L74" s="975"/>
      <c r="M74" s="975"/>
      <c r="N74" s="975"/>
      <c r="O74" s="975"/>
      <c r="P74" s="976"/>
      <c r="Q74" s="977">
        <v>880773</v>
      </c>
      <c r="R74" s="971"/>
      <c r="S74" s="971"/>
      <c r="T74" s="971"/>
      <c r="U74" s="971"/>
      <c r="V74" s="971">
        <v>869976</v>
      </c>
      <c r="W74" s="971"/>
      <c r="X74" s="971"/>
      <c r="Y74" s="971"/>
      <c r="Z74" s="971"/>
      <c r="AA74" s="971">
        <v>10796</v>
      </c>
      <c r="AB74" s="971"/>
      <c r="AC74" s="971"/>
      <c r="AD74" s="971"/>
      <c r="AE74" s="971"/>
      <c r="AF74" s="971">
        <v>10571</v>
      </c>
      <c r="AG74" s="971"/>
      <c r="AH74" s="971"/>
      <c r="AI74" s="971"/>
      <c r="AJ74" s="971"/>
      <c r="AK74" s="971">
        <v>5498</v>
      </c>
      <c r="AL74" s="971"/>
      <c r="AM74" s="971"/>
      <c r="AN74" s="971"/>
      <c r="AO74" s="971"/>
      <c r="AP74" s="971" t="s">
        <v>557</v>
      </c>
      <c r="AQ74" s="971"/>
      <c r="AR74" s="971"/>
      <c r="AS74" s="971"/>
      <c r="AT74" s="971"/>
      <c r="AU74" s="971" t="s">
        <v>557</v>
      </c>
      <c r="AV74" s="971"/>
      <c r="AW74" s="971"/>
      <c r="AX74" s="971"/>
      <c r="AY74" s="971"/>
      <c r="AZ74" s="972" t="s">
        <v>559</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555</v>
      </c>
      <c r="C75" s="975"/>
      <c r="D75" s="975"/>
      <c r="E75" s="975"/>
      <c r="F75" s="975"/>
      <c r="G75" s="975"/>
      <c r="H75" s="975"/>
      <c r="I75" s="975"/>
      <c r="J75" s="975"/>
      <c r="K75" s="975"/>
      <c r="L75" s="975"/>
      <c r="M75" s="975"/>
      <c r="N75" s="975"/>
      <c r="O75" s="975"/>
      <c r="P75" s="976"/>
      <c r="Q75" s="978">
        <v>23245</v>
      </c>
      <c r="R75" s="979"/>
      <c r="S75" s="979"/>
      <c r="T75" s="979"/>
      <c r="U75" s="980"/>
      <c r="V75" s="981">
        <v>14700</v>
      </c>
      <c r="W75" s="979"/>
      <c r="X75" s="979"/>
      <c r="Y75" s="979"/>
      <c r="Z75" s="980"/>
      <c r="AA75" s="981">
        <v>8545</v>
      </c>
      <c r="AB75" s="979"/>
      <c r="AC75" s="979"/>
      <c r="AD75" s="979"/>
      <c r="AE75" s="980"/>
      <c r="AF75" s="981">
        <v>8545</v>
      </c>
      <c r="AG75" s="979"/>
      <c r="AH75" s="979"/>
      <c r="AI75" s="979"/>
      <c r="AJ75" s="980"/>
      <c r="AK75" s="981">
        <v>21</v>
      </c>
      <c r="AL75" s="979"/>
      <c r="AM75" s="979"/>
      <c r="AN75" s="979"/>
      <c r="AO75" s="980"/>
      <c r="AP75" s="981" t="s">
        <v>557</v>
      </c>
      <c r="AQ75" s="979"/>
      <c r="AR75" s="979"/>
      <c r="AS75" s="979"/>
      <c r="AT75" s="980"/>
      <c r="AU75" s="981" t="s">
        <v>557</v>
      </c>
      <c r="AV75" s="979"/>
      <c r="AW75" s="979"/>
      <c r="AX75" s="979"/>
      <c r="AY75" s="980"/>
      <c r="AZ75" s="972" t="s">
        <v>558</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555</v>
      </c>
      <c r="C76" s="975"/>
      <c r="D76" s="975"/>
      <c r="E76" s="975"/>
      <c r="F76" s="975"/>
      <c r="G76" s="975"/>
      <c r="H76" s="975"/>
      <c r="I76" s="975"/>
      <c r="J76" s="975"/>
      <c r="K76" s="975"/>
      <c r="L76" s="975"/>
      <c r="M76" s="975"/>
      <c r="N76" s="975"/>
      <c r="O76" s="975"/>
      <c r="P76" s="976"/>
      <c r="Q76" s="978">
        <v>177</v>
      </c>
      <c r="R76" s="979"/>
      <c r="S76" s="979"/>
      <c r="T76" s="979"/>
      <c r="U76" s="980"/>
      <c r="V76" s="981">
        <v>101</v>
      </c>
      <c r="W76" s="979"/>
      <c r="X76" s="979"/>
      <c r="Y76" s="979"/>
      <c r="Z76" s="980"/>
      <c r="AA76" s="981">
        <v>77</v>
      </c>
      <c r="AB76" s="979"/>
      <c r="AC76" s="979"/>
      <c r="AD76" s="979"/>
      <c r="AE76" s="980"/>
      <c r="AF76" s="981">
        <v>77</v>
      </c>
      <c r="AG76" s="979"/>
      <c r="AH76" s="979"/>
      <c r="AI76" s="979"/>
      <c r="AJ76" s="980"/>
      <c r="AK76" s="981" t="s">
        <v>557</v>
      </c>
      <c r="AL76" s="979"/>
      <c r="AM76" s="979"/>
      <c r="AN76" s="979"/>
      <c r="AO76" s="980"/>
      <c r="AP76" s="981" t="s">
        <v>557</v>
      </c>
      <c r="AQ76" s="979"/>
      <c r="AR76" s="979"/>
      <c r="AS76" s="979"/>
      <c r="AT76" s="980"/>
      <c r="AU76" s="981" t="s">
        <v>557</v>
      </c>
      <c r="AV76" s="979"/>
      <c r="AW76" s="979"/>
      <c r="AX76" s="979"/>
      <c r="AY76" s="980"/>
      <c r="AZ76" s="972" t="s">
        <v>560</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556</v>
      </c>
      <c r="C77" s="975"/>
      <c r="D77" s="975"/>
      <c r="E77" s="975"/>
      <c r="F77" s="975"/>
      <c r="G77" s="975"/>
      <c r="H77" s="975"/>
      <c r="I77" s="975"/>
      <c r="J77" s="975"/>
      <c r="K77" s="975"/>
      <c r="L77" s="975"/>
      <c r="M77" s="975"/>
      <c r="N77" s="975"/>
      <c r="O77" s="975"/>
      <c r="P77" s="976"/>
      <c r="Q77" s="978">
        <v>289</v>
      </c>
      <c r="R77" s="979"/>
      <c r="S77" s="979"/>
      <c r="T77" s="979"/>
      <c r="U77" s="980"/>
      <c r="V77" s="981">
        <v>262</v>
      </c>
      <c r="W77" s="979"/>
      <c r="X77" s="979"/>
      <c r="Y77" s="979"/>
      <c r="Z77" s="980"/>
      <c r="AA77" s="981">
        <v>26</v>
      </c>
      <c r="AB77" s="979"/>
      <c r="AC77" s="979"/>
      <c r="AD77" s="979"/>
      <c r="AE77" s="980"/>
      <c r="AF77" s="981">
        <v>26</v>
      </c>
      <c r="AG77" s="979"/>
      <c r="AH77" s="979"/>
      <c r="AI77" s="979"/>
      <c r="AJ77" s="980"/>
      <c r="AK77" s="981">
        <v>4</v>
      </c>
      <c r="AL77" s="979"/>
      <c r="AM77" s="979"/>
      <c r="AN77" s="979"/>
      <c r="AO77" s="980"/>
      <c r="AP77" s="981" t="s">
        <v>557</v>
      </c>
      <c r="AQ77" s="979"/>
      <c r="AR77" s="979"/>
      <c r="AS77" s="979"/>
      <c r="AT77" s="980"/>
      <c r="AU77" s="981" t="s">
        <v>557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381</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22687</v>
      </c>
      <c r="AG88" s="959"/>
      <c r="AH88" s="959"/>
      <c r="AI88" s="959"/>
      <c r="AJ88" s="959"/>
      <c r="AK88" s="963"/>
      <c r="AL88" s="963"/>
      <c r="AM88" s="963"/>
      <c r="AN88" s="963"/>
      <c r="AO88" s="963"/>
      <c r="AP88" s="959">
        <v>15583</v>
      </c>
      <c r="AQ88" s="959"/>
      <c r="AR88" s="959"/>
      <c r="AS88" s="959"/>
      <c r="AT88" s="959"/>
      <c r="AU88" s="959">
        <v>6585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803</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3334668</v>
      </c>
      <c r="AB110" s="889"/>
      <c r="AC110" s="889"/>
      <c r="AD110" s="889"/>
      <c r="AE110" s="890"/>
      <c r="AF110" s="891">
        <v>3571714</v>
      </c>
      <c r="AG110" s="889"/>
      <c r="AH110" s="889"/>
      <c r="AI110" s="889"/>
      <c r="AJ110" s="890"/>
      <c r="AK110" s="891">
        <v>3508401</v>
      </c>
      <c r="AL110" s="889"/>
      <c r="AM110" s="889"/>
      <c r="AN110" s="889"/>
      <c r="AO110" s="890"/>
      <c r="AP110" s="892">
        <v>19.399999999999999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28605246</v>
      </c>
      <c r="BR110" s="842"/>
      <c r="BS110" s="842"/>
      <c r="BT110" s="842"/>
      <c r="BU110" s="842"/>
      <c r="BV110" s="842">
        <v>26394940</v>
      </c>
      <c r="BW110" s="842"/>
      <c r="BX110" s="842"/>
      <c r="BY110" s="842"/>
      <c r="BZ110" s="842"/>
      <c r="CA110" s="842">
        <v>24458479</v>
      </c>
      <c r="CB110" s="842"/>
      <c r="CC110" s="842"/>
      <c r="CD110" s="842"/>
      <c r="CE110" s="842"/>
      <c r="CF110" s="866">
        <v>135.4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2365677</v>
      </c>
      <c r="BR111" s="817"/>
      <c r="BS111" s="817"/>
      <c r="BT111" s="817"/>
      <c r="BU111" s="817"/>
      <c r="BV111" s="817">
        <v>2365677</v>
      </c>
      <c r="BW111" s="817"/>
      <c r="BX111" s="817"/>
      <c r="BY111" s="817"/>
      <c r="BZ111" s="817"/>
      <c r="CA111" s="817">
        <v>2365677</v>
      </c>
      <c r="CB111" s="817"/>
      <c r="CC111" s="817"/>
      <c r="CD111" s="817"/>
      <c r="CE111" s="817"/>
      <c r="CF111" s="875">
        <v>13.1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t="s">
        <v>122</v>
      </c>
      <c r="BR112" s="817"/>
      <c r="BS112" s="817"/>
      <c r="BT112" s="817"/>
      <c r="BU112" s="817"/>
      <c r="BV112" s="817" t="s">
        <v>122</v>
      </c>
      <c r="BW112" s="817"/>
      <c r="BX112" s="817"/>
      <c r="BY112" s="817"/>
      <c r="BZ112" s="817"/>
      <c r="CA112" s="817" t="s">
        <v>122</v>
      </c>
      <c r="CB112" s="817"/>
      <c r="CC112" s="817"/>
      <c r="CD112" s="817"/>
      <c r="CE112" s="817"/>
      <c r="CF112" s="875" t="s">
        <v>122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122</v>
      </c>
      <c r="AB113" s="919"/>
      <c r="AC113" s="919"/>
      <c r="AD113" s="919"/>
      <c r="AE113" s="920"/>
      <c r="AF113" s="921" t="s">
        <v>122</v>
      </c>
      <c r="AG113" s="919"/>
      <c r="AH113" s="919"/>
      <c r="AI113" s="919"/>
      <c r="AJ113" s="920"/>
      <c r="AK113" s="921" t="s">
        <v>122</v>
      </c>
      <c r="AL113" s="919"/>
      <c r="AM113" s="919"/>
      <c r="AN113" s="919"/>
      <c r="AO113" s="920"/>
      <c r="AP113" s="922" t="s">
        <v>122</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5991435</v>
      </c>
      <c r="BR113" s="817"/>
      <c r="BS113" s="817"/>
      <c r="BT113" s="817"/>
      <c r="BU113" s="817"/>
      <c r="BV113" s="817">
        <v>5840720</v>
      </c>
      <c r="BW113" s="817"/>
      <c r="BX113" s="817"/>
      <c r="BY113" s="817"/>
      <c r="BZ113" s="817"/>
      <c r="CA113" s="817">
        <v>6585141</v>
      </c>
      <c r="CB113" s="817"/>
      <c r="CC113" s="817"/>
      <c r="CD113" s="817"/>
      <c r="CE113" s="817"/>
      <c r="CF113" s="875">
        <v>36.4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597068</v>
      </c>
      <c r="AB114" s="780"/>
      <c r="AC114" s="780"/>
      <c r="AD114" s="780"/>
      <c r="AE114" s="781"/>
      <c r="AF114" s="782">
        <v>526298</v>
      </c>
      <c r="AG114" s="780"/>
      <c r="AH114" s="780"/>
      <c r="AI114" s="780"/>
      <c r="AJ114" s="781"/>
      <c r="AK114" s="782">
        <v>531247</v>
      </c>
      <c r="AL114" s="780"/>
      <c r="AM114" s="780"/>
      <c r="AN114" s="780"/>
      <c r="AO114" s="781"/>
      <c r="AP114" s="824">
        <v>2.9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2979118</v>
      </c>
      <c r="BR114" s="817"/>
      <c r="BS114" s="817"/>
      <c r="BT114" s="817"/>
      <c r="BU114" s="817"/>
      <c r="BV114" s="817">
        <v>2943156</v>
      </c>
      <c r="BW114" s="817"/>
      <c r="BX114" s="817"/>
      <c r="BY114" s="817"/>
      <c r="BZ114" s="817"/>
      <c r="CA114" s="817">
        <v>2865508</v>
      </c>
      <c r="CB114" s="817"/>
      <c r="CC114" s="817"/>
      <c r="CD114" s="817"/>
      <c r="CE114" s="817"/>
      <c r="CF114" s="875">
        <v>15.9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226</v>
      </c>
      <c r="BR115" s="817"/>
      <c r="BS115" s="817"/>
      <c r="BT115" s="817"/>
      <c r="BU115" s="817"/>
      <c r="BV115" s="817">
        <v>221</v>
      </c>
      <c r="BW115" s="817"/>
      <c r="BX115" s="817"/>
      <c r="BY115" s="817"/>
      <c r="BZ115" s="817"/>
      <c r="CA115" s="817">
        <v>201</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2365677</v>
      </c>
      <c r="DH115" s="780"/>
      <c r="DI115" s="780"/>
      <c r="DJ115" s="780"/>
      <c r="DK115" s="781"/>
      <c r="DL115" s="782">
        <v>2365677</v>
      </c>
      <c r="DM115" s="780"/>
      <c r="DN115" s="780"/>
      <c r="DO115" s="780"/>
      <c r="DP115" s="781"/>
      <c r="DQ115" s="782">
        <v>2365677</v>
      </c>
      <c r="DR115" s="780"/>
      <c r="DS115" s="780"/>
      <c r="DT115" s="780"/>
      <c r="DU115" s="781"/>
      <c r="DV115" s="824">
        <v>13.1</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3931736</v>
      </c>
      <c r="AB117" s="903"/>
      <c r="AC117" s="903"/>
      <c r="AD117" s="903"/>
      <c r="AE117" s="904"/>
      <c r="AF117" s="905">
        <v>4098012</v>
      </c>
      <c r="AG117" s="903"/>
      <c r="AH117" s="903"/>
      <c r="AI117" s="903"/>
      <c r="AJ117" s="904"/>
      <c r="AK117" s="905">
        <v>4039648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39941702</v>
      </c>
      <c r="BR119" s="845"/>
      <c r="BS119" s="845"/>
      <c r="BT119" s="845"/>
      <c r="BU119" s="845"/>
      <c r="BV119" s="845">
        <v>37544714</v>
      </c>
      <c r="BW119" s="845"/>
      <c r="BX119" s="845"/>
      <c r="BY119" s="845"/>
      <c r="BZ119" s="845"/>
      <c r="CA119" s="845">
        <v>36275006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8437608</v>
      </c>
      <c r="BR120" s="842"/>
      <c r="BS120" s="842"/>
      <c r="BT120" s="842"/>
      <c r="BU120" s="842"/>
      <c r="BV120" s="842">
        <v>9444233</v>
      </c>
      <c r="BW120" s="842"/>
      <c r="BX120" s="842"/>
      <c r="BY120" s="842"/>
      <c r="BZ120" s="842"/>
      <c r="CA120" s="842">
        <v>9389564</v>
      </c>
      <c r="CB120" s="842"/>
      <c r="CC120" s="842"/>
      <c r="CD120" s="842"/>
      <c r="CE120" s="842"/>
      <c r="CF120" s="866">
        <v>52</v>
      </c>
      <c r="CG120" s="867"/>
      <c r="CH120" s="867"/>
      <c r="CI120" s="867"/>
      <c r="CJ120" s="867"/>
      <c r="CK120" s="868" t="s">
        <v>446</v>
      </c>
      <c r="CL120" s="852"/>
      <c r="CM120" s="852"/>
      <c r="CN120" s="852"/>
      <c r="CO120" s="853"/>
      <c r="CP120" s="872"/>
      <c r="CQ120" s="873"/>
      <c r="CR120" s="873"/>
      <c r="CS120" s="873"/>
      <c r="CT120" s="873"/>
      <c r="CU120" s="873"/>
      <c r="CV120" s="873"/>
      <c r="CW120" s="873"/>
      <c r="CX120" s="873"/>
      <c r="CY120" s="873"/>
      <c r="CZ120" s="873"/>
      <c r="DA120" s="873"/>
      <c r="DB120" s="873"/>
      <c r="DC120" s="873"/>
      <c r="DD120" s="873"/>
      <c r="DE120" s="873"/>
      <c r="DF120" s="874"/>
      <c r="DG120" s="861"/>
      <c r="DH120" s="842"/>
      <c r="DI120" s="842"/>
      <c r="DJ120" s="842"/>
      <c r="DK120" s="842"/>
      <c r="DL120" s="842"/>
      <c r="DM120" s="842"/>
      <c r="DN120" s="842"/>
      <c r="DO120" s="842"/>
      <c r="DP120" s="842"/>
      <c r="DQ120" s="842"/>
      <c r="DR120" s="842"/>
      <c r="DS120" s="842"/>
      <c r="DT120" s="842"/>
      <c r="DU120" s="842"/>
      <c r="DV120" s="843"/>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4477494</v>
      </c>
      <c r="BR121" s="817"/>
      <c r="BS121" s="817"/>
      <c r="BT121" s="817"/>
      <c r="BU121" s="817"/>
      <c r="BV121" s="817">
        <v>4188455</v>
      </c>
      <c r="BW121" s="817"/>
      <c r="BX121" s="817"/>
      <c r="BY121" s="817"/>
      <c r="BZ121" s="817"/>
      <c r="CA121" s="817">
        <v>4106185</v>
      </c>
      <c r="CB121" s="817"/>
      <c r="CC121" s="817"/>
      <c r="CD121" s="817"/>
      <c r="CE121" s="817"/>
      <c r="CF121" s="875">
        <v>22.7</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25242334</v>
      </c>
      <c r="BR122" s="845"/>
      <c r="BS122" s="845"/>
      <c r="BT122" s="845"/>
      <c r="BU122" s="845"/>
      <c r="BV122" s="845">
        <v>24520871</v>
      </c>
      <c r="BW122" s="845"/>
      <c r="BX122" s="845"/>
      <c r="BY122" s="845"/>
      <c r="BZ122" s="845"/>
      <c r="CA122" s="845">
        <v>23419643</v>
      </c>
      <c r="CB122" s="845"/>
      <c r="CC122" s="845"/>
      <c r="CD122" s="845"/>
      <c r="CE122" s="845"/>
      <c r="CF122" s="846">
        <v>129.6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38157436</v>
      </c>
      <c r="BR123" s="833"/>
      <c r="BS123" s="833"/>
      <c r="BT123" s="833"/>
      <c r="BU123" s="833"/>
      <c r="BV123" s="833">
        <v>38153559</v>
      </c>
      <c r="BW123" s="833"/>
      <c r="BX123" s="833"/>
      <c r="BY123" s="833"/>
      <c r="BZ123" s="833"/>
      <c r="CA123" s="833">
        <v>36915392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9.8000000000000007</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c r="CQ124" s="836"/>
      <c r="CR124" s="836"/>
      <c r="CS124" s="836"/>
      <c r="CT124" s="836"/>
      <c r="CU124" s="836"/>
      <c r="CV124" s="836"/>
      <c r="CW124" s="836"/>
      <c r="CX124" s="836"/>
      <c r="CY124" s="836"/>
      <c r="CZ124" s="836"/>
      <c r="DA124" s="836"/>
      <c r="DB124" s="836"/>
      <c r="DC124" s="836"/>
      <c r="DD124" s="836"/>
      <c r="DE124" s="836"/>
      <c r="DF124" s="837"/>
      <c r="DG124" s="763"/>
      <c r="DH124" s="764"/>
      <c r="DI124" s="764"/>
      <c r="DJ124" s="764"/>
      <c r="DK124" s="765"/>
      <c r="DL124" s="766"/>
      <c r="DM124" s="764"/>
      <c r="DN124" s="764"/>
      <c r="DO124" s="764"/>
      <c r="DP124" s="765"/>
      <c r="DQ124" s="766"/>
      <c r="DR124" s="764"/>
      <c r="DS124" s="764"/>
      <c r="DT124" s="764"/>
      <c r="DU124" s="765"/>
      <c r="DV124" s="848"/>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410535</v>
      </c>
      <c r="AB128" s="801"/>
      <c r="AC128" s="801"/>
      <c r="AD128" s="801"/>
      <c r="AE128" s="802"/>
      <c r="AF128" s="803">
        <v>407200</v>
      </c>
      <c r="AG128" s="801"/>
      <c r="AH128" s="801"/>
      <c r="AI128" s="801"/>
      <c r="AJ128" s="802"/>
      <c r="AK128" s="803">
        <v>381780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12.49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v>226</v>
      </c>
      <c r="DH128" s="791"/>
      <c r="DI128" s="791"/>
      <c r="DJ128" s="791"/>
      <c r="DK128" s="791"/>
      <c r="DL128" s="791">
        <v>221</v>
      </c>
      <c r="DM128" s="791"/>
      <c r="DN128" s="791"/>
      <c r="DO128" s="791"/>
      <c r="DP128" s="791"/>
      <c r="DQ128" s="791">
        <v>201</v>
      </c>
      <c r="DR128" s="791"/>
      <c r="DS128" s="791"/>
      <c r="DT128" s="791"/>
      <c r="DU128" s="791"/>
      <c r="DV128" s="792">
        <v>0</v>
      </c>
      <c r="DW128" s="792"/>
      <c r="DX128" s="792"/>
      <c r="DY128" s="792"/>
      <c r="DZ128" s="793"/>
    </row>
    <row r="129" spans="1:131" s="230" customFormat="1" ht="26.25" customHeight="1">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20255002</v>
      </c>
      <c r="AB129" s="780"/>
      <c r="AC129" s="780"/>
      <c r="AD129" s="780"/>
      <c r="AE129" s="781"/>
      <c r="AF129" s="782">
        <v>19835749</v>
      </c>
      <c r="AG129" s="780"/>
      <c r="AH129" s="780"/>
      <c r="AI129" s="780"/>
      <c r="AJ129" s="781"/>
      <c r="AK129" s="782">
        <v>20069876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17.489999999999998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2114031</v>
      </c>
      <c r="AB130" s="780"/>
      <c r="AC130" s="780"/>
      <c r="AD130" s="780"/>
      <c r="AE130" s="781"/>
      <c r="AF130" s="782">
        <v>2089865</v>
      </c>
      <c r="AG130" s="780"/>
      <c r="AH130" s="780"/>
      <c r="AI130" s="780"/>
      <c r="AJ130" s="781"/>
      <c r="AK130" s="782">
        <v>2001713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18140971</v>
      </c>
      <c r="AB131" s="764"/>
      <c r="AC131" s="764"/>
      <c r="AD131" s="764"/>
      <c r="AE131" s="765"/>
      <c r="AF131" s="766">
        <v>17745884</v>
      </c>
      <c r="AG131" s="764"/>
      <c r="AH131" s="764"/>
      <c r="AI131" s="764"/>
      <c r="AJ131" s="765"/>
      <c r="AK131" s="766">
        <v>18068163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7.7568615259999998</v>
      </c>
      <c r="AB132" s="745"/>
      <c r="AC132" s="745"/>
      <c r="AD132" s="745"/>
      <c r="AE132" s="746"/>
      <c r="AF132" s="747">
        <v>9.0215116930000008</v>
      </c>
      <c r="AG132" s="745"/>
      <c r="AH132" s="745"/>
      <c r="AI132" s="745"/>
      <c r="AJ132" s="746"/>
      <c r="AK132" s="747">
        <v>9.1661504269999998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6.8</v>
      </c>
      <c r="AB133" s="724"/>
      <c r="AC133" s="724"/>
      <c r="AD133" s="724"/>
      <c r="AE133" s="725"/>
      <c r="AF133" s="723">
        <v>7.8</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09GsLQEveTMeqRWAIv8el82kJEIu9J/06QW0FVVZ6EJnWFGHD6wjqwi3To8n6trQbsLQvoKcmyKu4/ZKV0svg==" saltValue="Y8IBn7qs0bVcE5MyYZSx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1" zoomScale="70" zoomScaleNormal="85" zoomScaleSheetLayoutView="70" workbookViewId="0">
      <selection activeCell="DD30" sqref="DD30"/>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Jp2kVYtKXN234ShOxeUFcZ27ARse79s5HUYyaLn+wYxtuHRPsS0IvYv5b0k5ACZywzNxXjV9J4uigDCNX/KUQ==" saltValue="kFEeceEq1RpEwCr5zy3e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1"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yjtKg3LvLC0PumMvB1oaPSihNHdD5EV6ncAKf0yvBQR3+j4kxJ7fXj23U2CSTQ0FKbJVme3cg/3onWJINEUGg==" saltValue="021cXGLZTASIrg7FMvfu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4710098</v>
      </c>
      <c r="AP9" s="281">
        <v>47325</v>
      </c>
      <c r="AQ9" s="282">
        <v>63160</v>
      </c>
      <c r="AR9" s="283">
        <v>-25.1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1038311</v>
      </c>
      <c r="AP10" s="284">
        <v>10432</v>
      </c>
      <c r="AQ10" s="285">
        <v>4257</v>
      </c>
      <c r="AR10" s="286">
        <v>145.1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v>105389</v>
      </c>
      <c r="AP11" s="284">
        <v>1059</v>
      </c>
      <c r="AQ11" s="285">
        <v>595</v>
      </c>
      <c r="AR11" s="286">
        <v>78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486</v>
      </c>
      <c r="AL12" s="1130"/>
      <c r="AM12" s="1130"/>
      <c r="AN12" s="1131"/>
      <c r="AO12" s="284" t="s">
        <v>487</v>
      </c>
      <c r="AP12" s="284" t="s">
        <v>487</v>
      </c>
      <c r="AQ12" s="285">
        <v>9</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291902</v>
      </c>
      <c r="AP13" s="284">
        <v>2933</v>
      </c>
      <c r="AQ13" s="285">
        <v>2608</v>
      </c>
      <c r="AR13" s="286">
        <v>12.5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v>289306</v>
      </c>
      <c r="AP14" s="284">
        <v>2907</v>
      </c>
      <c r="AQ14" s="285">
        <v>1202</v>
      </c>
      <c r="AR14" s="286">
        <v>141.80000000000001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-316995</v>
      </c>
      <c r="AP15" s="284">
        <v>-3185</v>
      </c>
      <c r="AQ15" s="285">
        <v>-3084</v>
      </c>
      <c r="AR15" s="286">
        <v>3.3</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6118011</v>
      </c>
      <c r="AP16" s="284">
        <v>61471</v>
      </c>
      <c r="AQ16" s="285">
        <v>68747</v>
      </c>
      <c r="AR16" s="286">
        <v>-10.6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5.46</v>
      </c>
      <c r="AP21" s="298">
        <v>6.22</v>
      </c>
      <c r="AQ21" s="299">
        <v>-0.76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100.3</v>
      </c>
      <c r="AP22" s="303">
        <v>98.7</v>
      </c>
      <c r="AQ22" s="304">
        <v>1.6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8" t="s">
        <v>497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500</v>
      </c>
      <c r="AL32" s="1120"/>
      <c r="AM32" s="1120"/>
      <c r="AN32" s="1121"/>
      <c r="AO32" s="312">
        <v>3508401</v>
      </c>
      <c r="AP32" s="312">
        <v>35251</v>
      </c>
      <c r="AQ32" s="313">
        <v>33476</v>
      </c>
      <c r="AR32" s="314">
        <v>5.3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501</v>
      </c>
      <c r="AL33" s="1120"/>
      <c r="AM33" s="1120"/>
      <c r="AN33" s="1121"/>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502</v>
      </c>
      <c r="AL34" s="1120"/>
      <c r="AM34" s="1120"/>
      <c r="AN34" s="1121"/>
      <c r="AO34" s="312" t="s">
        <v>487</v>
      </c>
      <c r="AP34" s="312" t="s">
        <v>487</v>
      </c>
      <c r="AQ34" s="313">
        <v>23</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503</v>
      </c>
      <c r="AL35" s="1120"/>
      <c r="AM35" s="1120"/>
      <c r="AN35" s="1121"/>
      <c r="AO35" s="312" t="s">
        <v>487</v>
      </c>
      <c r="AP35" s="312" t="s">
        <v>487</v>
      </c>
      <c r="AQ35" s="313">
        <v>5696</v>
      </c>
      <c r="AR35" s="314" t="s">
        <v>487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504</v>
      </c>
      <c r="AL36" s="1120"/>
      <c r="AM36" s="1120"/>
      <c r="AN36" s="1121"/>
      <c r="AO36" s="312">
        <v>531247</v>
      </c>
      <c r="AP36" s="312">
        <v>5338</v>
      </c>
      <c r="AQ36" s="313">
        <v>1273</v>
      </c>
      <c r="AR36" s="314">
        <v>319.3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505</v>
      </c>
      <c r="AL37" s="1120"/>
      <c r="AM37" s="1120"/>
      <c r="AN37" s="1121"/>
      <c r="AO37" s="312" t="s">
        <v>487</v>
      </c>
      <c r="AP37" s="312" t="s">
        <v>487</v>
      </c>
      <c r="AQ37" s="313">
        <v>486</v>
      </c>
      <c r="AR37" s="314" t="s">
        <v>487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506</v>
      </c>
      <c r="AL38" s="1123"/>
      <c r="AM38" s="1123"/>
      <c r="AN38" s="1124"/>
      <c r="AO38" s="315" t="s">
        <v>487</v>
      </c>
      <c r="AP38" s="315" t="s">
        <v>487</v>
      </c>
      <c r="AQ38" s="316">
        <v>0</v>
      </c>
      <c r="AR38" s="304" t="s">
        <v>487</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507</v>
      </c>
      <c r="AL39" s="1123"/>
      <c r="AM39" s="1123"/>
      <c r="AN39" s="1124"/>
      <c r="AO39" s="312">
        <v>-381780</v>
      </c>
      <c r="AP39" s="312">
        <v>-3836</v>
      </c>
      <c r="AQ39" s="313">
        <v>-6136</v>
      </c>
      <c r="AR39" s="314">
        <v>-37.5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508</v>
      </c>
      <c r="AL40" s="1120"/>
      <c r="AM40" s="1120"/>
      <c r="AN40" s="1121"/>
      <c r="AO40" s="312">
        <v>-2001713</v>
      </c>
      <c r="AP40" s="312">
        <v>-20112</v>
      </c>
      <c r="AQ40" s="313">
        <v>-25079</v>
      </c>
      <c r="AR40" s="314">
        <v>-19.8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1656155</v>
      </c>
      <c r="AP41" s="312">
        <v>16640</v>
      </c>
      <c r="AQ41" s="313">
        <v>9740</v>
      </c>
      <c r="AR41" s="314">
        <v>70.8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478</v>
      </c>
      <c r="AN49" s="1114" t="s">
        <v>511</v>
      </c>
      <c r="AO49" s="1115"/>
      <c r="AP49" s="1115"/>
      <c r="AQ49" s="1115"/>
      <c r="AR49" s="1116"/>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2727323</v>
      </c>
      <c r="AN51" s="334">
        <v>26996</v>
      </c>
      <c r="AO51" s="335">
        <v>-16.3</v>
      </c>
      <c r="AP51" s="336">
        <v>42836</v>
      </c>
      <c r="AQ51" s="337">
        <v>-0.9</v>
      </c>
      <c r="AR51" s="338">
        <v>-15.4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1487860</v>
      </c>
      <c r="AN52" s="342">
        <v>14727</v>
      </c>
      <c r="AO52" s="343">
        <v>-22.3</v>
      </c>
      <c r="AP52" s="344">
        <v>22936</v>
      </c>
      <c r="AQ52" s="345">
        <v>1.4</v>
      </c>
      <c r="AR52" s="346">
        <v>-23.7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2661774</v>
      </c>
      <c r="AN53" s="334">
        <v>26456</v>
      </c>
      <c r="AO53" s="335">
        <v>-2</v>
      </c>
      <c r="AP53" s="336">
        <v>44161</v>
      </c>
      <c r="AQ53" s="337">
        <v>3.1</v>
      </c>
      <c r="AR53" s="338">
        <v>-5.0999999999999996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1551200</v>
      </c>
      <c r="AN54" s="342">
        <v>15418</v>
      </c>
      <c r="AO54" s="343">
        <v>4.7</v>
      </c>
      <c r="AP54" s="344">
        <v>23644</v>
      </c>
      <c r="AQ54" s="345">
        <v>3.1</v>
      </c>
      <c r="AR54" s="346">
        <v>1.6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2507407</v>
      </c>
      <c r="AN55" s="334">
        <v>25076</v>
      </c>
      <c r="AO55" s="335">
        <v>-5.2</v>
      </c>
      <c r="AP55" s="336">
        <v>43955</v>
      </c>
      <c r="AQ55" s="337">
        <v>-0.5</v>
      </c>
      <c r="AR55" s="338">
        <v>-4.7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1029557</v>
      </c>
      <c r="AN56" s="342">
        <v>10296</v>
      </c>
      <c r="AO56" s="343">
        <v>-33.200000000000003</v>
      </c>
      <c r="AP56" s="344">
        <v>21318</v>
      </c>
      <c r="AQ56" s="345">
        <v>-9.8000000000000007</v>
      </c>
      <c r="AR56" s="346">
        <v>-23.4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2752310</v>
      </c>
      <c r="AN57" s="334">
        <v>27588</v>
      </c>
      <c r="AO57" s="335">
        <v>10</v>
      </c>
      <c r="AP57" s="336">
        <v>41921</v>
      </c>
      <c r="AQ57" s="337">
        <v>-4.5999999999999996</v>
      </c>
      <c r="AR57" s="338">
        <v>14.6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1478586</v>
      </c>
      <c r="AN58" s="342">
        <v>14821</v>
      </c>
      <c r="AO58" s="343">
        <v>43.9</v>
      </c>
      <c r="AP58" s="344">
        <v>21655</v>
      </c>
      <c r="AQ58" s="345">
        <v>1.6</v>
      </c>
      <c r="AR58" s="346">
        <v>42.3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3454120</v>
      </c>
      <c r="AN59" s="334">
        <v>34705</v>
      </c>
      <c r="AO59" s="335">
        <v>25.8</v>
      </c>
      <c r="AP59" s="336">
        <v>44585</v>
      </c>
      <c r="AQ59" s="337">
        <v>6.4</v>
      </c>
      <c r="AR59" s="338">
        <v>19.399999999999999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1873506</v>
      </c>
      <c r="AN60" s="342">
        <v>18824</v>
      </c>
      <c r="AO60" s="343">
        <v>27</v>
      </c>
      <c r="AP60" s="344">
        <v>23077</v>
      </c>
      <c r="AQ60" s="345">
        <v>6.6</v>
      </c>
      <c r="AR60" s="346">
        <v>20.399999999999999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2820587</v>
      </c>
      <c r="AN61" s="349">
        <v>28164</v>
      </c>
      <c r="AO61" s="350">
        <v>2.5</v>
      </c>
      <c r="AP61" s="351">
        <v>43492</v>
      </c>
      <c r="AQ61" s="352">
        <v>0.7</v>
      </c>
      <c r="AR61" s="338">
        <v>1.8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1484142</v>
      </c>
      <c r="AN62" s="342">
        <v>14817</v>
      </c>
      <c r="AO62" s="343">
        <v>4</v>
      </c>
      <c r="AP62" s="344">
        <v>22526</v>
      </c>
      <c r="AQ62" s="345">
        <v>0.6</v>
      </c>
      <c r="AR62" s="346">
        <v>3.4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nzj7R1UrRDWG2J0p52pFUcchEHqtgjrHQBR0qnsSiOraGm9NjLgzKn6chaaxx14WlM8VC81uhe3nLF8qsAu4Dw==" saltValue="YStQ2NKGfJVB1Wb/LoxE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3" zoomScale="73" zoomScaleNormal="73" zoomScaleSheetLayoutView="55" workbookViewId="0">
      <selection activeCell="BJ67" sqref="BJ67"/>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1" spans="125:125" ht="13.5" hidden="1" customHeight="1">
      <c r="DU121" s="259"/>
    </row>
  </sheetData>
  <sheetProtection algorithmName="SHA-512" hashValue="4F0rKy5uMsGzDCBf76LN7nWzvQB7ltZ1gWPpSdBsc/Bp9xQC3TVuMAKxNMHNz8GSXXqW5Kb+5wFQ/zFRQcSfSg==" saltValue="lFWWZNmdqrBU0E4q8rvH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8"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Pd8q9VOvHfh8YKZVPrUdhE5jIqIMwO8q18KulITNlWOciUXeNq8KZbifGhq+9HcAlRF5DH0qlo8hyyln0ROFwA==" saltValue="MuFw0aEFC+1TmujREXKI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4" zoomScale="70" zoomScaleNormal="70" zoomScaleSheetLayoutView="100" workbookViewId="0">
      <selection activeCell="P48" sqref="P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8" t="s">
        <v>3</v>
      </c>
      <c r="D47" s="1138"/>
      <c r="E47" s="1139"/>
      <c r="F47" s="11">
        <v>19.84</v>
      </c>
      <c r="G47" s="12">
        <v>20.54</v>
      </c>
      <c r="H47" s="12">
        <v>20.7</v>
      </c>
      <c r="I47" s="12">
        <v>24.6</v>
      </c>
      <c r="J47" s="13">
        <v>23.76</v>
      </c>
    </row>
    <row r="48" spans="2:10" ht="57.75" customHeight="1">
      <c r="B48" s="14"/>
      <c r="C48" s="1140" t="s">
        <v>4</v>
      </c>
      <c r="D48" s="1140"/>
      <c r="E48" s="1141"/>
      <c r="F48" s="15">
        <v>8.5399999999999991</v>
      </c>
      <c r="G48" s="16">
        <v>6.56</v>
      </c>
      <c r="H48" s="16">
        <v>12.78</v>
      </c>
      <c r="I48" s="16">
        <v>10.63</v>
      </c>
      <c r="J48" s="17">
        <v>8.4700000000000006</v>
      </c>
    </row>
    <row r="49" spans="2:10" ht="57.75" customHeight="1" thickBot="1">
      <c r="B49" s="18"/>
      <c r="C49" s="1142" t="s">
        <v>5</v>
      </c>
      <c r="D49" s="1142"/>
      <c r="E49" s="1143"/>
      <c r="F49" s="19" t="s">
        <v>530</v>
      </c>
      <c r="G49" s="20" t="s">
        <v>531</v>
      </c>
      <c r="H49" s="20">
        <v>7.88</v>
      </c>
      <c r="I49" s="20">
        <v>1.04</v>
      </c>
      <c r="J49" s="21" t="s">
        <v>532</v>
      </c>
    </row>
    <row r="50" spans="2:10"/>
  </sheetData>
  <sheetProtection algorithmName="SHA-512" hashValue="DUqbj348DrltIM1oIcniAFOk1l1uKZxTmAiPT72s4LN3oQzIL9QImqq9x/Saelv9HnUmrjsvXwzeq+Udk3Ppkw==" saltValue="O2BS2UZqU8ClQ3svYheH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5"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0" t="s">
        <v>533</v>
      </c>
      <c r="D34" s="1150"/>
      <c r="E34" s="1151"/>
      <c r="F34" s="32">
        <v>8.6999999999999993</v>
      </c>
      <c r="G34" s="33">
        <v>6.56</v>
      </c>
      <c r="H34" s="33">
        <v>12.78</v>
      </c>
      <c r="I34" s="33">
        <v>10.63</v>
      </c>
      <c r="J34" s="34">
        <v>8.4600000000000009</v>
      </c>
      <c r="K34" s="22"/>
      <c r="L34" s="22"/>
      <c r="M34" s="22"/>
      <c r="N34" s="22"/>
      <c r="O34" s="22"/>
      <c r="P34" s="22"/>
    </row>
    <row r="35" spans="1:16" ht="39" customHeight="1">
      <c r="A35" s="22"/>
      <c r="B35" s="35"/>
      <c r="C35" s="1144" t="s">
        <v>534</v>
      </c>
      <c r="D35" s="1145"/>
      <c r="E35" s="1146"/>
      <c r="F35" s="36">
        <v>3.03</v>
      </c>
      <c r="G35" s="37">
        <v>2.92</v>
      </c>
      <c r="H35" s="37">
        <v>1.03</v>
      </c>
      <c r="I35" s="37">
        <v>2.11</v>
      </c>
      <c r="J35" s="38">
        <v>1.41</v>
      </c>
      <c r="K35" s="22"/>
      <c r="L35" s="22"/>
      <c r="M35" s="22"/>
      <c r="N35" s="22"/>
      <c r="O35" s="22"/>
      <c r="P35" s="22"/>
    </row>
    <row r="36" spans="1:16" ht="39" customHeight="1">
      <c r="A36" s="22"/>
      <c r="B36" s="35"/>
      <c r="C36" s="1144" t="s">
        <v>535</v>
      </c>
      <c r="D36" s="1145"/>
      <c r="E36" s="1146"/>
      <c r="F36" s="36">
        <v>1.72</v>
      </c>
      <c r="G36" s="37">
        <v>2.16</v>
      </c>
      <c r="H36" s="37">
        <v>2.1800000000000002</v>
      </c>
      <c r="I36" s="37">
        <v>1.65</v>
      </c>
      <c r="J36" s="38">
        <v>0.74</v>
      </c>
      <c r="K36" s="22"/>
      <c r="L36" s="22"/>
      <c r="M36" s="22"/>
      <c r="N36" s="22"/>
      <c r="O36" s="22"/>
      <c r="P36" s="22"/>
    </row>
    <row r="37" spans="1:16" ht="39" customHeight="1">
      <c r="A37" s="22"/>
      <c r="B37" s="35"/>
      <c r="C37" s="1144" t="s">
        <v>536</v>
      </c>
      <c r="D37" s="1145"/>
      <c r="E37" s="1146"/>
      <c r="F37" s="36">
        <v>0.55000000000000004</v>
      </c>
      <c r="G37" s="37">
        <v>0.26</v>
      </c>
      <c r="H37" s="37">
        <v>0.14000000000000001</v>
      </c>
      <c r="I37" s="37">
        <v>0.28999999999999998</v>
      </c>
      <c r="J37" s="38">
        <v>0.27</v>
      </c>
      <c r="K37" s="22"/>
      <c r="L37" s="22"/>
      <c r="M37" s="22"/>
      <c r="N37" s="22"/>
      <c r="O37" s="22"/>
      <c r="P37" s="22"/>
    </row>
    <row r="38" spans="1:16" ht="39" customHeight="1">
      <c r="A38" s="22"/>
      <c r="B38" s="35"/>
      <c r="C38" s="1144" t="s">
        <v>537</v>
      </c>
      <c r="D38" s="1145"/>
      <c r="E38" s="1146"/>
      <c r="F38" s="36">
        <v>0.7</v>
      </c>
      <c r="G38" s="37">
        <v>0.49</v>
      </c>
      <c r="H38" s="37">
        <v>0.27</v>
      </c>
      <c r="I38" s="37">
        <v>0.1</v>
      </c>
      <c r="J38" s="38">
        <v>0.23</v>
      </c>
      <c r="K38" s="22"/>
      <c r="L38" s="22"/>
      <c r="M38" s="22"/>
      <c r="N38" s="22"/>
      <c r="O38" s="22"/>
      <c r="P38" s="22"/>
    </row>
    <row r="39" spans="1:16" ht="39" customHeight="1">
      <c r="A39" s="22"/>
      <c r="B39" s="35"/>
      <c r="C39" s="1144" t="s">
        <v>538</v>
      </c>
      <c r="D39" s="1145"/>
      <c r="E39" s="1146"/>
      <c r="F39" s="36">
        <v>0.17</v>
      </c>
      <c r="G39" s="37">
        <v>0.16</v>
      </c>
      <c r="H39" s="37">
        <v>0.17</v>
      </c>
      <c r="I39" s="37">
        <v>0.2</v>
      </c>
      <c r="J39" s="38">
        <v>0.2</v>
      </c>
      <c r="K39" s="22"/>
      <c r="L39" s="22"/>
      <c r="M39" s="22"/>
      <c r="N39" s="22"/>
      <c r="O39" s="22"/>
      <c r="P39" s="22"/>
    </row>
    <row r="40" spans="1:16" ht="39" customHeight="1">
      <c r="A40" s="22"/>
      <c r="B40" s="35"/>
      <c r="C40" s="1144" t="s">
        <v>539</v>
      </c>
      <c r="D40" s="1145"/>
      <c r="E40" s="1146"/>
      <c r="F40" s="36">
        <v>0.08</v>
      </c>
      <c r="G40" s="37">
        <v>0.36</v>
      </c>
      <c r="H40" s="37">
        <v>0.75</v>
      </c>
      <c r="I40" s="37">
        <v>0.78</v>
      </c>
      <c r="J40" s="38">
        <v>0.16</v>
      </c>
      <c r="K40" s="22"/>
      <c r="L40" s="22"/>
      <c r="M40" s="22"/>
      <c r="N40" s="22"/>
      <c r="O40" s="22"/>
      <c r="P40" s="22"/>
    </row>
    <row r="41" spans="1:16" ht="39" customHeight="1">
      <c r="A41" s="22"/>
      <c r="B41" s="35"/>
      <c r="C41" s="1144" t="s">
        <v>540</v>
      </c>
      <c r="D41" s="1145"/>
      <c r="E41" s="1146"/>
      <c r="F41" s="36">
        <v>0.04</v>
      </c>
      <c r="G41" s="37">
        <v>0.05</v>
      </c>
      <c r="H41" s="37">
        <v>0.28000000000000003</v>
      </c>
      <c r="I41" s="37">
        <v>0.2</v>
      </c>
      <c r="J41" s="38">
        <v>0.12</v>
      </c>
      <c r="K41" s="22"/>
      <c r="L41" s="22"/>
      <c r="M41" s="22"/>
      <c r="N41" s="22"/>
      <c r="O41" s="22"/>
      <c r="P41" s="22"/>
    </row>
    <row r="42" spans="1:16" ht="39" customHeight="1">
      <c r="A42" s="22"/>
      <c r="B42" s="39"/>
      <c r="C42" s="1144" t="s">
        <v>541</v>
      </c>
      <c r="D42" s="1145"/>
      <c r="E42" s="1146"/>
      <c r="F42" s="36" t="s">
        <v>487</v>
      </c>
      <c r="G42" s="37" t="s">
        <v>487</v>
      </c>
      <c r="H42" s="37" t="s">
        <v>487</v>
      </c>
      <c r="I42" s="37" t="s">
        <v>487</v>
      </c>
      <c r="J42" s="38" t="s">
        <v>487</v>
      </c>
      <c r="K42" s="22"/>
      <c r="L42" s="22"/>
      <c r="M42" s="22"/>
      <c r="N42" s="22"/>
      <c r="O42" s="22"/>
      <c r="P42" s="22"/>
    </row>
    <row r="43" spans="1:16" ht="39" customHeight="1" thickBot="1">
      <c r="A43" s="22"/>
      <c r="B43" s="40"/>
      <c r="C43" s="1147" t="s">
        <v>542</v>
      </c>
      <c r="D43" s="1148"/>
      <c r="E43" s="1149"/>
      <c r="F43" s="41">
        <v>0</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s6Yywd7gOOSguVbXslSnyFz/P5OX8P5OkC1YInsHh683EduXwNNKxMJumkC0S/xN9mYXJD60b40aaxufBQNvg==" saltValue="wak6TQXKCsdHxLZRrPsJ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8" zoomScale="70" zoomScaleNormal="70" zoomScaleSheetLayoutView="5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5" t="s">
        <v>9</v>
      </c>
      <c r="C45" s="1176"/>
      <c r="D45" s="58"/>
      <c r="E45" s="1181" t="s">
        <v>10</v>
      </c>
      <c r="F45" s="1181"/>
      <c r="G45" s="1181"/>
      <c r="H45" s="1181"/>
      <c r="I45" s="1181"/>
      <c r="J45" s="1182"/>
      <c r="K45" s="59">
        <v>3028</v>
      </c>
      <c r="L45" s="60">
        <v>3099</v>
      </c>
      <c r="M45" s="60">
        <v>3335</v>
      </c>
      <c r="N45" s="60">
        <v>3572</v>
      </c>
      <c r="O45" s="61">
        <v>3508</v>
      </c>
      <c r="P45" s="48"/>
      <c r="Q45" s="48"/>
      <c r="R45" s="48"/>
      <c r="S45" s="48"/>
      <c r="T45" s="48"/>
      <c r="U45" s="48"/>
    </row>
    <row r="46" spans="1:21" ht="30.75" customHeight="1">
      <c r="A46" s="48"/>
      <c r="B46" s="1177"/>
      <c r="C46" s="1178"/>
      <c r="D46" s="62"/>
      <c r="E46" s="1154" t="s">
        <v>11</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c r="A47" s="48"/>
      <c r="B47" s="1177"/>
      <c r="C47" s="1178"/>
      <c r="D47" s="62"/>
      <c r="E47" s="1154" t="s">
        <v>12</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c r="A48" s="48"/>
      <c r="B48" s="1177"/>
      <c r="C48" s="1178"/>
      <c r="D48" s="62"/>
      <c r="E48" s="1154" t="s">
        <v>13</v>
      </c>
      <c r="F48" s="1154"/>
      <c r="G48" s="1154"/>
      <c r="H48" s="1154"/>
      <c r="I48" s="1154"/>
      <c r="J48" s="1155"/>
      <c r="K48" s="63" t="s">
        <v>487</v>
      </c>
      <c r="L48" s="64" t="s">
        <v>487</v>
      </c>
      <c r="M48" s="64" t="s">
        <v>487</v>
      </c>
      <c r="N48" s="64" t="s">
        <v>487</v>
      </c>
      <c r="O48" s="65" t="s">
        <v>487</v>
      </c>
      <c r="P48" s="48"/>
      <c r="Q48" s="48"/>
      <c r="R48" s="48"/>
      <c r="S48" s="48"/>
      <c r="T48" s="48"/>
      <c r="U48" s="48"/>
    </row>
    <row r="49" spans="1:21" ht="30.75" customHeight="1">
      <c r="A49" s="48"/>
      <c r="B49" s="1177"/>
      <c r="C49" s="1178"/>
      <c r="D49" s="62"/>
      <c r="E49" s="1154" t="s">
        <v>14</v>
      </c>
      <c r="F49" s="1154"/>
      <c r="G49" s="1154"/>
      <c r="H49" s="1154"/>
      <c r="I49" s="1154"/>
      <c r="J49" s="1155"/>
      <c r="K49" s="63">
        <v>549</v>
      </c>
      <c r="L49" s="64">
        <v>555</v>
      </c>
      <c r="M49" s="64">
        <v>597</v>
      </c>
      <c r="N49" s="64">
        <v>526</v>
      </c>
      <c r="O49" s="65">
        <v>531</v>
      </c>
      <c r="P49" s="48"/>
      <c r="Q49" s="48"/>
      <c r="R49" s="48"/>
      <c r="S49" s="48"/>
      <c r="T49" s="48"/>
      <c r="U49" s="48"/>
    </row>
    <row r="50" spans="1:21" ht="30.75" customHeight="1">
      <c r="A50" s="48"/>
      <c r="B50" s="1177"/>
      <c r="C50" s="1178"/>
      <c r="D50" s="62"/>
      <c r="E50" s="1154" t="s">
        <v>15</v>
      </c>
      <c r="F50" s="1154"/>
      <c r="G50" s="1154"/>
      <c r="H50" s="1154"/>
      <c r="I50" s="1154"/>
      <c r="J50" s="1155"/>
      <c r="K50" s="63" t="s">
        <v>487</v>
      </c>
      <c r="L50" s="64" t="s">
        <v>487</v>
      </c>
      <c r="M50" s="64" t="s">
        <v>487</v>
      </c>
      <c r="N50" s="64" t="s">
        <v>487</v>
      </c>
      <c r="O50" s="65" t="s">
        <v>487</v>
      </c>
      <c r="P50" s="48"/>
      <c r="Q50" s="48"/>
      <c r="R50" s="48"/>
      <c r="S50" s="48"/>
      <c r="T50" s="48"/>
      <c r="U50" s="48"/>
    </row>
    <row r="51" spans="1:21" ht="30.75" customHeight="1">
      <c r="A51" s="48"/>
      <c r="B51" s="1179"/>
      <c r="C51" s="1180"/>
      <c r="D51" s="66"/>
      <c r="E51" s="1154" t="s">
        <v>16</v>
      </c>
      <c r="F51" s="1154"/>
      <c r="G51" s="1154"/>
      <c r="H51" s="1154"/>
      <c r="I51" s="1154"/>
      <c r="J51" s="1155"/>
      <c r="K51" s="63" t="s">
        <v>487</v>
      </c>
      <c r="L51" s="64" t="s">
        <v>487</v>
      </c>
      <c r="M51" s="64" t="s">
        <v>487</v>
      </c>
      <c r="N51" s="64" t="s">
        <v>487</v>
      </c>
      <c r="O51" s="65" t="s">
        <v>487</v>
      </c>
      <c r="P51" s="48"/>
      <c r="Q51" s="48"/>
      <c r="R51" s="48"/>
      <c r="S51" s="48"/>
      <c r="T51" s="48"/>
      <c r="U51" s="48"/>
    </row>
    <row r="52" spans="1:21" ht="30.75" customHeight="1">
      <c r="A52" s="48"/>
      <c r="B52" s="1152" t="s">
        <v>17</v>
      </c>
      <c r="C52" s="1153"/>
      <c r="D52" s="66"/>
      <c r="E52" s="1154" t="s">
        <v>18</v>
      </c>
      <c r="F52" s="1154"/>
      <c r="G52" s="1154"/>
      <c r="H52" s="1154"/>
      <c r="I52" s="1154"/>
      <c r="J52" s="1155"/>
      <c r="K52" s="63">
        <v>2550</v>
      </c>
      <c r="L52" s="64">
        <v>2528</v>
      </c>
      <c r="M52" s="64">
        <v>2525</v>
      </c>
      <c r="N52" s="64">
        <v>2497</v>
      </c>
      <c r="O52" s="65">
        <v>2384</v>
      </c>
      <c r="P52" s="48"/>
      <c r="Q52" s="48"/>
      <c r="R52" s="48"/>
      <c r="S52" s="48"/>
      <c r="T52" s="48"/>
      <c r="U52" s="48"/>
    </row>
    <row r="53" spans="1:21" ht="30.75" customHeight="1" thickBot="1">
      <c r="A53" s="48"/>
      <c r="B53" s="1156" t="s">
        <v>19</v>
      </c>
      <c r="C53" s="1157"/>
      <c r="D53" s="67"/>
      <c r="E53" s="1158" t="s">
        <v>20</v>
      </c>
      <c r="F53" s="1158"/>
      <c r="G53" s="1158"/>
      <c r="H53" s="1158"/>
      <c r="I53" s="1158"/>
      <c r="J53" s="1159"/>
      <c r="K53" s="68">
        <v>1027</v>
      </c>
      <c r="L53" s="69">
        <v>1126</v>
      </c>
      <c r="M53" s="69">
        <v>1407</v>
      </c>
      <c r="N53" s="69">
        <v>1601</v>
      </c>
      <c r="O53" s="70">
        <v>1655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0" t="s">
        <v>24</v>
      </c>
      <c r="C58" s="1161"/>
      <c r="D58" s="1166" t="s">
        <v>25</v>
      </c>
      <c r="E58" s="1167"/>
      <c r="F58" s="1167"/>
      <c r="G58" s="1167"/>
      <c r="H58" s="1167"/>
      <c r="I58" s="1167"/>
      <c r="J58" s="1168"/>
      <c r="K58" s="83"/>
      <c r="L58" s="84"/>
      <c r="M58" s="84"/>
      <c r="N58" s="84"/>
      <c r="O58" s="85"/>
    </row>
    <row r="59" spans="1:21" ht="31.5" customHeight="1">
      <c r="B59" s="1162"/>
      <c r="C59" s="1163"/>
      <c r="D59" s="1169" t="s">
        <v>26</v>
      </c>
      <c r="E59" s="1170"/>
      <c r="F59" s="1170"/>
      <c r="G59" s="1170"/>
      <c r="H59" s="1170"/>
      <c r="I59" s="1170"/>
      <c r="J59" s="1171"/>
      <c r="K59" s="86"/>
      <c r="L59" s="87"/>
      <c r="M59" s="87"/>
      <c r="N59" s="87"/>
      <c r="O59" s="88"/>
    </row>
    <row r="60" spans="1:21" ht="31.5" customHeight="1" thickBot="1">
      <c r="B60" s="1164"/>
      <c r="C60" s="1165"/>
      <c r="D60" s="1172" t="s">
        <v>27</v>
      </c>
      <c r="E60" s="1173"/>
      <c r="F60" s="1173"/>
      <c r="G60" s="1173"/>
      <c r="H60" s="1173"/>
      <c r="I60" s="1173"/>
      <c r="J60" s="1174"/>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V92K3MV3RDdDUf1MuLIpXz/VrjToZaL2Wiht767VZaUv+fx9+PxhBp0GQRGotkEmnBYPbs75/WTy4mmvXP8sQ==" saltValue="TylkdM4jhgLbJ6ftBu2+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1" zoomScale="85" zoomScaleNormal="85" zoomScaleSheetLayoutView="100" workbookViewId="0">
      <selection activeCell="M41" sqref="M41:M49"/>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5" t="s">
        <v>30</v>
      </c>
      <c r="C41" s="1196"/>
      <c r="D41" s="105"/>
      <c r="E41" s="1197" t="s">
        <v>31</v>
      </c>
      <c r="F41" s="1197"/>
      <c r="G41" s="1197"/>
      <c r="H41" s="1198"/>
      <c r="I41" s="355">
        <v>30051</v>
      </c>
      <c r="J41" s="356">
        <v>29531</v>
      </c>
      <c r="K41" s="356">
        <v>28605</v>
      </c>
      <c r="L41" s="356">
        <v>26395</v>
      </c>
      <c r="M41" s="357">
        <v>24458</v>
      </c>
    </row>
    <row r="42" spans="2:13" ht="27.75" customHeight="1">
      <c r="B42" s="1185"/>
      <c r="C42" s="1186"/>
      <c r="D42" s="106"/>
      <c r="E42" s="1189" t="s">
        <v>32</v>
      </c>
      <c r="F42" s="1189"/>
      <c r="G42" s="1189"/>
      <c r="H42" s="1190"/>
      <c r="I42" s="358">
        <v>2366</v>
      </c>
      <c r="J42" s="359">
        <v>2366</v>
      </c>
      <c r="K42" s="359">
        <v>2366</v>
      </c>
      <c r="L42" s="359">
        <v>2366</v>
      </c>
      <c r="M42" s="360">
        <v>2366</v>
      </c>
    </row>
    <row r="43" spans="2:13" ht="27.75" customHeight="1">
      <c r="B43" s="1185"/>
      <c r="C43" s="1186"/>
      <c r="D43" s="106"/>
      <c r="E43" s="1189" t="s">
        <v>33</v>
      </c>
      <c r="F43" s="1189"/>
      <c r="G43" s="1189"/>
      <c r="H43" s="1190"/>
      <c r="I43" s="358" t="s">
        <v>487</v>
      </c>
      <c r="J43" s="359" t="s">
        <v>487</v>
      </c>
      <c r="K43" s="359" t="s">
        <v>487</v>
      </c>
      <c r="L43" s="359" t="s">
        <v>487</v>
      </c>
      <c r="M43" s="360" t="s">
        <v>487</v>
      </c>
    </row>
    <row r="44" spans="2:13" ht="27.75" customHeight="1">
      <c r="B44" s="1185"/>
      <c r="C44" s="1186"/>
      <c r="D44" s="106"/>
      <c r="E44" s="1189" t="s">
        <v>34</v>
      </c>
      <c r="F44" s="1189"/>
      <c r="G44" s="1189"/>
      <c r="H44" s="1190"/>
      <c r="I44" s="358">
        <v>6230</v>
      </c>
      <c r="J44" s="359">
        <v>5945</v>
      </c>
      <c r="K44" s="359">
        <v>5991</v>
      </c>
      <c r="L44" s="359">
        <v>5841</v>
      </c>
      <c r="M44" s="360">
        <v>6585</v>
      </c>
    </row>
    <row r="45" spans="2:13" ht="27.75" customHeight="1">
      <c r="B45" s="1185"/>
      <c r="C45" s="1186"/>
      <c r="D45" s="106"/>
      <c r="E45" s="1189" t="s">
        <v>35</v>
      </c>
      <c r="F45" s="1189"/>
      <c r="G45" s="1189"/>
      <c r="H45" s="1190"/>
      <c r="I45" s="358">
        <v>3218</v>
      </c>
      <c r="J45" s="359">
        <v>3159</v>
      </c>
      <c r="K45" s="359">
        <v>2979</v>
      </c>
      <c r="L45" s="359">
        <v>2943</v>
      </c>
      <c r="M45" s="360">
        <v>2866</v>
      </c>
    </row>
    <row r="46" spans="2:13" ht="27.75" customHeight="1">
      <c r="B46" s="1185"/>
      <c r="C46" s="1186"/>
      <c r="D46" s="107"/>
      <c r="E46" s="1189" t="s">
        <v>36</v>
      </c>
      <c r="F46" s="1189"/>
      <c r="G46" s="1189"/>
      <c r="H46" s="1190"/>
      <c r="I46" s="358">
        <v>0</v>
      </c>
      <c r="J46" s="359">
        <v>0</v>
      </c>
      <c r="K46" s="359">
        <v>0</v>
      </c>
      <c r="L46" s="359">
        <v>0</v>
      </c>
      <c r="M46" s="360">
        <v>0</v>
      </c>
    </row>
    <row r="47" spans="2:13" ht="27.75" customHeight="1">
      <c r="B47" s="1185"/>
      <c r="C47" s="1186"/>
      <c r="D47" s="108"/>
      <c r="E47" s="1199" t="s">
        <v>37</v>
      </c>
      <c r="F47" s="1200"/>
      <c r="G47" s="1200"/>
      <c r="H47" s="1201"/>
      <c r="I47" s="358" t="s">
        <v>487</v>
      </c>
      <c r="J47" s="359" t="s">
        <v>487</v>
      </c>
      <c r="K47" s="359" t="s">
        <v>487</v>
      </c>
      <c r="L47" s="359" t="s">
        <v>487</v>
      </c>
      <c r="M47" s="360" t="s">
        <v>487</v>
      </c>
    </row>
    <row r="48" spans="2:13" ht="27.75" customHeight="1">
      <c r="B48" s="1185"/>
      <c r="C48" s="1186"/>
      <c r="D48" s="106"/>
      <c r="E48" s="1189" t="s">
        <v>38</v>
      </c>
      <c r="F48" s="1189"/>
      <c r="G48" s="1189"/>
      <c r="H48" s="1190"/>
      <c r="I48" s="358" t="s">
        <v>487</v>
      </c>
      <c r="J48" s="359" t="s">
        <v>487</v>
      </c>
      <c r="K48" s="359" t="s">
        <v>487</v>
      </c>
      <c r="L48" s="359" t="s">
        <v>487</v>
      </c>
      <c r="M48" s="360" t="s">
        <v>487</v>
      </c>
    </row>
    <row r="49" spans="2:13" ht="27.75" customHeight="1">
      <c r="B49" s="1187"/>
      <c r="C49" s="1188"/>
      <c r="D49" s="106"/>
      <c r="E49" s="1189" t="s">
        <v>39</v>
      </c>
      <c r="F49" s="1189"/>
      <c r="G49" s="1189"/>
      <c r="H49" s="1190"/>
      <c r="I49" s="358" t="s">
        <v>487</v>
      </c>
      <c r="J49" s="359" t="s">
        <v>487</v>
      </c>
      <c r="K49" s="359" t="s">
        <v>487</v>
      </c>
      <c r="L49" s="359" t="s">
        <v>487</v>
      </c>
      <c r="M49" s="360" t="s">
        <v>487</v>
      </c>
    </row>
    <row r="50" spans="2:13" ht="27.75" customHeight="1">
      <c r="B50" s="1183" t="s">
        <v>40</v>
      </c>
      <c r="C50" s="1184"/>
      <c r="D50" s="109"/>
      <c r="E50" s="1189" t="s">
        <v>41</v>
      </c>
      <c r="F50" s="1189"/>
      <c r="G50" s="1189"/>
      <c r="H50" s="1190"/>
      <c r="I50" s="358">
        <v>6632</v>
      </c>
      <c r="J50" s="359">
        <v>7263</v>
      </c>
      <c r="K50" s="359">
        <v>8438</v>
      </c>
      <c r="L50" s="359">
        <v>9444</v>
      </c>
      <c r="M50" s="360">
        <v>9390</v>
      </c>
    </row>
    <row r="51" spans="2:13" ht="27.75" customHeight="1">
      <c r="B51" s="1185"/>
      <c r="C51" s="1186"/>
      <c r="D51" s="106"/>
      <c r="E51" s="1189" t="s">
        <v>42</v>
      </c>
      <c r="F51" s="1189"/>
      <c r="G51" s="1189"/>
      <c r="H51" s="1190"/>
      <c r="I51" s="358">
        <v>4959</v>
      </c>
      <c r="J51" s="359">
        <v>4611</v>
      </c>
      <c r="K51" s="359">
        <v>4477</v>
      </c>
      <c r="L51" s="359">
        <v>4188</v>
      </c>
      <c r="M51" s="360">
        <v>4106</v>
      </c>
    </row>
    <row r="52" spans="2:13" ht="27.75" customHeight="1">
      <c r="B52" s="1187"/>
      <c r="C52" s="1188"/>
      <c r="D52" s="106"/>
      <c r="E52" s="1189" t="s">
        <v>43</v>
      </c>
      <c r="F52" s="1189"/>
      <c r="G52" s="1189"/>
      <c r="H52" s="1190"/>
      <c r="I52" s="358">
        <v>24850</v>
      </c>
      <c r="J52" s="359">
        <v>24941</v>
      </c>
      <c r="K52" s="359">
        <v>25242</v>
      </c>
      <c r="L52" s="359">
        <v>24521</v>
      </c>
      <c r="M52" s="360">
        <v>23420</v>
      </c>
    </row>
    <row r="53" spans="2:13" ht="27.75" customHeight="1" thickBot="1">
      <c r="B53" s="1191" t="s">
        <v>19</v>
      </c>
      <c r="C53" s="1192"/>
      <c r="D53" s="110"/>
      <c r="E53" s="1193" t="s">
        <v>44</v>
      </c>
      <c r="F53" s="1193"/>
      <c r="G53" s="1193"/>
      <c r="H53" s="1194"/>
      <c r="I53" s="361">
        <v>5423</v>
      </c>
      <c r="J53" s="362">
        <v>4184</v>
      </c>
      <c r="K53" s="362">
        <v>1784</v>
      </c>
      <c r="L53" s="362">
        <v>-609</v>
      </c>
      <c r="M53" s="363">
        <v>-640</v>
      </c>
    </row>
    <row r="54" spans="2:13" ht="27.75" customHeight="1">
      <c r="B54" s="111"/>
      <c r="C54" s="112"/>
      <c r="D54" s="112"/>
      <c r="E54" s="113"/>
      <c r="F54" s="113"/>
      <c r="G54" s="113"/>
      <c r="H54" s="113"/>
      <c r="I54" s="114"/>
      <c r="J54" s="114"/>
      <c r="K54" s="114"/>
      <c r="L54" s="114"/>
      <c r="M54" s="114"/>
    </row>
    <row r="55" spans="2:13"/>
  </sheetData>
  <sheetProtection algorithmName="SHA-512" hashValue="C3ApRJ6qFElgvoYrrybVCmAISmmsqLaITTIw6O/bYLyqVXy6oScKA0duXmk1oeGVKB8JrDiXHvOKRiIAS2KIbQ==" saltValue="hZftH/MHf5lIaVoqBf33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8" sqref="H58"/>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0" t="s">
        <v>46</v>
      </c>
      <c r="D55" s="1210"/>
      <c r="E55" s="1211"/>
      <c r="F55" s="122">
        <v>4193</v>
      </c>
      <c r="G55" s="122">
        <v>4880</v>
      </c>
      <c r="H55" s="123">
        <v>4769</v>
      </c>
    </row>
    <row r="56" spans="2:8" ht="52.5" customHeight="1">
      <c r="B56" s="124"/>
      <c r="C56" s="1212" t="s">
        <v>47</v>
      </c>
      <c r="D56" s="1212"/>
      <c r="E56" s="1213"/>
      <c r="F56" s="125">
        <v>474</v>
      </c>
      <c r="G56" s="125">
        <v>474</v>
      </c>
      <c r="H56" s="126">
        <v>581</v>
      </c>
    </row>
    <row r="57" spans="2:8" ht="53.25" customHeight="1">
      <c r="B57" s="124"/>
      <c r="C57" s="1214" t="s">
        <v>48</v>
      </c>
      <c r="D57" s="1214"/>
      <c r="E57" s="1215"/>
      <c r="F57" s="127">
        <v>792</v>
      </c>
      <c r="G57" s="127">
        <v>1339</v>
      </c>
      <c r="H57" s="128">
        <v>1494</v>
      </c>
    </row>
    <row r="58" spans="2:8" ht="45.75" customHeight="1">
      <c r="B58" s="129"/>
      <c r="C58" s="1202" t="s">
        <v>563</v>
      </c>
      <c r="D58" s="1203"/>
      <c r="E58" s="1204"/>
      <c r="F58" s="130">
        <v>552</v>
      </c>
      <c r="G58" s="130">
        <v>1052</v>
      </c>
      <c r="H58" s="131">
        <v>1152</v>
      </c>
    </row>
    <row r="59" spans="2:8" ht="45.75" customHeight="1">
      <c r="B59" s="129"/>
      <c r="C59" s="1202" t="s">
        <v>564</v>
      </c>
      <c r="D59" s="1203"/>
      <c r="E59" s="1204"/>
      <c r="F59" s="130">
        <v>158</v>
      </c>
      <c r="G59" s="130">
        <v>203</v>
      </c>
      <c r="H59" s="131">
        <v>275</v>
      </c>
    </row>
    <row r="60" spans="2:8" ht="45.75" customHeight="1">
      <c r="B60" s="129"/>
      <c r="C60" s="1202" t="s">
        <v>565</v>
      </c>
      <c r="D60" s="1203"/>
      <c r="E60" s="1204"/>
      <c r="F60" s="130">
        <v>54</v>
      </c>
      <c r="G60" s="130">
        <v>54</v>
      </c>
      <c r="H60" s="131">
        <v>54</v>
      </c>
    </row>
    <row r="61" spans="2:8" ht="45.75" customHeight="1">
      <c r="B61" s="129"/>
      <c r="C61" s="1202" t="s">
        <v>566</v>
      </c>
      <c r="D61" s="1203"/>
      <c r="E61" s="1204"/>
      <c r="F61" s="130">
        <v>20</v>
      </c>
      <c r="G61" s="130">
        <v>22</v>
      </c>
      <c r="H61" s="131">
        <v>8</v>
      </c>
    </row>
    <row r="62" spans="2:8" ht="45.75" customHeight="1" thickBot="1">
      <c r="B62" s="132"/>
      <c r="C62" s="1205" t="s">
        <v>567</v>
      </c>
      <c r="D62" s="1206"/>
      <c r="E62" s="1207"/>
      <c r="F62" s="133">
        <v>6</v>
      </c>
      <c r="G62" s="133">
        <v>6</v>
      </c>
      <c r="H62" s="134">
        <v>4</v>
      </c>
    </row>
    <row r="63" spans="2:8" ht="52.5" customHeight="1" thickBot="1">
      <c r="B63" s="135"/>
      <c r="C63" s="1208" t="s">
        <v>49</v>
      </c>
      <c r="D63" s="1208"/>
      <c r="E63" s="1209"/>
      <c r="F63" s="136">
        <v>5459</v>
      </c>
      <c r="G63" s="136">
        <v>6693</v>
      </c>
      <c r="H63" s="137">
        <v>6844</v>
      </c>
    </row>
    <row r="64" spans="2:8"/>
  </sheetData>
  <sheetProtection algorithmName="SHA-512" hashValue="LbiIMMdSlZYa/DwwI5tMImCqV85kseyb41ZSqnUAKu4hfRjlAd8ui5Y9pWD2hbBbiY+VDBK/i/8fdK+4TSys2Q==" saltValue="JsztnpcfOOMdOZia/ZL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26996</v>
      </c>
      <c r="E3" s="156"/>
      <c r="F3" s="157">
        <v>42836</v>
      </c>
      <c r="G3" s="158"/>
      <c r="H3" s="159"/>
    </row>
    <row r="4" spans="1:8">
      <c r="A4" s="160"/>
      <c r="B4" s="161"/>
      <c r="C4" s="162"/>
      <c r="D4" s="163">
        <v>14727</v>
      </c>
      <c r="E4" s="164"/>
      <c r="F4" s="165">
        <v>22936</v>
      </c>
      <c r="G4" s="166"/>
      <c r="H4" s="167"/>
    </row>
    <row r="5" spans="1:8">
      <c r="A5" s="148" t="s">
        <v>519</v>
      </c>
      <c r="B5" s="153"/>
      <c r="C5" s="154"/>
      <c r="D5" s="155">
        <v>26456</v>
      </c>
      <c r="E5" s="156"/>
      <c r="F5" s="157">
        <v>44161</v>
      </c>
      <c r="G5" s="158"/>
      <c r="H5" s="159"/>
    </row>
    <row r="6" spans="1:8">
      <c r="A6" s="160"/>
      <c r="B6" s="161"/>
      <c r="C6" s="162"/>
      <c r="D6" s="163">
        <v>15418</v>
      </c>
      <c r="E6" s="164"/>
      <c r="F6" s="165">
        <v>23644</v>
      </c>
      <c r="G6" s="166"/>
      <c r="H6" s="167"/>
    </row>
    <row r="7" spans="1:8">
      <c r="A7" s="148" t="s">
        <v>520</v>
      </c>
      <c r="B7" s="153"/>
      <c r="C7" s="154"/>
      <c r="D7" s="155">
        <v>25076</v>
      </c>
      <c r="E7" s="156"/>
      <c r="F7" s="157">
        <v>43955</v>
      </c>
      <c r="G7" s="158"/>
      <c r="H7" s="159"/>
    </row>
    <row r="8" spans="1:8">
      <c r="A8" s="160"/>
      <c r="B8" s="161"/>
      <c r="C8" s="162"/>
      <c r="D8" s="163">
        <v>10296</v>
      </c>
      <c r="E8" s="164"/>
      <c r="F8" s="165">
        <v>21318</v>
      </c>
      <c r="G8" s="166"/>
      <c r="H8" s="167"/>
    </row>
    <row r="9" spans="1:8">
      <c r="A9" s="148" t="s">
        <v>521</v>
      </c>
      <c r="B9" s="153"/>
      <c r="C9" s="154"/>
      <c r="D9" s="155">
        <v>27588</v>
      </c>
      <c r="E9" s="156"/>
      <c r="F9" s="157">
        <v>41921</v>
      </c>
      <c r="G9" s="158"/>
      <c r="H9" s="159"/>
    </row>
    <row r="10" spans="1:8">
      <c r="A10" s="160"/>
      <c r="B10" s="161"/>
      <c r="C10" s="162"/>
      <c r="D10" s="163">
        <v>14821</v>
      </c>
      <c r="E10" s="164"/>
      <c r="F10" s="165">
        <v>21655</v>
      </c>
      <c r="G10" s="166"/>
      <c r="H10" s="167"/>
    </row>
    <row r="11" spans="1:8">
      <c r="A11" s="148" t="s">
        <v>522</v>
      </c>
      <c r="B11" s="153"/>
      <c r="C11" s="154"/>
      <c r="D11" s="155">
        <v>34705</v>
      </c>
      <c r="E11" s="156"/>
      <c r="F11" s="157">
        <v>44585</v>
      </c>
      <c r="G11" s="158"/>
      <c r="H11" s="159"/>
    </row>
    <row r="12" spans="1:8">
      <c r="A12" s="160"/>
      <c r="B12" s="161"/>
      <c r="C12" s="168"/>
      <c r="D12" s="163">
        <v>18824</v>
      </c>
      <c r="E12" s="164"/>
      <c r="F12" s="165">
        <v>23077</v>
      </c>
      <c r="G12" s="166"/>
      <c r="H12" s="167"/>
    </row>
    <row r="13" spans="1:8">
      <c r="A13" s="148"/>
      <c r="B13" s="153"/>
      <c r="C13" s="169"/>
      <c r="D13" s="170">
        <v>28164</v>
      </c>
      <c r="E13" s="171"/>
      <c r="F13" s="172">
        <v>43492</v>
      </c>
      <c r="G13" s="173"/>
      <c r="H13" s="159"/>
    </row>
    <row r="14" spans="1:8">
      <c r="A14" s="160"/>
      <c r="B14" s="161"/>
      <c r="C14" s="162"/>
      <c r="D14" s="163">
        <v>14817</v>
      </c>
      <c r="E14" s="164"/>
      <c r="F14" s="165">
        <v>22526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8.5399999999999991</v>
      </c>
      <c r="C19" s="174">
        <f>ROUND(VALUE(SUBSTITUTE(実質収支比率等に係る経年分析!G$48,"▲","-")),2)</f>
        <v>6.56</v>
      </c>
      <c r="D19" s="174">
        <f>ROUND(VALUE(SUBSTITUTE(実質収支比率等に係る経年分析!H$48,"▲","-")),2)</f>
        <v>12.78</v>
      </c>
      <c r="E19" s="174">
        <f>ROUND(VALUE(SUBSTITUTE(実質収支比率等に係る経年分析!I$48,"▲","-")),2)</f>
        <v>10.63</v>
      </c>
      <c r="F19" s="174">
        <f>ROUND(VALUE(SUBSTITUTE(実質収支比率等に係る経年分析!J$48,"▲","-")),2)</f>
        <v>8.4700000000000006</v>
      </c>
    </row>
    <row r="20" spans="1:11">
      <c r="A20" s="174" t="s">
        <v>53</v>
      </c>
      <c r="B20" s="174">
        <f>ROUND(VALUE(SUBSTITUTE(実質収支比率等に係る経年分析!F$47,"▲","-")),2)</f>
        <v>19.84</v>
      </c>
      <c r="C20" s="174">
        <f>ROUND(VALUE(SUBSTITUTE(実質収支比率等に係る経年分析!G$47,"▲","-")),2)</f>
        <v>20.54</v>
      </c>
      <c r="D20" s="174">
        <f>ROUND(VALUE(SUBSTITUTE(実質収支比率等に係る経年分析!H$47,"▲","-")),2)</f>
        <v>20.7</v>
      </c>
      <c r="E20" s="174">
        <f>ROUND(VALUE(SUBSTITUTE(実質収支比率等に係る経年分析!I$47,"▲","-")),2)</f>
        <v>24.6</v>
      </c>
      <c r="F20" s="174">
        <f>ROUND(VALUE(SUBSTITUTE(実質収支比率等に係る経年分析!J$47,"▲","-")),2)</f>
        <v>23.76</v>
      </c>
    </row>
    <row r="21" spans="1:11">
      <c r="A21" s="174" t="s">
        <v>54</v>
      </c>
      <c r="B21" s="174">
        <f>IF(ISNUMBER(VALUE(SUBSTITUTE(実質収支比率等に係る経年分析!F$49,"▲","-"))),ROUND(VALUE(SUBSTITUTE(実質収支比率等に係る経年分析!F$49,"▲","-")),2),NA())</f>
        <v>-2.08</v>
      </c>
      <c r="C21" s="174">
        <f>IF(ISNUMBER(VALUE(SUBSTITUTE(実質収支比率等に係る経年分析!G$49,"▲","-"))),ROUND(VALUE(SUBSTITUTE(実質収支比率等に係る経年分析!G$49,"▲","-")),2),NA())</f>
        <v>-0.41</v>
      </c>
      <c r="D21" s="174">
        <f>IF(ISNUMBER(VALUE(SUBSTITUTE(実質収支比率等に係る経年分析!H$49,"▲","-"))),ROUND(VALUE(SUBSTITUTE(実質収支比率等に係る経年分析!H$49,"▲","-")),2),NA())</f>
        <v>7.88</v>
      </c>
      <c r="E21" s="174">
        <f>IF(ISNUMBER(VALUE(SUBSTITUTE(実質収支比率等に係る経年分析!I$49,"▲","-"))),ROUND(VALUE(SUBSTITUTE(実質収支比率等に係る経年分析!I$49,"▲","-")),2),NA())</f>
        <v>1.04</v>
      </c>
      <c r="F21" s="174">
        <f>IF(ISNUMBER(VALUE(SUBSTITUTE(実質収支比率等に係る経年分析!J$49,"▲","-"))),ROUND(VALUE(SUBSTITUTE(実質収支比率等に係る経年分析!J$49,"▲","-")),2),NA())</f>
        <v>-2.58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坂戸中央２日の出町土地区画整理事業特別会計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0.28000000000000003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c r="A30" s="175" t="str">
        <f>IF(連結実質赤字比率に係る赤字・黒字の構成分析!C$40="",NA(),連結実質赤字比率に係る赤字・黒字の構成分析!C$40)</f>
        <v>関間四丁目土地区画整理事業特別会計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c r="A32" s="175" t="str">
        <f>IF(連結実質赤字比率に係る赤字・黒字の構成分析!C$38="",NA(),連結実質赤字比率に係る赤字・黒字の構成分析!C$38)</f>
        <v>片柳土地区画整理事業特別会計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c r="A33" s="175" t="str">
        <f>IF(連結実質赤字比率に係る赤字・黒字の構成分析!C$37="",NA(),連結実質赤字比率に係る赤字・黒字の構成分析!C$37)</f>
        <v>石井土地区画整理事業特別会計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0.74</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8.4600000000000009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2550</v>
      </c>
      <c r="E42" s="176"/>
      <c r="F42" s="176"/>
      <c r="G42" s="176">
        <f>'実質公債費比率（分子）の構造'!L$52</f>
        <v>2528</v>
      </c>
      <c r="H42" s="176"/>
      <c r="I42" s="176"/>
      <c r="J42" s="176">
        <f>'実質公債費比率（分子）の構造'!M$52</f>
        <v>2525</v>
      </c>
      <c r="K42" s="176"/>
      <c r="L42" s="176"/>
      <c r="M42" s="176">
        <f>'実質公債費比率（分子）の構造'!N$52</f>
        <v>2497</v>
      </c>
      <c r="N42" s="176"/>
      <c r="O42" s="176"/>
      <c r="P42" s="176">
        <f>'実質公債費比率（分子）の構造'!O$52</f>
        <v>2384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549</v>
      </c>
      <c r="C45" s="176"/>
      <c r="D45" s="176"/>
      <c r="E45" s="176">
        <f>'実質公債費比率（分子）の構造'!L$49</f>
        <v>555</v>
      </c>
      <c r="F45" s="176"/>
      <c r="G45" s="176"/>
      <c r="H45" s="176">
        <f>'実質公債費比率（分子）の構造'!M$49</f>
        <v>597</v>
      </c>
      <c r="I45" s="176"/>
      <c r="J45" s="176"/>
      <c r="K45" s="176">
        <f>'実質公債費比率（分子）の構造'!N$49</f>
        <v>526</v>
      </c>
      <c r="L45" s="176"/>
      <c r="M45" s="176"/>
      <c r="N45" s="176">
        <f>'実質公債費比率（分子）の構造'!O$49</f>
        <v>531</v>
      </c>
      <c r="O45" s="176"/>
      <c r="P45" s="176"/>
    </row>
    <row r="46" spans="1:16">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3028</v>
      </c>
      <c r="C49" s="176"/>
      <c r="D49" s="176"/>
      <c r="E49" s="176">
        <f>'実質公債費比率（分子）の構造'!L$45</f>
        <v>3099</v>
      </c>
      <c r="F49" s="176"/>
      <c r="G49" s="176"/>
      <c r="H49" s="176">
        <f>'実質公債費比率（分子）の構造'!M$45</f>
        <v>3335</v>
      </c>
      <c r="I49" s="176"/>
      <c r="J49" s="176"/>
      <c r="K49" s="176">
        <f>'実質公債費比率（分子）の構造'!N$45</f>
        <v>3572</v>
      </c>
      <c r="L49" s="176"/>
      <c r="M49" s="176"/>
      <c r="N49" s="176">
        <f>'実質公債費比率（分子）の構造'!O$45</f>
        <v>3508</v>
      </c>
      <c r="O49" s="176"/>
      <c r="P49" s="176"/>
    </row>
    <row r="50" spans="1:16">
      <c r="A50" s="176" t="s">
        <v>67</v>
      </c>
      <c r="B50" s="176" t="e">
        <f>NA()</f>
        <v>#N/A</v>
      </c>
      <c r="C50" s="176">
        <f>IF(ISNUMBER('実質公債費比率（分子）の構造'!K$53),'実質公債費比率（分子）の構造'!K$53,NA())</f>
        <v>1027</v>
      </c>
      <c r="D50" s="176" t="e">
        <f>NA()</f>
        <v>#N/A</v>
      </c>
      <c r="E50" s="176" t="e">
        <f>NA()</f>
        <v>#N/A</v>
      </c>
      <c r="F50" s="176">
        <f>IF(ISNUMBER('実質公債費比率（分子）の構造'!L$53),'実質公債費比率（分子）の構造'!L$53,NA())</f>
        <v>1126</v>
      </c>
      <c r="G50" s="176" t="e">
        <f>NA()</f>
        <v>#N/A</v>
      </c>
      <c r="H50" s="176" t="e">
        <f>NA()</f>
        <v>#N/A</v>
      </c>
      <c r="I50" s="176">
        <f>IF(ISNUMBER('実質公債費比率（分子）の構造'!M$53),'実質公債費比率（分子）の構造'!M$53,NA())</f>
        <v>1407</v>
      </c>
      <c r="J50" s="176" t="e">
        <f>NA()</f>
        <v>#N/A</v>
      </c>
      <c r="K50" s="176" t="e">
        <f>NA()</f>
        <v>#N/A</v>
      </c>
      <c r="L50" s="176">
        <f>IF(ISNUMBER('実質公債費比率（分子）の構造'!N$53),'実質公債費比率（分子）の構造'!N$53,NA())</f>
        <v>1601</v>
      </c>
      <c r="M50" s="176" t="e">
        <f>NA()</f>
        <v>#N/A</v>
      </c>
      <c r="N50" s="176" t="e">
        <f>NA()</f>
        <v>#N/A</v>
      </c>
      <c r="O50" s="176">
        <f>IF(ISNUMBER('実質公債費比率（分子）の構造'!O$53),'実質公債費比率（分子）の構造'!O$53,NA())</f>
        <v>1655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24850</v>
      </c>
      <c r="E56" s="175"/>
      <c r="F56" s="175"/>
      <c r="G56" s="175">
        <f>'将来負担比率（分子）の構造'!J$52</f>
        <v>24941</v>
      </c>
      <c r="H56" s="175"/>
      <c r="I56" s="175"/>
      <c r="J56" s="175">
        <f>'将来負担比率（分子）の構造'!K$52</f>
        <v>25242</v>
      </c>
      <c r="K56" s="175"/>
      <c r="L56" s="175"/>
      <c r="M56" s="175">
        <f>'将来負担比率（分子）の構造'!L$52</f>
        <v>24521</v>
      </c>
      <c r="N56" s="175"/>
      <c r="O56" s="175"/>
      <c r="P56" s="175">
        <f>'将来負担比率（分子）の構造'!M$52</f>
        <v>23420</v>
      </c>
    </row>
    <row r="57" spans="1:16">
      <c r="A57" s="175" t="s">
        <v>42</v>
      </c>
      <c r="B57" s="175"/>
      <c r="C57" s="175"/>
      <c r="D57" s="175">
        <f>'将来負担比率（分子）の構造'!I$51</f>
        <v>4959</v>
      </c>
      <c r="E57" s="175"/>
      <c r="F57" s="175"/>
      <c r="G57" s="175">
        <f>'将来負担比率（分子）の構造'!J$51</f>
        <v>4611</v>
      </c>
      <c r="H57" s="175"/>
      <c r="I57" s="175"/>
      <c r="J57" s="175">
        <f>'将来負担比率（分子）の構造'!K$51</f>
        <v>4477</v>
      </c>
      <c r="K57" s="175"/>
      <c r="L57" s="175"/>
      <c r="M57" s="175">
        <f>'将来負担比率（分子）の構造'!L$51</f>
        <v>4188</v>
      </c>
      <c r="N57" s="175"/>
      <c r="O57" s="175"/>
      <c r="P57" s="175">
        <f>'将来負担比率（分子）の構造'!M$51</f>
        <v>4106</v>
      </c>
    </row>
    <row r="58" spans="1:16">
      <c r="A58" s="175" t="s">
        <v>41</v>
      </c>
      <c r="B58" s="175"/>
      <c r="C58" s="175"/>
      <c r="D58" s="175">
        <f>'将来負担比率（分子）の構造'!I$50</f>
        <v>6632</v>
      </c>
      <c r="E58" s="175"/>
      <c r="F58" s="175"/>
      <c r="G58" s="175">
        <f>'将来負担比率（分子）の構造'!J$50</f>
        <v>7263</v>
      </c>
      <c r="H58" s="175"/>
      <c r="I58" s="175"/>
      <c r="J58" s="175">
        <f>'将来負担比率（分子）の構造'!K$50</f>
        <v>8438</v>
      </c>
      <c r="K58" s="175"/>
      <c r="L58" s="175"/>
      <c r="M58" s="175">
        <f>'将来負担比率（分子）の構造'!L$50</f>
        <v>9444</v>
      </c>
      <c r="N58" s="175"/>
      <c r="O58" s="175"/>
      <c r="P58" s="175">
        <f>'将来負担比率（分子）の構造'!M$50</f>
        <v>9390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c r="A62" s="175" t="s">
        <v>35</v>
      </c>
      <c r="B62" s="175">
        <f>'将来負担比率（分子）の構造'!I$45</f>
        <v>3218</v>
      </c>
      <c r="C62" s="175"/>
      <c r="D62" s="175"/>
      <c r="E62" s="175">
        <f>'将来負担比率（分子）の構造'!J$45</f>
        <v>3159</v>
      </c>
      <c r="F62" s="175"/>
      <c r="G62" s="175"/>
      <c r="H62" s="175">
        <f>'将来負担比率（分子）の構造'!K$45</f>
        <v>2979</v>
      </c>
      <c r="I62" s="175"/>
      <c r="J62" s="175"/>
      <c r="K62" s="175">
        <f>'将来負担比率（分子）の構造'!L$45</f>
        <v>2943</v>
      </c>
      <c r="L62" s="175"/>
      <c r="M62" s="175"/>
      <c r="N62" s="175">
        <f>'将来負担比率（分子）の構造'!M$45</f>
        <v>2866</v>
      </c>
      <c r="O62" s="175"/>
      <c r="P62" s="175"/>
    </row>
    <row r="63" spans="1:16">
      <c r="A63" s="175" t="s">
        <v>34</v>
      </c>
      <c r="B63" s="175">
        <f>'将来負担比率（分子）の構造'!I$44</f>
        <v>6230</v>
      </c>
      <c r="C63" s="175"/>
      <c r="D63" s="175"/>
      <c r="E63" s="175">
        <f>'将来負担比率（分子）の構造'!J$44</f>
        <v>5945</v>
      </c>
      <c r="F63" s="175"/>
      <c r="G63" s="175"/>
      <c r="H63" s="175">
        <f>'将来負担比率（分子）の構造'!K$44</f>
        <v>5991</v>
      </c>
      <c r="I63" s="175"/>
      <c r="J63" s="175"/>
      <c r="K63" s="175">
        <f>'将来負担比率（分子）の構造'!L$44</f>
        <v>5841</v>
      </c>
      <c r="L63" s="175"/>
      <c r="M63" s="175"/>
      <c r="N63" s="175">
        <f>'将来負担比率（分子）の構造'!M$44</f>
        <v>6585</v>
      </c>
      <c r="O63" s="175"/>
      <c r="P63" s="175"/>
    </row>
    <row r="64" spans="1:16">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c r="A65" s="175" t="s">
        <v>32</v>
      </c>
      <c r="B65" s="175">
        <f>'将来負担比率（分子）の構造'!I$42</f>
        <v>2366</v>
      </c>
      <c r="C65" s="175"/>
      <c r="D65" s="175"/>
      <c r="E65" s="175">
        <f>'将来負担比率（分子）の構造'!J$42</f>
        <v>2366</v>
      </c>
      <c r="F65" s="175"/>
      <c r="G65" s="175"/>
      <c r="H65" s="175">
        <f>'将来負担比率（分子）の構造'!K$42</f>
        <v>2366</v>
      </c>
      <c r="I65" s="175"/>
      <c r="J65" s="175"/>
      <c r="K65" s="175">
        <f>'将来負担比率（分子）の構造'!L$42</f>
        <v>2366</v>
      </c>
      <c r="L65" s="175"/>
      <c r="M65" s="175"/>
      <c r="N65" s="175">
        <f>'将来負担比率（分子）の構造'!M$42</f>
        <v>2366</v>
      </c>
      <c r="O65" s="175"/>
      <c r="P65" s="175"/>
    </row>
    <row r="66" spans="1:16">
      <c r="A66" s="175" t="s">
        <v>31</v>
      </c>
      <c r="B66" s="175">
        <f>'将来負担比率（分子）の構造'!I$41</f>
        <v>30051</v>
      </c>
      <c r="C66" s="175"/>
      <c r="D66" s="175"/>
      <c r="E66" s="175">
        <f>'将来負担比率（分子）の構造'!J$41</f>
        <v>29531</v>
      </c>
      <c r="F66" s="175"/>
      <c r="G66" s="175"/>
      <c r="H66" s="175">
        <f>'将来負担比率（分子）の構造'!K$41</f>
        <v>28605</v>
      </c>
      <c r="I66" s="175"/>
      <c r="J66" s="175"/>
      <c r="K66" s="175">
        <f>'将来負担比率（分子）の構造'!L$41</f>
        <v>26395</v>
      </c>
      <c r="L66" s="175"/>
      <c r="M66" s="175"/>
      <c r="N66" s="175">
        <f>'将来負担比率（分子）の構造'!M$41</f>
        <v>24458</v>
      </c>
      <c r="O66" s="175"/>
      <c r="P66" s="175"/>
    </row>
    <row r="67" spans="1:16">
      <c r="A67" s="175" t="s">
        <v>71</v>
      </c>
      <c r="B67" s="175" t="e">
        <f>NA()</f>
        <v>#N/A</v>
      </c>
      <c r="C67" s="175">
        <f>IF(ISNUMBER('将来負担比率（分子）の構造'!I$53), IF('将来負担比率（分子）の構造'!I$53 &lt; 0, 0, '将来負担比率（分子）の構造'!I$53), NA())</f>
        <v>5423</v>
      </c>
      <c r="D67" s="175" t="e">
        <f>NA()</f>
        <v>#N/A</v>
      </c>
      <c r="E67" s="175" t="e">
        <f>NA()</f>
        <v>#N/A</v>
      </c>
      <c r="F67" s="175">
        <f>IF(ISNUMBER('将来負担比率（分子）の構造'!J$53), IF('将来負担比率（分子）の構造'!J$53 &lt; 0, 0, '将来負担比率（分子）の構造'!J$53), NA())</f>
        <v>4184</v>
      </c>
      <c r="G67" s="175" t="e">
        <f>NA()</f>
        <v>#N/A</v>
      </c>
      <c r="H67" s="175" t="e">
        <f>NA()</f>
        <v>#N/A</v>
      </c>
      <c r="I67" s="175">
        <f>IF(ISNUMBER('将来負担比率（分子）の構造'!K$53), IF('将来負担比率（分子）の構造'!K$53 &lt; 0, 0, '将来負担比率（分子）の構造'!K$53), NA())</f>
        <v>1784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4193</v>
      </c>
      <c r="C72" s="179">
        <f>基金残高に係る経年分析!G55</f>
        <v>4880</v>
      </c>
      <c r="D72" s="179">
        <f>基金残高に係る経年分析!H55</f>
        <v>4769</v>
      </c>
    </row>
    <row r="73" spans="1:16">
      <c r="A73" s="178" t="s">
        <v>74</v>
      </c>
      <c r="B73" s="179">
        <f>基金残高に係る経年分析!F56</f>
        <v>474</v>
      </c>
      <c r="C73" s="179">
        <f>基金残高に係る経年分析!G56</f>
        <v>474</v>
      </c>
      <c r="D73" s="179">
        <f>基金残高に係る経年分析!H56</f>
        <v>581</v>
      </c>
    </row>
    <row r="74" spans="1:16">
      <c r="A74" s="178" t="s">
        <v>75</v>
      </c>
      <c r="B74" s="179">
        <f>基金残高に係る経年分析!F57</f>
        <v>792</v>
      </c>
      <c r="C74" s="179">
        <f>基金残高に係る経年分析!G57</f>
        <v>1339</v>
      </c>
      <c r="D74" s="179">
        <f>基金残高に係る経年分析!H57</f>
        <v>1494</v>
      </c>
    </row>
  </sheetData>
  <sheetProtection algorithmName="SHA-512" hashValue="rSb/LnI2YAc1f0y82HQ9XLH8sHbtwGro8HvnvVTgC287TYDmGX7uHXU8mattVs5tYMy9n4UKx3w2lIJ2xk43Cg==" saltValue="TaFYuJms6huVgQiyNDci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宇津木　雅俊</cp:lastModifiedBy>
  <cp:lastPrinted>2025-03-18T08:00:37Z</cp:lastPrinted>
  <dcterms:created xsi:type="dcterms:W3CDTF">2025-02-19T01:30:26Z</dcterms:created>
  <dcterms:modified xsi:type="dcterms:W3CDTF">2025-03-18T08:08:11Z</dcterms:modified>
  <cp:category/>
</cp:coreProperties>
</file>