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8_{58232214-4D8B-494C-B072-F7002CC3406C}" xr6:coauthVersionLast="47" xr6:coauthVersionMax="47" xr10:uidLastSave="{6FF3D9A9-3C9F-46A4-964D-876A836A442A}"/>
  <bookViews>
    <workbookView xWindow="28680" yWindow="-120" windowWidth="16440" windowHeight="29040" tabRatio="9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CO36" i="10"/>
  <c r="BW36" i="10"/>
  <c r="AM36" i="10"/>
  <c r="C36" i="10"/>
  <c r="CO35" i="10"/>
  <c r="BW35" i="10"/>
  <c r="C35" i="10"/>
  <c r="BW34" i="10"/>
  <c r="C34" i="10"/>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alcChain>
</file>

<file path=xl/sharedStrings.xml><?xml version="1.0" encoding="utf-8"?>
<sst xmlns="http://schemas.openxmlformats.org/spreadsheetml/2006/main" count="1025" uniqueCount="566">
  <si>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</si>
  <si>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</si>
  <si>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</si>
  <si>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</si>
  <si>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</si>
  <si>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</si>
  <si>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</si>
  <si>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</si>
  <si>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</si>
  <si>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</si>
  <si>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</si>
  <si>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</si>
  <si>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</si>
  <si>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</si>
  <si>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</si>
  <si>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</si>
  <si>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</si>
  <si>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</si>
  <si>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</si>
  <si>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</si>
  <si>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</si>
  <si>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</si>
  <si>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</si>
  <si>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</si>
  <si>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</si>
  <si>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</si>
  <si>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</si>
  <si>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</si>
  <si>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</si>
  <si>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</si>
  <si>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</si>
  <si>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</si>
  <si>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</si>
  <si>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</si>
  <si>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</si>
  <si>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</si>
  <si>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</si>
  <si>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</si>
  <si>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</si>
  <si>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</si>
  <si>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</si>
  <si>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</si>
  <si>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</si>
  <si>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</si>
  <si>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</si>
  <si>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</si>
  <si>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</si>
  <si>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</si>
  <si>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</si>
  <si>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</si>
  <si>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</si>
  <si>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</si>
  <si>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</si>
  <si>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</si>
  <si>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</si>
  <si>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</si>
  <si>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</si>
  <si>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</si>
  <si>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</si>
  <si>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</si>
  <si>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</si>
  <si>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</si>
  <si>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</si>
  <si>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</si>
  <si>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</si>
  <si>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</si>
  <si>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</si>
  <si>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</si>
  <si>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</si>
  <si>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</si>
  <si>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</si>
  <si>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</si>
  <si>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</si>
  <si>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</si>
  <si>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</si>
  <si>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</si>
  <si>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</si>
  <si>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</si>
  <si>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</si>
  <si>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</si>
  <si>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</si>
  <si>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</si>
  <si>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</si>
  <si>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</si>
  <si>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</si>
  <si>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</si>
  <si>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</si>
  <si>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</si>
  <si>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</si>
  <si>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</si>
  <si>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</si>
  <si>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</si>
  <si>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</si>
  <si>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</si>
  <si>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</si>
  <si>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</si>
  <si>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</si>
  <si>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</si>
  <si>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</si>
  <si>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</si>
  <si>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</si>
  <si>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</si>
  <si>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</si>
  <si>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</si>
  <si>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</si>
  <si>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</si>
  <si>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</si>
  <si>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</si>
  <si>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</si>
  <si>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</si>
  <si>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</si>
  <si>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</si>
  <si>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</si>
  <si>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</si>
  <si>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</si>
  <si>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</si>
  <si>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</si>
  <si>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</si>
  <si>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</si>
  <si>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</si>
  <si>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</si>
  <si>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</si>
  <si>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</si>
  <si>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</si>
  <si>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</si>
  <si>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</si>
  <si>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</si>
  <si>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</si>
  <si>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</si>
  <si>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</si>
  <si>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</si>
  <si>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</si>
  <si>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</si>
  <si>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</si>
  <si>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</si>
  <si>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</si>
  <si>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</si>
  <si>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</si>
  <si>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</si>
  <si>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</si>
  <si>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</si>
  <si>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</si>
  <si>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</si>
  <si>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</si>
  <si>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</si>
  <si>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</si>
  <si>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</si>
  <si>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</si>
  <si>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</si>
  <si>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</si>
  <si>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</si>
  <si>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</si>
  <si>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</si>
  <si>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</si>
  <si>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</si>
  <si>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</si>
  <si>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</si>
  <si>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</si>
  <si>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</si>
  <si>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</si>
  <si>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</si>
  <si>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</si>
  <si>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</si>
  <si>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</si>
  <si>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</si>
  <si>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</si>
  <si>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</si>
  <si>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</si>
  <si>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</si>
  <si>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</si>
  <si>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</si>
  <si>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</si>
  <si>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</si>
  <si>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</si>
  <si>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</si>
  <si>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</si>
  <si>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</si>
  <si>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</si>
  <si>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</si>
  <si>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</si>
  <si>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</si>
  <si>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</si>
  <si>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</si>
  <si>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</si>
  <si>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</si>
  <si>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</si>
  <si>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</si>
  <si>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</si>
  <si>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</si>
  <si>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</si>
  <si>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</si>
  <si>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</si>
  <si>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</si>
  <si>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</si>
  <si>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</si>
  <si>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</si>
  <si>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</si>
  <si>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</si>
  <si>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</si>
  <si>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</si>
  <si>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</si>
  <si>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</si>
  <si>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</si>
  <si>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埼玉県八潮市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</si>
  <si>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</si>
  <si>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</si>
  <si>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</si>
  <si>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</si>
  <si>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</si>
  <si>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</si>
  <si>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</si>
  <si>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</si>
  <si>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</si>
  <si>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</si>
  <si>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</si>
  <si>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</si>
  <si>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</si>
  <si>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</si>
  <si>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</si>
  <si>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</si>
  <si>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</si>
  <si>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</si>
  <si>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</si>
  <si>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</si>
  <si>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</si>
  <si>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</si>
  <si>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</si>
  <si>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</si>
  <si>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</si>
  <si>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</si>
  <si>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</si>
  <si>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</si>
  <si>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</si>
  <si>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</si>
  <si>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</si>
  <si>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</si>
  <si>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</si>
  <si>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</si>
  <si>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</si>
  <si>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</si>
  <si>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</si>
  <si>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</si>
  <si>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</si>
  <si>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</si>
  <si>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</si>
  <si>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</si>
  <si>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</si>
  <si>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</si>
  <si>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</si>
  <si>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</si>
  <si>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</si>
  <si>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</si>
  <si>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</si>
  <si>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</si>
  <si>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</si>
  <si>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</si>
  <si>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</si>
  <si>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</si>
  <si>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</si>
  <si>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</si>
  <si>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</si>
  <si>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</si>
  <si>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</si>
  <si>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</si>
  <si>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</si>
  <si>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</si>
  <si>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</si>
  <si>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</si>
  <si>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</si>
  <si>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</si>
  <si>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</si>
  <si>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</si>
  <si>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</si>
  <si>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</si>
  <si>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</si>
  <si>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</si>
  <si>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</si>
  <si>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</si>
  <si>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</si>
  <si>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</si>
  <si>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</si>
  <si>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</si>
  <si>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</si>
  <si>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</si>
  <si>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</si>
  <si>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</si>
  <si>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</si>
  <si>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</si>
  <si>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</si>
  <si>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</si>
  <si>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</si>
  <si>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</si>
  <si>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</si>
  <si>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</si>
  <si>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</si>
  <si>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</si>
  <si>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</si>
  <si>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</si>
  <si>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</si>
  <si>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</si>
  <si>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</si>
  <si>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</si>
  <si>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</si>
  <si>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</si>
  <si>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</si>
  <si>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</si>
  <si>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</si>
  <si>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</si>
  <si>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</si>
  <si>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</si>
  <si>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</si>
  <si>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</si>
  <si>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</si>
  <si>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</si>
  <si>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</si>
  <si>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</si>
  <si>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</si>
  <si>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</si>
  <si>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</si>
  <si>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</si>
  <si>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</si>
  <si>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</si>
  <si>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</si>
  <si>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</si>
  <si>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</si>
  <si>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</si>
  <si>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</si>
  <si>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</si>
  <si>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</si>
  <si>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</si>
  <si>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</si>
  <si>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</si>
  <si>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</si>
  <si>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</si>
  <si>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</si>
  <si>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</si>
  <si>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</si>
  <si>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</si>
  <si>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</si>
  <si>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</si>
  <si>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</si>
  <si>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</si>
  <si>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</si>
  <si>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</si>
  <si>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</si>
  <si>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</si>
  <si>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</si>
  <si>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</si>
  <si>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</si>
  <si>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</si>
  <si>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</si>
  <si>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</si>
  <si>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</si>
  <si>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</si>
  <si>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埼玉県八潮市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</si>
  <si>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</si>
  <si>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</si>
  <si>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</si>
  <si>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</si>
  <si>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</si>
  <si>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</si>
  <si>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</si>
  <si>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</si>
  <si>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</si>
  <si>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</si>
  <si>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</si>
  <si>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</si>
  <si>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</si>
  <si>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</si>
  <si>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</si>
  <si>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</si>
  <si>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</si>
  <si>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</si>
  <si>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</si>
  <si>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</si>
  <si>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</si>
  <si>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</si>
  <si>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</si>
  <si>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</si>
  <si>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</si>
  <si>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</si>
  <si>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</si>
  <si>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</si>
  <si>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</si>
  <si>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</si>
  <si>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</si>
  <si>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</si>
  <si>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</si>
  <si>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</si>
  <si>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</si>
  <si>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</si>
  <si>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</si>
  <si>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</si>
  <si>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八潮市公共下水道事業会計</t>
    <phoneticPr fontId="5"/>
  </si>
  <si>
    <t>稲荷伊草第二土地区画整理事業特別会計</t>
    <phoneticPr fontId="5"/>
  </si>
  <si>
    <t>法非適用企業</t>
    <phoneticPr fontId="5"/>
  </si>
  <si>
    <t>鶴ケ曽根・二丁目土地区画整理事業特別会計</t>
    <phoneticPr fontId="5"/>
  </si>
  <si>
    <t>大瀬古新田土地区画整理事業特別会計</t>
    <phoneticPr fontId="5"/>
  </si>
  <si>
    <t>西袋上馬場土地区画整理事業特別会計</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</si>
  <si>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</si>
  <si>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</si>
  <si>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</si>
  <si>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</si>
  <si>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</si>
  <si>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</si>
  <si>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</si>
  <si>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</si>
  <si>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</si>
  <si>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</si>
  <si>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</si>
  <si>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</si>
  <si>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</si>
  <si>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</si>
  <si>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</si>
  <si>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</si>
  <si>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</si>
  <si>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</si>
  <si>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</si>
  <si>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</si>
  <si>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</si>
  <si>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</si>
  <si>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</si>
  <si>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</si>
  <si>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</si>
  <si>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</si>
  <si>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</si>
  <si>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</si>
  <si>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</si>
  <si>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</si>
  <si>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</si>
  <si>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</si>
  <si>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</si>
  <si>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</si>
  <si>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</si>
  <si>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</si>
  <si>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</si>
  <si>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</si>
  <si>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</si>
  <si>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</si>
  <si>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</si>
  <si>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</si>
  <si>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</si>
  <si>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</si>
  <si>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</si>
  <si>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</si>
  <si>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</si>
  <si>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</si>
  <si>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</si>
  <si>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</si>
  <si>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</si>
  <si>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</si>
  <si>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</si>
  <si>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</si>
  <si>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</si>
  <si>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</si>
  <si>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</si>
  <si>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</si>
  <si>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</si>
  <si>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</si>
  <si>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</si>
  <si>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</si>
  <si>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</si>
  <si>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</si>
  <si>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</si>
  <si>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</si>
  <si>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</si>
  <si>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</si>
  <si>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</si>
  <si>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</si>
  <si>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</si>
  <si>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</si>
  <si>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</si>
  <si>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</si>
  <si>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</si>
  <si>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</si>
  <si>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</si>
  <si>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</si>
  <si>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</si>
  <si>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</si>
  <si>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</si>
  <si>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</si>
  <si>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</si>
  <si>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</si>
  <si>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</si>
  <si>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</si>
  <si>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</si>
  <si>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</si>
  <si>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</si>
  <si>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</si>
  <si>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</si>
  <si>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</si>
  <si>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</si>
  <si>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</si>
  <si>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</si>
  <si>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</si>
  <si>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</si>
  <si>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</si>
  <si>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</si>
  <si>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</si>
  <si>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</si>
  <si>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</si>
  <si>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</si>
  <si>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</si>
  <si>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</si>
  <si>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</si>
  <si>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</si>
  <si>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</si>
  <si>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</si>
  <si>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</si>
  <si>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</si>
  <si>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</si>
  <si>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</si>
  <si>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</si>
  <si>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</si>
  <si>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</si>
  <si>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</si>
  <si>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</si>
  <si>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</si>
  <si>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</si>
  <si>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</si>
  <si>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</si>
  <si>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</si>
  <si>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</si>
  <si>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</si>
  <si>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</si>
  <si>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</si>
  <si>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</si>
  <si>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</si>
  <si>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</si>
  <si>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</si>
  <si>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</si>
  <si>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</si>
  <si>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</si>
  <si>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</si>
  <si>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</si>
  <si>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4.54</t>
  </si>
  <si>
    <t>一般会計</t>
  </si>
  <si>
    <t>八潮市上水道事業会計</t>
  </si>
  <si>
    <t>八潮市公共下水道事業会計</t>
  </si>
  <si>
    <t>八潮市国民健康保険特別会計</t>
  </si>
  <si>
    <t>鶴ケ曽根・二丁目土地区画整理事業特別会計</t>
  </si>
  <si>
    <t>八潮市介護保険特別会計</t>
  </si>
  <si>
    <t>八潮市後期高齢者医療特別会計</t>
  </si>
  <si>
    <t>稲荷伊草第二土地区画整理事業特別会計</t>
  </si>
  <si>
    <t>その他会計（赤字）</t>
  </si>
  <si>
    <t>その他会計（黒字）</t>
  </si>
  <si>
    <t>R01</t>
    <phoneticPr fontId="5"/>
  </si>
  <si>
    <t>R02</t>
    <phoneticPr fontId="5"/>
  </si>
  <si>
    <t>R03</t>
    <phoneticPr fontId="5"/>
  </si>
  <si>
    <t>R04</t>
    <phoneticPr fontId="5"/>
  </si>
  <si>
    <t>R05</t>
    <phoneticPr fontId="5"/>
  </si>
  <si>
    <t>八潮市土地開発公社</t>
    <rPh sb="0" eb="3">
      <t>ヤシオシ</t>
    </rPh>
    <rPh sb="3" eb="9">
      <t>トチカイハツコウシャ</t>
    </rPh>
    <phoneticPr fontId="2"/>
  </si>
  <si>
    <t>東埼玉資源環境組合</t>
    <rPh sb="0" eb="1">
      <t>ヒガシ</t>
    </rPh>
    <rPh sb="1" eb="3">
      <t>サイタマ</t>
    </rPh>
    <rPh sb="3" eb="7">
      <t>シゲンカンキョウ</t>
    </rPh>
    <rPh sb="7" eb="9">
      <t>クミアイ</t>
    </rPh>
    <phoneticPr fontId="2"/>
  </si>
  <si>
    <t>埼玉県後期高齢者医療広域連合</t>
    <rPh sb="0" eb="3">
      <t>サイタマケン</t>
    </rPh>
    <rPh sb="3" eb="8">
      <t>コウキコウレイシャ</t>
    </rPh>
    <rPh sb="8" eb="14">
      <t>イリョウコウイキレンゴウ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</si>
  <si>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</si>
  <si>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5">
      <t>コウイキレンゴウ</t>
    </rPh>
    <phoneticPr fontId="2"/>
  </si>
  <si>
    <t>草加八潮消防組合</t>
    <rPh sb="0" eb="4">
      <t>ソウカヤシオ</t>
    </rPh>
    <rPh sb="4" eb="6">
      <t>ショウボウ</t>
    </rPh>
    <rPh sb="6" eb="8">
      <t>クミアイ</t>
    </rPh>
    <phoneticPr fontId="2"/>
  </si>
  <si>
    <t>(公共施設整備基金(R05年度末現在))</t>
    <rPh sb="1" eb="9">
      <t>コウキョウシセツセイビキキン</t>
    </rPh>
    <phoneticPr fontId="5"/>
  </si>
  <si>
    <t>(学校建設基金(R05年度末現在))</t>
    <rPh sb="1" eb="7">
      <t>ガッコウケンセツキキン</t>
    </rPh>
    <phoneticPr fontId="2"/>
  </si>
  <si>
    <t>(長田義弘教育基金(R05年度末現在))</t>
    <rPh sb="1" eb="5">
      <t>オサダヨシヒロ</t>
    </rPh>
    <rPh sb="5" eb="9">
      <t>キョウイクキキン</t>
    </rPh>
    <phoneticPr fontId="2"/>
  </si>
  <si>
    <t>(長田義弘国際教育基金(R05年度末現在))</t>
    <rPh sb="1" eb="5">
      <t>オサダヨシヒロ</t>
    </rPh>
    <rPh sb="5" eb="7">
      <t>コクサイ</t>
    </rPh>
    <rPh sb="7" eb="11">
      <t>キョウイクキキン</t>
    </rPh>
    <phoneticPr fontId="2"/>
  </si>
  <si>
    <t>(庁舎整備基金(R05年度末現在))</t>
    <rPh sb="1" eb="7">
      <t>チョウシャセイビキキン</t>
    </rPh>
    <phoneticPr fontId="2"/>
  </si>
  <si>
    <t>一般会計</t>
    <rPh sb="0" eb="2">
      <t>イッパン</t>
    </rPh>
    <rPh sb="2" eb="4">
      <t>カイケイ</t>
    </rPh>
    <phoneticPr fontId="38"/>
  </si>
  <si>
    <t>交通災害特別会計</t>
    <rPh sb="0" eb="2">
      <t>コウツウ</t>
    </rPh>
    <rPh sb="2" eb="4">
      <t>サイガイ</t>
    </rPh>
    <rPh sb="4" eb="6">
      <t>トクベツ</t>
    </rPh>
    <rPh sb="6" eb="8">
      <t>カイケイ</t>
    </rPh>
    <phoneticPr fontId="8"/>
  </si>
  <si>
    <t>一般会計</t>
    <rPh sb="0" eb="2">
      <t>イッパン</t>
    </rPh>
    <rPh sb="2" eb="4">
      <t>カイケイ</t>
    </rPh>
    <phoneticPr fontId="8"/>
  </si>
  <si>
    <t>特別会計</t>
    <rPh sb="0" eb="4">
      <t>トクベツカイケイ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</si>
</sst>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E50F-4534-8554-139E564F49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21412</c:v>
                </c:pt>
                <c:pt idx="1">
                  <c:v>22765</c:v>
                </c:pt>
                <c:pt idx="2">
                  <c:v>41528</c:v>
                </c:pt>
                <c:pt idx="3">
                  <c:v>74129</c:v>
                </c:pt>
                <c:pt idx="4">
                  <c:v>87298</c:v>
                </c:pt>
              </c:numCache>
            </c:numRef>
          </c:val>
          <c:smooth val="0"/>
          <c:extLst>
            <c:ext xmlns:c16="http://schemas.microsoft.com/office/drawing/2014/chart" uri="{C3380CC4-5D6E-409C-BE32-E72D297353CC}">
              <c16:uniqueId val="{00000001-E50F-4534-8554-139E564F49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7.33</c:v>
                </c:pt>
                <c:pt idx="1">
                  <c:v>9.8800000000000008</c:v>
                </c:pt>
                <c:pt idx="2">
                  <c:v>14.15</c:v>
                </c:pt>
                <c:pt idx="3">
                  <c:v>16.420000000000002</c:v>
                </c:pt>
                <c:pt idx="4">
                  <c:v>12.59</c:v>
                </c:pt>
              </c:numCache>
            </c:numRef>
          </c:val>
          <c:extLst>
            <c:ext xmlns:c16="http://schemas.microsoft.com/office/drawing/2014/chart" uri="{C3380CC4-5D6E-409C-BE32-E72D297353CC}">
              <c16:uniqueId val="{00000000-003C-413C-83CE-B4E84BD380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13.75</c:v>
                </c:pt>
                <c:pt idx="1">
                  <c:v>15.15</c:v>
                </c:pt>
                <c:pt idx="2">
                  <c:v>17.3</c:v>
                </c:pt>
                <c:pt idx="3">
                  <c:v>20.37</c:v>
                </c:pt>
                <c:pt idx="4">
                  <c:v>18.329999999999998</c:v>
                </c:pt>
              </c:numCache>
            </c:numRef>
          </c:val>
          <c:extLst>
            <c:ext xmlns:c16="http://schemas.microsoft.com/office/drawing/2014/chart" uri="{C3380CC4-5D6E-409C-BE32-E72D297353CC}">
              <c16:uniqueId val="{00000001-003C-413C-83CE-B4E84BD380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1.43</c:v>
                </c:pt>
                <c:pt idx="1">
                  <c:v>4.58</c:v>
                </c:pt>
                <c:pt idx="2">
                  <c:v>7.01</c:v>
                </c:pt>
                <c:pt idx="3">
                  <c:v>5.6</c:v>
                </c:pt>
                <c:pt idx="4">
                  <c:v>-4.54</c:v>
                </c:pt>
              </c:numCache>
            </c:numRef>
          </c:val>
          <c:smooth val="0"/>
          <c:extLst>
            <c:ext xmlns:c16="http://schemas.microsoft.com/office/drawing/2014/chart" uri="{C3380CC4-5D6E-409C-BE32-E72D297353CC}">
              <c16:uniqueId val="{00000002-003C-413C-83CE-B4E84BD380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325-48AA-B589-A1B68C2DFD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25-48AA-B589-A1B68C2DFDE0}"/>
            </c:ext>
          </c:extLst>
        </c:ser>
        <c:ser>
          <c:idx val="2"/>
          <c:order val="2"/>
          <c:tx>
            <c:strRef>
              <c:f>データシート!$A$29</c:f>
              <c:strCache>
                <c:ptCount val="1"/>
                <c:pt idx="0">
                  <c:v>稲荷伊草第二土地区画整理事業特別会計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0.33</c:v>
                </c:pt>
                <c:pt idx="2">
                  <c:v>#N/A</c:v>
                </c:pt>
                <c:pt idx="3">
                  <c:v>0.53</c:v>
                </c:pt>
                <c:pt idx="4">
                  <c:v>#N/A</c:v>
                </c:pt>
                <c:pt idx="5">
                  <c:v>0.84</c:v>
                </c:pt>
                <c:pt idx="6">
                  <c:v>#N/A</c:v>
                </c:pt>
                <c:pt idx="7">
                  <c:v>0.08</c:v>
                </c:pt>
                <c:pt idx="8">
                  <c:v>#N/A</c:v>
                </c:pt>
                <c:pt idx="9">
                  <c:v>7.0000000000000007E-2</c:v>
                </c:pt>
              </c:numCache>
            </c:numRef>
          </c:val>
          <c:extLst>
            <c:ext xmlns:c16="http://schemas.microsoft.com/office/drawing/2014/chart" uri="{C3380CC4-5D6E-409C-BE32-E72D297353CC}">
              <c16:uniqueId val="{00000002-C325-48AA-B589-A1B68C2DFDE0}"/>
            </c:ext>
          </c:extLst>
        </c:ser>
        <c:ser>
          <c:idx val="3"/>
          <c:order val="3"/>
          <c:tx>
            <c:strRef>
              <c:f>データシート!$A$30</c:f>
              <c:strCache>
                <c:ptCount val="1"/>
                <c:pt idx="0">
                  <c:v>八潮市後期高齢者医療特別会計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0.16</c:v>
                </c:pt>
                <c:pt idx="2">
                  <c:v>#N/A</c:v>
                </c:pt>
                <c:pt idx="3">
                  <c:v>0.2</c:v>
                </c:pt>
                <c:pt idx="4">
                  <c:v>#N/A</c:v>
                </c:pt>
                <c:pt idx="5">
                  <c:v>0.13</c:v>
                </c:pt>
                <c:pt idx="6">
                  <c:v>#N/A</c:v>
                </c:pt>
                <c:pt idx="7">
                  <c:v>0.14000000000000001</c:v>
                </c:pt>
                <c:pt idx="8">
                  <c:v>#N/A</c:v>
                </c:pt>
                <c:pt idx="9">
                  <c:v>0.12</c:v>
                </c:pt>
              </c:numCache>
            </c:numRef>
          </c:val>
          <c:extLst>
            <c:ext xmlns:c16="http://schemas.microsoft.com/office/drawing/2014/chart" uri="{C3380CC4-5D6E-409C-BE32-E72D297353CC}">
              <c16:uniqueId val="{00000003-C325-48AA-B589-A1B68C2DFDE0}"/>
            </c:ext>
          </c:extLst>
        </c:ser>
        <c:ser>
          <c:idx val="4"/>
          <c:order val="4"/>
          <c:tx>
            <c:strRef>
              <c:f>データシート!$A$31</c:f>
              <c:strCache>
                <c:ptCount val="1"/>
                <c:pt idx="0">
                  <c:v>八潮市介護保険特別会計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2.17</c:v>
                </c:pt>
                <c:pt idx="2">
                  <c:v>#N/A</c:v>
                </c:pt>
                <c:pt idx="3">
                  <c:v>2.96</c:v>
                </c:pt>
                <c:pt idx="4">
                  <c:v>#N/A</c:v>
                </c:pt>
                <c:pt idx="5">
                  <c:v>1.3</c:v>
                </c:pt>
                <c:pt idx="6">
                  <c:v>#N/A</c:v>
                </c:pt>
                <c:pt idx="7">
                  <c:v>1.38</c:v>
                </c:pt>
                <c:pt idx="8">
                  <c:v>#N/A</c:v>
                </c:pt>
                <c:pt idx="9">
                  <c:v>0.76</c:v>
                </c:pt>
              </c:numCache>
            </c:numRef>
          </c:val>
          <c:extLst>
            <c:ext xmlns:c16="http://schemas.microsoft.com/office/drawing/2014/chart" uri="{C3380CC4-5D6E-409C-BE32-E72D297353CC}">
              <c16:uniqueId val="{00000004-C325-48AA-B589-A1B68C2DFDE0}"/>
            </c:ext>
          </c:extLst>
        </c:ser>
        <c:ser>
          <c:idx val="5"/>
          <c:order val="5"/>
          <c:tx>
            <c:strRef>
              <c:f>データシート!$A$32</c:f>
              <c:strCache>
                <c:ptCount val="1"/>
                <c:pt idx="0">
                  <c:v>鶴ケ曽根・二丁目土地区画整理事業特別会計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1.25</c:v>
                </c:pt>
                <c:pt idx="2">
                  <c:v>#N/A</c:v>
                </c:pt>
                <c:pt idx="3">
                  <c:v>1.1599999999999999</c:v>
                </c:pt>
                <c:pt idx="4">
                  <c:v>#N/A</c:v>
                </c:pt>
                <c:pt idx="5">
                  <c:v>0.97</c:v>
                </c:pt>
                <c:pt idx="6">
                  <c:v>#N/A</c:v>
                </c:pt>
                <c:pt idx="7">
                  <c:v>0.9</c:v>
                </c:pt>
                <c:pt idx="8">
                  <c:v>#N/A</c:v>
                </c:pt>
                <c:pt idx="9">
                  <c:v>0.87</c:v>
                </c:pt>
              </c:numCache>
            </c:numRef>
          </c:val>
          <c:extLst>
            <c:ext xmlns:c16="http://schemas.microsoft.com/office/drawing/2014/chart" uri="{C3380CC4-5D6E-409C-BE32-E72D297353CC}">
              <c16:uniqueId val="{00000005-C325-48AA-B589-A1B68C2DFDE0}"/>
            </c:ext>
          </c:extLst>
        </c:ser>
        <c:ser>
          <c:idx val="6"/>
          <c:order val="6"/>
          <c:tx>
            <c:strRef>
              <c:f>データシート!$A$33</c:f>
              <c:strCache>
                <c:ptCount val="1"/>
                <c:pt idx="0">
                  <c:v>八潮市国民健康保険特別会計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1.42</c:v>
                </c:pt>
                <c:pt idx="2">
                  <c:v>#N/A</c:v>
                </c:pt>
                <c:pt idx="3">
                  <c:v>1.84</c:v>
                </c:pt>
                <c:pt idx="4">
                  <c:v>#N/A</c:v>
                </c:pt>
                <c:pt idx="5">
                  <c:v>1.62</c:v>
                </c:pt>
                <c:pt idx="6">
                  <c:v>#N/A</c:v>
                </c:pt>
                <c:pt idx="7">
                  <c:v>1.43</c:v>
                </c:pt>
                <c:pt idx="8">
                  <c:v>#N/A</c:v>
                </c:pt>
                <c:pt idx="9">
                  <c:v>0.93</c:v>
                </c:pt>
              </c:numCache>
            </c:numRef>
          </c:val>
          <c:extLst>
            <c:ext xmlns:c16="http://schemas.microsoft.com/office/drawing/2014/chart" uri="{C3380CC4-5D6E-409C-BE32-E72D297353CC}">
              <c16:uniqueId val="{00000006-C325-48AA-B589-A1B68C2DFDE0}"/>
            </c:ext>
          </c:extLst>
        </c:ser>
        <c:ser>
          <c:idx val="7"/>
          <c:order val="7"/>
          <c:tx>
            <c:strRef>
              <c:f>データシート!$A$34</c:f>
              <c:strCache>
                <c:ptCount val="1"/>
                <c:pt idx="0">
                  <c:v>八潮市公共下水道事業会計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1.58</c:v>
                </c:pt>
                <c:pt idx="4">
                  <c:v>#N/A</c:v>
                </c:pt>
                <c:pt idx="5">
                  <c:v>2.29</c:v>
                </c:pt>
                <c:pt idx="6">
                  <c:v>#N/A</c:v>
                </c:pt>
                <c:pt idx="7">
                  <c:v>3.47</c:v>
                </c:pt>
                <c:pt idx="8">
                  <c:v>#N/A</c:v>
                </c:pt>
                <c:pt idx="9">
                  <c:v>5.07</c:v>
                </c:pt>
              </c:numCache>
            </c:numRef>
          </c:val>
          <c:extLst>
            <c:ext xmlns:c16="http://schemas.microsoft.com/office/drawing/2014/chart" uri="{C3380CC4-5D6E-409C-BE32-E72D297353CC}">
              <c16:uniqueId val="{00000007-C325-48AA-B589-A1B68C2DFDE0}"/>
            </c:ext>
          </c:extLst>
        </c:ser>
        <c:ser>
          <c:idx val="8"/>
          <c:order val="8"/>
          <c:tx>
            <c:strRef>
              <c:f>データシート!$A$35</c:f>
              <c:strCache>
                <c:ptCount val="1"/>
                <c:pt idx="0">
                  <c:v>八潮市上水道事業会計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11.22</c:v>
                </c:pt>
                <c:pt idx="2">
                  <c:v>#N/A</c:v>
                </c:pt>
                <c:pt idx="3">
                  <c:v>11.09</c:v>
                </c:pt>
                <c:pt idx="4">
                  <c:v>#N/A</c:v>
                </c:pt>
                <c:pt idx="5">
                  <c:v>11.41</c:v>
                </c:pt>
                <c:pt idx="6">
                  <c:v>#N/A</c:v>
                </c:pt>
                <c:pt idx="7">
                  <c:v>12.13</c:v>
                </c:pt>
                <c:pt idx="8">
                  <c:v>#N/A</c:v>
                </c:pt>
                <c:pt idx="9">
                  <c:v>11.56</c:v>
                </c:pt>
              </c:numCache>
            </c:numRef>
          </c:val>
          <c:extLst>
            <c:ext xmlns:c16="http://schemas.microsoft.com/office/drawing/2014/chart" uri="{C3380CC4-5D6E-409C-BE32-E72D297353CC}">
              <c16:uniqueId val="{00000008-C325-48AA-B589-A1B68C2DFD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7.33</c:v>
                </c:pt>
                <c:pt idx="2">
                  <c:v>#N/A</c:v>
                </c:pt>
                <c:pt idx="3">
                  <c:v>9.8800000000000008</c:v>
                </c:pt>
                <c:pt idx="4">
                  <c:v>#N/A</c:v>
                </c:pt>
                <c:pt idx="5">
                  <c:v>14.15</c:v>
                </c:pt>
                <c:pt idx="6">
                  <c:v>#N/A</c:v>
                </c:pt>
                <c:pt idx="7">
                  <c:v>16.420000000000002</c:v>
                </c:pt>
                <c:pt idx="8">
                  <c:v>#N/A</c:v>
                </c:pt>
                <c:pt idx="9">
                  <c:v>12.58</c:v>
                </c:pt>
              </c:numCache>
            </c:numRef>
          </c:val>
          <c:extLst>
            <c:ext xmlns:c16="http://schemas.microsoft.com/office/drawing/2014/chart" uri="{C3380CC4-5D6E-409C-BE32-E72D297353CC}">
              <c16:uniqueId val="{00000009-C325-48AA-B589-A1B68C2DFD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3517</c:v>
                </c:pt>
                <c:pt idx="5">
                  <c:v>3407</c:v>
                </c:pt>
                <c:pt idx="8">
                  <c:v>3382</c:v>
                </c:pt>
                <c:pt idx="11">
                  <c:v>3198</c:v>
                </c:pt>
                <c:pt idx="14">
                  <c:v>3086</c:v>
                </c:pt>
              </c:numCache>
            </c:numRef>
          </c:val>
          <c:extLst>
            <c:ext xmlns:c16="http://schemas.microsoft.com/office/drawing/2014/chart" uri="{C3380CC4-5D6E-409C-BE32-E72D297353CC}">
              <c16:uniqueId val="{00000000-0E25-4595-8058-C589627FAC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25-4595-8058-C589627FAC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225</c:v>
                </c:pt>
                <c:pt idx="3">
                  <c:v>277</c:v>
                </c:pt>
                <c:pt idx="6">
                  <c:v>276</c:v>
                </c:pt>
                <c:pt idx="9">
                  <c:v>279</c:v>
                </c:pt>
                <c:pt idx="12">
                  <c:v>229</c:v>
                </c:pt>
              </c:numCache>
            </c:numRef>
          </c:val>
          <c:extLst>
            <c:ext xmlns:c16="http://schemas.microsoft.com/office/drawing/2014/chart" uri="{C3380CC4-5D6E-409C-BE32-E72D297353CC}">
              <c16:uniqueId val="{00000002-0E25-4595-8058-C589627FAC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124</c:v>
                </c:pt>
                <c:pt idx="6">
                  <c:v>144</c:v>
                </c:pt>
                <c:pt idx="9">
                  <c:v>151</c:v>
                </c:pt>
                <c:pt idx="12">
                  <c:v>188</c:v>
                </c:pt>
              </c:numCache>
            </c:numRef>
          </c:val>
          <c:extLst>
            <c:ext xmlns:c16="http://schemas.microsoft.com/office/drawing/2014/chart" uri="{C3380CC4-5D6E-409C-BE32-E72D297353CC}">
              <c16:uniqueId val="{00000003-0E25-4595-8058-C589627FAC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1336</c:v>
                </c:pt>
                <c:pt idx="3">
                  <c:v>1412</c:v>
                </c:pt>
                <c:pt idx="6">
                  <c:v>1490</c:v>
                </c:pt>
                <c:pt idx="9">
                  <c:v>1518</c:v>
                </c:pt>
                <c:pt idx="12">
                  <c:v>1462</c:v>
                </c:pt>
              </c:numCache>
            </c:numRef>
          </c:val>
          <c:extLst>
            <c:ext xmlns:c16="http://schemas.microsoft.com/office/drawing/2014/chart" uri="{C3380CC4-5D6E-409C-BE32-E72D297353CC}">
              <c16:uniqueId val="{00000004-0E25-4595-8058-C589627FAC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25-4595-8058-C589627FAC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25-4595-8058-C589627FAC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2658</c:v>
                </c:pt>
                <c:pt idx="3">
                  <c:v>2633</c:v>
                </c:pt>
                <c:pt idx="6">
                  <c:v>2626</c:v>
                </c:pt>
                <c:pt idx="9">
                  <c:v>2649</c:v>
                </c:pt>
                <c:pt idx="12">
                  <c:v>2572</c:v>
                </c:pt>
              </c:numCache>
            </c:numRef>
          </c:val>
          <c:extLst>
            <c:ext xmlns:c16="http://schemas.microsoft.com/office/drawing/2014/chart" uri="{C3380CC4-5D6E-409C-BE32-E72D297353CC}">
              <c16:uniqueId val="{00000007-0E25-4595-8058-C589627FAC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799</c:v>
                </c:pt>
                <c:pt idx="2">
                  <c:v>#N/A</c:v>
                </c:pt>
                <c:pt idx="3">
                  <c:v>#N/A</c:v>
                </c:pt>
                <c:pt idx="4">
                  <c:v>1039</c:v>
                </c:pt>
                <c:pt idx="5">
                  <c:v>#N/A</c:v>
                </c:pt>
                <c:pt idx="6">
                  <c:v>#N/A</c:v>
                </c:pt>
                <c:pt idx="7">
                  <c:v>1154</c:v>
                </c:pt>
                <c:pt idx="8">
                  <c:v>#N/A</c:v>
                </c:pt>
                <c:pt idx="9">
                  <c:v>#N/A</c:v>
                </c:pt>
                <c:pt idx="10">
                  <c:v>1399</c:v>
                </c:pt>
                <c:pt idx="11">
                  <c:v>#N/A</c:v>
                </c:pt>
                <c:pt idx="12">
                  <c:v>#N/A</c:v>
                </c:pt>
                <c:pt idx="13">
                  <c:v>1365</c:v>
                </c:pt>
                <c:pt idx="14">
                  <c:v>#N/A</c:v>
                </c:pt>
              </c:numCache>
            </c:numRef>
          </c:val>
          <c:smooth val="0"/>
          <c:extLst>
            <c:ext xmlns:c16="http://schemas.microsoft.com/office/drawing/2014/chart" uri="{C3380CC4-5D6E-409C-BE32-E72D297353CC}">
              <c16:uniqueId val="{00000008-0E25-4595-8058-C589627FAC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20679</c:v>
                </c:pt>
                <c:pt idx="5">
                  <c:v>20056</c:v>
                </c:pt>
                <c:pt idx="8">
                  <c:v>20357</c:v>
                </c:pt>
                <c:pt idx="11">
                  <c:v>20247</c:v>
                </c:pt>
                <c:pt idx="14">
                  <c:v>20837</c:v>
                </c:pt>
              </c:numCache>
            </c:numRef>
          </c:val>
          <c:extLst>
            <c:ext xmlns:c16="http://schemas.microsoft.com/office/drawing/2014/chart" uri="{C3380CC4-5D6E-409C-BE32-E72D297353CC}">
              <c16:uniqueId val="{00000000-6DF9-400E-B2E4-1A2D819929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9686</c:v>
                </c:pt>
                <c:pt idx="5">
                  <c:v>9328</c:v>
                </c:pt>
                <c:pt idx="8">
                  <c:v>9023</c:v>
                </c:pt>
                <c:pt idx="11">
                  <c:v>8856</c:v>
                </c:pt>
                <c:pt idx="14">
                  <c:v>9487</c:v>
                </c:pt>
              </c:numCache>
            </c:numRef>
          </c:val>
          <c:extLst>
            <c:ext xmlns:c16="http://schemas.microsoft.com/office/drawing/2014/chart" uri="{C3380CC4-5D6E-409C-BE32-E72D297353CC}">
              <c16:uniqueId val="{00000001-6DF9-400E-B2E4-1A2D819929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7140</c:v>
                </c:pt>
                <c:pt idx="5">
                  <c:v>7732</c:v>
                </c:pt>
                <c:pt idx="8">
                  <c:v>9003</c:v>
                </c:pt>
                <c:pt idx="11">
                  <c:v>8463</c:v>
                </c:pt>
                <c:pt idx="14">
                  <c:v>7299</c:v>
                </c:pt>
              </c:numCache>
            </c:numRef>
          </c:val>
          <c:extLst>
            <c:ext xmlns:c16="http://schemas.microsoft.com/office/drawing/2014/chart" uri="{C3380CC4-5D6E-409C-BE32-E72D297353CC}">
              <c16:uniqueId val="{00000002-6DF9-400E-B2E4-1A2D819929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F9-400E-B2E4-1A2D819929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F9-400E-B2E4-1A2D819929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6DF9-400E-B2E4-1A2D819929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1715</c:v>
                </c:pt>
                <c:pt idx="3">
                  <c:v>1665</c:v>
                </c:pt>
                <c:pt idx="6">
                  <c:v>1601</c:v>
                </c:pt>
                <c:pt idx="9">
                  <c:v>1576</c:v>
                </c:pt>
                <c:pt idx="12">
                  <c:v>1641</c:v>
                </c:pt>
              </c:numCache>
            </c:numRef>
          </c:val>
          <c:extLst>
            <c:ext xmlns:c16="http://schemas.microsoft.com/office/drawing/2014/chart" uri="{C3380CC4-5D6E-409C-BE32-E72D297353CC}">
              <c16:uniqueId val="{00000006-6DF9-400E-B2E4-1A2D819929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977</c:v>
                </c:pt>
                <c:pt idx="3">
                  <c:v>1073</c:v>
                </c:pt>
                <c:pt idx="6">
                  <c:v>1109</c:v>
                </c:pt>
                <c:pt idx="9">
                  <c:v>1017</c:v>
                </c:pt>
                <c:pt idx="12">
                  <c:v>942</c:v>
                </c:pt>
              </c:numCache>
            </c:numRef>
          </c:val>
          <c:extLst>
            <c:ext xmlns:c16="http://schemas.microsoft.com/office/drawing/2014/chart" uri="{C3380CC4-5D6E-409C-BE32-E72D297353CC}">
              <c16:uniqueId val="{00000007-6DF9-400E-B2E4-1A2D819929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15785</c:v>
                </c:pt>
                <c:pt idx="3">
                  <c:v>16217</c:v>
                </c:pt>
                <c:pt idx="6">
                  <c:v>16832</c:v>
                </c:pt>
                <c:pt idx="9">
                  <c:v>18378</c:v>
                </c:pt>
                <c:pt idx="12">
                  <c:v>18411</c:v>
                </c:pt>
              </c:numCache>
            </c:numRef>
          </c:val>
          <c:extLst>
            <c:ext xmlns:c16="http://schemas.microsoft.com/office/drawing/2014/chart" uri="{C3380CC4-5D6E-409C-BE32-E72D297353CC}">
              <c16:uniqueId val="{00000008-6DF9-400E-B2E4-1A2D819929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3439</c:v>
                </c:pt>
                <c:pt idx="3">
                  <c:v>3176</c:v>
                </c:pt>
                <c:pt idx="6">
                  <c:v>3063</c:v>
                </c:pt>
                <c:pt idx="9">
                  <c:v>2794</c:v>
                </c:pt>
                <c:pt idx="12">
                  <c:v>1927</c:v>
                </c:pt>
              </c:numCache>
            </c:numRef>
          </c:val>
          <c:extLst>
            <c:ext xmlns:c16="http://schemas.microsoft.com/office/drawing/2014/chart" uri="{C3380CC4-5D6E-409C-BE32-E72D297353CC}">
              <c16:uniqueId val="{00000009-6DF9-400E-B2E4-1A2D819929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20472</c:v>
                </c:pt>
                <c:pt idx="3">
                  <c:v>19414</c:v>
                </c:pt>
                <c:pt idx="6">
                  <c:v>19737</c:v>
                </c:pt>
                <c:pt idx="9">
                  <c:v>21620</c:v>
                </c:pt>
                <c:pt idx="12">
                  <c:v>24359</c:v>
                </c:pt>
              </c:numCache>
            </c:numRef>
          </c:val>
          <c:extLst>
            <c:ext xmlns:c16="http://schemas.microsoft.com/office/drawing/2014/chart" uri="{C3380CC4-5D6E-409C-BE32-E72D297353CC}">
              <c16:uniqueId val="{0000000A-6DF9-400E-B2E4-1A2D819929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4882</c:v>
                </c:pt>
                <c:pt idx="2">
                  <c:v>#N/A</c:v>
                </c:pt>
                <c:pt idx="3">
                  <c:v>#N/A</c:v>
                </c:pt>
                <c:pt idx="4">
                  <c:v>4428</c:v>
                </c:pt>
                <c:pt idx="5">
                  <c:v>#N/A</c:v>
                </c:pt>
                <c:pt idx="6">
                  <c:v>#N/A</c:v>
                </c:pt>
                <c:pt idx="7">
                  <c:v>3959</c:v>
                </c:pt>
                <c:pt idx="8">
                  <c:v>#N/A</c:v>
                </c:pt>
                <c:pt idx="9">
                  <c:v>#N/A</c:v>
                </c:pt>
                <c:pt idx="10">
                  <c:v>7818</c:v>
                </c:pt>
                <c:pt idx="11">
                  <c:v>#N/A</c:v>
                </c:pt>
                <c:pt idx="12">
                  <c:v>#N/A</c:v>
                </c:pt>
                <c:pt idx="13">
                  <c:v>9657</c:v>
                </c:pt>
                <c:pt idx="14">
                  <c:v>#N/A</c:v>
                </c:pt>
              </c:numCache>
            </c:numRef>
          </c:val>
          <c:smooth val="0"/>
          <c:extLst>
            <c:ext xmlns:c16="http://schemas.microsoft.com/office/drawing/2014/chart" uri="{C3380CC4-5D6E-409C-BE32-E72D297353CC}">
              <c16:uniqueId val="{0000000B-6DF9-400E-B2E4-1A2D819929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3256</c:v>
                </c:pt>
                <c:pt idx="1">
                  <c:v>3864</c:v>
                </c:pt>
                <c:pt idx="2">
                  <c:v>3608</c:v>
                </c:pt>
              </c:numCache>
            </c:numRef>
          </c:val>
          <c:extLst>
            <c:ext xmlns:c16="http://schemas.microsoft.com/office/drawing/2014/chart" uri="{C3380CC4-5D6E-409C-BE32-E72D297353CC}">
              <c16:uniqueId val="{00000000-8A2C-4F2D-BD13-A37B1A76D9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270</c:v>
                </c:pt>
                <c:pt idx="1">
                  <c:v>270</c:v>
                </c:pt>
                <c:pt idx="2">
                  <c:v>470</c:v>
                </c:pt>
              </c:numCache>
            </c:numRef>
          </c:val>
          <c:extLst>
            <c:ext xmlns:c16="http://schemas.microsoft.com/office/drawing/2014/chart" uri="{C3380CC4-5D6E-409C-BE32-E72D297353CC}">
              <c16:uniqueId val="{00000001-8A2C-4F2D-BD13-A37B1A76D9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4513</c:v>
                </c:pt>
                <c:pt idx="1">
                  <c:v>3487</c:v>
                </c:pt>
                <c:pt idx="2">
                  <c:v>2484</c:v>
                </c:pt>
              </c:numCache>
            </c:numRef>
          </c:val>
          <c:extLst>
            <c:ext xmlns:c16="http://schemas.microsoft.com/office/drawing/2014/chart" uri="{C3380CC4-5D6E-409C-BE32-E72D297353CC}">
              <c16:uniqueId val="{00000002-8A2C-4F2D-BD13-A37B1A76D9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93,065
88,626
18.02
45,982,265
43,283,129
2,478,014
19,683,140
24,286,987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財政力指数は、平成１７年８月のつくばエクスプレス開業後、人口の増加や駅周辺の開発などに伴う税収の増加により、類似団体の平均を大きく上回る１．０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また、単年度の財政力指数が１．０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になったことにより、普通交付税は不交付となった。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今後においても、市税の収納率向上を図り、歳入の確保に努める。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627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47625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7408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類似団体との比較では、５．４ポイント下回る８８．２％であり、昨年度と比較すると３．６ポイント増加している。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主な要因としては、給与制度の改正等に伴う人件費の増加等が要因となり、経常収支比率が上がったものと思われる。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今後も、令和３年度から令和７年度までを取組期間とする「第６次八潮市行政改革大綱」や「八潮市定員管理方針」に基づき、経常経費を抑制し、財政の硬直化が進まないよう努める。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8382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930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6096</xdr:rowOff>
    </xdr:from>
    <xdr:to>
      <xdr:col>19</xdr:col>
      <xdr:colOff>133350</xdr:colOff>
      <xdr:row>60</xdr:row>
      <xdr:rowOff>15748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930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60</xdr:row>
      <xdr:rowOff>117094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27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60</xdr:row>
      <xdr:rowOff>136398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040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66294</xdr:rowOff>
    </xdr:from>
    <xdr:to>
      <xdr:col>11</xdr:col>
      <xdr:colOff>82550</xdr:colOff>
      <xdr:row>60</xdr:row>
      <xdr:rowOff>167894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6621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85598</xdr:rowOff>
    </xdr:from>
    <xdr:to>
      <xdr:col>7</xdr:col>
      <xdr:colOff>31750</xdr:colOff>
      <xdr:row>61</xdr:row>
      <xdr:rowOff>15748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25925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５６９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円下回っており、昨年度との比較においては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給与制度の改正等に伴う人件費の増加や、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新庁舎建設に伴う庁用器具費の増加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があったことが要因として考えられる。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物件費については、法令等に基づき競争入札に付すべきものは、競争入札の方法により契約者を決定するなど、競争性を働かせながら今後も経費の削減に努める。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56956</xdr:rowOff>
    </xdr:from>
    <xdr:to>
      <xdr:col>23</xdr:col>
      <xdr:colOff>133350</xdr:colOff>
      <xdr:row>82</xdr:row>
      <xdr:rowOff>128786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5856"/>
          <a:ext cx="838200" cy="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16253</xdr:rowOff>
    </xdr:from>
    <xdr:to>
      <xdr:col>19</xdr:col>
      <xdr:colOff>133350</xdr:colOff>
      <xdr:row>82</xdr:row>
      <xdr:rowOff>56956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5153"/>
          <a:ext cx="889000" cy="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102805</xdr:rowOff>
    </xdr:from>
    <xdr:to>
      <xdr:col>15</xdr:col>
      <xdr:colOff>82550</xdr:colOff>
      <xdr:row>82</xdr:row>
      <xdr:rowOff>16253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0255"/>
          <a:ext cx="889000" cy="8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83085</xdr:rowOff>
    </xdr:from>
    <xdr:to>
      <xdr:col>11</xdr:col>
      <xdr:colOff>31750</xdr:colOff>
      <xdr:row>81</xdr:row>
      <xdr:rowOff>102805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70535"/>
          <a:ext cx="8890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77986</xdr:rowOff>
    </xdr:from>
    <xdr:to>
      <xdr:col>23</xdr:col>
      <xdr:colOff>184150</xdr:colOff>
      <xdr:row>83</xdr:row>
      <xdr:rowOff>8136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94513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6156</xdr:rowOff>
    </xdr:from>
    <xdr:to>
      <xdr:col>19</xdr:col>
      <xdr:colOff>184150</xdr:colOff>
      <xdr:row>82</xdr:row>
      <xdr:rowOff>107756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117933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136903</xdr:rowOff>
    </xdr:from>
    <xdr:to>
      <xdr:col>15</xdr:col>
      <xdr:colOff>133350</xdr:colOff>
      <xdr:row>82</xdr:row>
      <xdr:rowOff>67053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77230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52005</xdr:rowOff>
    </xdr:from>
    <xdr:to>
      <xdr:col>11</xdr:col>
      <xdr:colOff>82550</xdr:colOff>
      <xdr:row>81</xdr:row>
      <xdr:rowOff>153605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32285</xdr:rowOff>
    </xdr:from>
    <xdr:to>
      <xdr:col>7</xdr:col>
      <xdr:colOff>31750</xdr:colOff>
      <xdr:row>81</xdr:row>
      <xdr:rowOff>133885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144062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ラスパイレス指数は、１００．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となっており昨年度の１００．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ポイント増加し、類似団体平均との比較では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主な要因としては、５５歳を超える職員の昇給などが挙げられる。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今後は、ラスパイレス指数の適正化に向けた是正措置として、昇給抑制を実施する。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88</xdr:row>
      <xdr:rowOff>40216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2727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111125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160866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071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90</xdr:row>
      <xdr:rowOff>39159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4846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159809</xdr:rowOff>
    </xdr:from>
    <xdr:to>
      <xdr:col>64</xdr:col>
      <xdr:colOff>152400</xdr:colOff>
      <xdr:row>90</xdr:row>
      <xdr:rowOff>89959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74736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昨年度の５．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人と比較して、今年度は５．７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人と同等の数値となっており、類似団体平均との比較では０．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今後も令和３年度から令和７年度までを取組期間とする「八潮市定員管理計画」に基づき職員の適切な配置を行っていく。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59584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4256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39476</xdr:rowOff>
    </xdr:from>
    <xdr:to>
      <xdr:col>77</xdr:col>
      <xdr:colOff>44450</xdr:colOff>
      <xdr:row>60</xdr:row>
      <xdr:rowOff>55563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264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39476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24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29421</xdr:rowOff>
    </xdr:from>
    <xdr:to>
      <xdr:col>68</xdr:col>
      <xdr:colOff>152400</xdr:colOff>
      <xdr:row>60</xdr:row>
      <xdr:rowOff>35454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8784</xdr:rowOff>
    </xdr:from>
    <xdr:to>
      <xdr:col>81</xdr:col>
      <xdr:colOff>95250</xdr:colOff>
      <xdr:row>60</xdr:row>
      <xdr:rowOff>110384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25311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160126</xdr:rowOff>
    </xdr:from>
    <xdr:to>
      <xdr:col>73</xdr:col>
      <xdr:colOff>44450</xdr:colOff>
      <xdr:row>60</xdr:row>
      <xdr:rowOff>90276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100453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実質公債費比率は７．４％で、昨年度と比較し０．４ポイント増加して、類似団体平均を１．６％上回った。</a:t>
          </a:r>
        </a:p>
        <a:p>
          <a:r>
            <a:rPr kumimoji="1" lang="ja-JP" altLang="en-US" sz="1200">
              <a:latin typeface="ＭＳ Ｐゴシック" panose="020B0600070205080204" pitchFamily="50" charset="-128"/>
              <a:ea typeface="ＭＳ Ｐゴシック" panose="020B0600070205080204" pitchFamily="50" charset="-128"/>
            </a:rPr>
            <a:t>　単年度比率が減少した要因としては、公債費充当一般財源等が前年度と比較して５，０５３万８千円減少したことや、公営企業債の償還に充てた繰入金が前年度と比較して５，６３７万３千円減少したこと等が挙げられる。</a:t>
          </a:r>
        </a:p>
        <a:p>
          <a:r>
            <a:rPr kumimoji="1" lang="ja-JP" altLang="en-US" sz="1200">
              <a:latin typeface="ＭＳ Ｐゴシック" panose="020B0600070205080204" pitchFamily="50" charset="-128"/>
              <a:ea typeface="ＭＳ Ｐゴシック" panose="020B0600070205080204" pitchFamily="50" charset="-128"/>
            </a:rPr>
            <a:t>　地方債の発行はその年度の元金償還金を超えないよう努めるが、新規発行にてその年度の元金償還金を超える場合には、将来的な財政見通しを検証し、後年度の財政負担の平準化に努めることとする。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148590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458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116417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159173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昨年度との比較では、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ポイント増加し、また、類似団体平均との比較においても４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ポイント上回っている。上回った主な要因としては、標準財政規模が前年度と比較して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９３２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千円の増額となったものの、将来負担額が、前年度と比較して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８９５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８９千円の増額、充当可能基金が前年度と比較して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７千円減額となったこと等が挙げられる。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地方債の発行はその年度の元金償還金を超えないよう努めるが、新規発行にてその年度の元金償還金を超える場合には、将来的な財政見通しを検証し、後年度の財政負担の平準化に努めることとする。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17</xdr:row>
      <xdr:rowOff>13305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33733"/>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9192</xdr:rowOff>
    </xdr:from>
    <xdr:to>
      <xdr:col>77</xdr:col>
      <xdr:colOff>44450</xdr:colOff>
      <xdr:row>16</xdr:row>
      <xdr:rowOff>90533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58094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9192</xdr:rowOff>
    </xdr:from>
    <xdr:to>
      <xdr:col>72</xdr:col>
      <xdr:colOff>203200</xdr:colOff>
      <xdr:row>15</xdr:row>
      <xdr:rowOff>49409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8094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49409</xdr:rowOff>
    </xdr:from>
    <xdr:to>
      <xdr:col>68</xdr:col>
      <xdr:colOff>152400</xdr:colOff>
      <xdr:row>15</xdr:row>
      <xdr:rowOff>93073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2115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133955</xdr:rowOff>
    </xdr:from>
    <xdr:to>
      <xdr:col>81</xdr:col>
      <xdr:colOff>95250</xdr:colOff>
      <xdr:row>17</xdr:row>
      <xdr:rowOff>64105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106032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4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39733</xdr:rowOff>
    </xdr:from>
    <xdr:to>
      <xdr:col>77</xdr:col>
      <xdr:colOff>95250</xdr:colOff>
      <xdr:row>16</xdr:row>
      <xdr:rowOff>141333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126110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6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129842</xdr:rowOff>
    </xdr:from>
    <xdr:to>
      <xdr:col>73</xdr:col>
      <xdr:colOff>44450</xdr:colOff>
      <xdr:row>15</xdr:row>
      <xdr:rowOff>59992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44769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1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170059</xdr:rowOff>
    </xdr:from>
    <xdr:to>
      <xdr:col>68</xdr:col>
      <xdr:colOff>203200</xdr:colOff>
      <xdr:row>15</xdr:row>
      <xdr:rowOff>100209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110386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42273</xdr:rowOff>
    </xdr:from>
    <xdr:to>
      <xdr:col>64</xdr:col>
      <xdr:colOff>152400</xdr:colOff>
      <xdr:row>15</xdr:row>
      <xdr:rowOff>143873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128650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93,065
88,626
18.02
45,982,265
43,283,129
2,478,014
19,683,140
24,286,987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人件費は２１．０％となっており、類似団体平均と比較して３．２ポイント下回っている。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前年度から０．５ポイント増加した主な要因としては、会計年度任用職員報酬等の増加などが挙げられる。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今後においても、令和３年度から令和７年度までを取組期間とする「八潮市定員管理方針」に基づき、人件費の抑制に努める。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5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40458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563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94343</xdr:rowOff>
    </xdr:from>
    <xdr:to>
      <xdr:col>11</xdr:col>
      <xdr:colOff>9525</xdr:colOff>
      <xdr:row>35</xdr:row>
      <xdr:rowOff>40458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2364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161108</xdr:rowOff>
    </xdr:from>
    <xdr:to>
      <xdr:col>11</xdr:col>
      <xdr:colOff>60325</xdr:colOff>
      <xdr:row>35</xdr:row>
      <xdr:rowOff>91258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101435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43543</xdr:rowOff>
    </xdr:from>
    <xdr:to>
      <xdr:col>6</xdr:col>
      <xdr:colOff>171450</xdr:colOff>
      <xdr:row>34</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155320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．２％となっており、類似団体平均と比較して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ポイント上回り、昨年度と比較して１．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庁舎の総合管理委託料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等の増額などが挙げられる。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今後も、物件費の多くを占める委託料について、法令等に基づいた競争入札により契約者を決定するなど、競争性を働かせながら経費の削減に努めていく。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145288</xdr:rowOff>
    </xdr:from>
    <xdr:to>
      <xdr:col>82</xdr:col>
      <xdr:colOff>107950</xdr:colOff>
      <xdr:row>19</xdr:row>
      <xdr:rowOff>65278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313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216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53848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136144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399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14478</xdr:rowOff>
    </xdr:from>
    <xdr:to>
      <xdr:col>82</xdr:col>
      <xdr:colOff>158750</xdr:colOff>
      <xdr:row>19</xdr:row>
      <xdr:rowOff>116078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158005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94488</xdr:rowOff>
    </xdr:from>
    <xdr:to>
      <xdr:col>78</xdr:col>
      <xdr:colOff>120650</xdr:colOff>
      <xdr:row>19</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9415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ポイント下回り、昨年度と比較して２．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主な要因としては、医療扶助費や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今後も、令和３年度から令和７年度を取組期間とする「第６次八潮市行政改革大綱」に基づき、「給付事業の見直しに伴う扶助費の適正化」等を実施し、扶助費の抑制に努める。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55</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1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55</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014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55</xdr:row>
      <xdr:rowOff>85090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70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55</xdr:row>
      <xdr:rowOff>100330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70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163830</xdr:rowOff>
    </xdr:from>
    <xdr:to>
      <xdr:col>20</xdr:col>
      <xdr:colOff>38100</xdr:colOff>
      <xdr:row>54</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104157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60960</xdr:rowOff>
    </xdr:from>
    <xdr:to>
      <xdr:col>11</xdr:col>
      <xdr:colOff>60325</xdr:colOff>
      <xdr:row>54</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維持補修費や繰出金等のその他の経費は７．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％となっており、類似団体平均と比較して５．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ポイント下回り、昨年度と比較して０．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西袋上馬場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土地区画整理事業特別会計への繰出金が増加したことなどが挙げられる。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53</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48078</xdr:rowOff>
    </xdr:from>
    <xdr:to>
      <xdr:col>78</xdr:col>
      <xdr:colOff>69850</xdr:colOff>
      <xdr:row>53</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34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48078</xdr:rowOff>
    </xdr:from>
    <xdr:to>
      <xdr:col>73</xdr:col>
      <xdr:colOff>180975</xdr:colOff>
      <xdr:row>53</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34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124278</xdr:rowOff>
    </xdr:from>
    <xdr:to>
      <xdr:col>69</xdr:col>
      <xdr:colOff>92075</xdr:colOff>
      <xdr:row>54</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168728</xdr:rowOff>
    </xdr:from>
    <xdr:to>
      <xdr:col>74</xdr:col>
      <xdr:colOff>31750</xdr:colOff>
      <xdr:row>53</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109055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138793</xdr:rowOff>
    </xdr:from>
    <xdr:to>
      <xdr:col>65</xdr:col>
      <xdr:colOff>53975</xdr:colOff>
      <xdr:row>54</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補助費等は１７．５％となっており、類似団体平均と比較して５．１ポイント上回り、昨年度と比較して０．１ポイント増加している。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主な要因としては、小規模保育事業給付費等の増額などが挙げられる。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今後においても、経費区分の明確化に努め、適正な補助金等の支出を行っていく。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119380</xdr:rowOff>
    </xdr:from>
    <xdr:to>
      <xdr:col>82</xdr:col>
      <xdr:colOff>107950</xdr:colOff>
      <xdr:row>40</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977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81280</xdr:rowOff>
    </xdr:from>
    <xdr:to>
      <xdr:col>78</xdr:col>
      <xdr:colOff>69850</xdr:colOff>
      <xdr:row>40</xdr:row>
      <xdr:rowOff>119380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939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81280</xdr:rowOff>
    </xdr:from>
    <xdr:to>
      <xdr:col>73</xdr:col>
      <xdr:colOff>180975</xdr:colOff>
      <xdr:row>41</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93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43180</xdr:rowOff>
    </xdr:from>
    <xdr:to>
      <xdr:col>69</xdr:col>
      <xdr:colOff>92075</xdr:colOff>
      <xdr:row>41</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9011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104157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48277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68580</xdr:rowOff>
    </xdr:from>
    <xdr:to>
      <xdr:col>78</xdr:col>
      <xdr:colOff>120650</xdr:colOff>
      <xdr:row>40</xdr:row>
      <xdr:rowOff>170180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154957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30480</xdr:rowOff>
    </xdr:from>
    <xdr:to>
      <xdr:col>74</xdr:col>
      <xdr:colOff>31750</xdr:colOff>
      <xdr:row>40</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163830</xdr:rowOff>
    </xdr:from>
    <xdr:to>
      <xdr:col>65</xdr:col>
      <xdr:colOff>53975</xdr:colOff>
      <xdr:row>40</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78757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％となっており、類似団体平均と比較して３．１ポイント下回り、昨年度と比較して０．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小中学校耐震補強大規模改修事業に係る地方債の償還が終了したことにより、公債費が減少していることが挙げられる。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今後も、令和３年度から令和７年度を取組期間とする「第６次八潮市行政改革大綱」に基づき、将来的な財政見通しを検証し、後年度の財政負担の平準化に努めることとする。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59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130810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153670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8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公債費（１０．９％）以外では、割合の高い順に物件費等（２１．２％）、人件費（２１．０％）、補助費（１７．５％）、となっており、これらが財政の硬直化を招く要因となっている。</a:t>
          </a:r>
        </a:p>
        <a:p>
          <a:r>
            <a:rPr kumimoji="1" lang="ja-JP" altLang="en-US" sz="1300">
              <a:latin typeface="ＭＳ Ｐゴシック" panose="020B0600070205080204" pitchFamily="50" charset="-128"/>
              <a:ea typeface="ＭＳ Ｐゴシック" panose="020B0600070205080204" pitchFamily="50" charset="-128"/>
            </a:rPr>
            <a:t>　各経費において、前述の方策を着実に実行し、健全な財政運営に努める。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76</xdr:row>
      <xdr:rowOff>86995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9431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75565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894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75565</xdr:rowOff>
    </xdr:from>
    <xdr:to>
      <xdr:col>73</xdr:col>
      <xdr:colOff>180975</xdr:colOff>
      <xdr:row>75</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34315"/>
          <a:ext cx="88900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75</xdr:row>
      <xdr:rowOff>167005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36195</xdr:rowOff>
    </xdr:from>
    <xdr:to>
      <xdr:col>82</xdr:col>
      <xdr:colOff>158750</xdr:colOff>
      <xdr:row>76</xdr:row>
      <xdr:rowOff>137795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52722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136542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116205</xdr:rowOff>
    </xdr:from>
    <xdr:to>
      <xdr:col>65</xdr:col>
      <xdr:colOff>53975</xdr:colOff>
      <xdr:row>76</xdr:row>
      <xdr:rowOff>46355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31132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7188</xdr:rowOff>
    </xdr:from>
    <xdr:to>
      <xdr:col>29</xdr:col>
      <xdr:colOff>127000</xdr:colOff>
      <xdr:row>18</xdr:row>
      <xdr:rowOff>38786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0913"/>
          <a:ext cx="647700" cy="3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38468</xdr:rowOff>
    </xdr:from>
    <xdr:to>
      <xdr:col>26</xdr:col>
      <xdr:colOff>50800</xdr:colOff>
      <xdr:row>18</xdr:row>
      <xdr:rowOff>38786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72193"/>
          <a:ext cx="698500" cy="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38468</xdr:rowOff>
    </xdr:from>
    <xdr:to>
      <xdr:col>22</xdr:col>
      <xdr:colOff>114300</xdr:colOff>
      <xdr:row>18</xdr:row>
      <xdr:rowOff>50851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2193"/>
          <a:ext cx="698500" cy="1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50851</xdr:rowOff>
    </xdr:from>
    <xdr:to>
      <xdr:col>18</xdr:col>
      <xdr:colOff>177800</xdr:colOff>
      <xdr:row>18</xdr:row>
      <xdr:rowOff>58750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4576"/>
          <a:ext cx="698500" cy="7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127838</xdr:rowOff>
    </xdr:from>
    <xdr:to>
      <xdr:col>29</xdr:col>
      <xdr:colOff>177800</xdr:colOff>
      <xdr:row>18</xdr:row>
      <xdr:rowOff>57988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99915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159436</xdr:rowOff>
    </xdr:from>
    <xdr:to>
      <xdr:col>26</xdr:col>
      <xdr:colOff>101600</xdr:colOff>
      <xdr:row>18</xdr:row>
      <xdr:rowOff>89586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74363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159118</xdr:rowOff>
    </xdr:from>
    <xdr:to>
      <xdr:col>22</xdr:col>
      <xdr:colOff>165100</xdr:colOff>
      <xdr:row>18</xdr:row>
      <xdr:rowOff>89268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74045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xdr:rowOff>
    </xdr:from>
    <xdr:to>
      <xdr:col>19</xdr:col>
      <xdr:colOff>38100</xdr:colOff>
      <xdr:row>18</xdr:row>
      <xdr:rowOff>101651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86428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7950</xdr:rowOff>
    </xdr:from>
    <xdr:to>
      <xdr:col>15</xdr:col>
      <xdr:colOff>101600</xdr:colOff>
      <xdr:row>18</xdr:row>
      <xdr:rowOff>109550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179578</xdr:rowOff>
    </xdr:from>
    <xdr:to>
      <xdr:col>29</xdr:col>
      <xdr:colOff>127000</xdr:colOff>
      <xdr:row>35</xdr:row>
      <xdr:rowOff>194992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89928"/>
          <a:ext cx="6477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179578</xdr:rowOff>
    </xdr:from>
    <xdr:to>
      <xdr:col>26</xdr:col>
      <xdr:colOff>50800</xdr:colOff>
      <xdr:row>35</xdr:row>
      <xdr:rowOff>265107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89928"/>
          <a:ext cx="6985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265107</xdr:rowOff>
    </xdr:from>
    <xdr:to>
      <xdr:col>22</xdr:col>
      <xdr:colOff>114300</xdr:colOff>
      <xdr:row>35</xdr:row>
      <xdr:rowOff>307757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75457"/>
          <a:ext cx="698500" cy="4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307757</xdr:rowOff>
    </xdr:from>
    <xdr:to>
      <xdr:col>18</xdr:col>
      <xdr:colOff>177800</xdr:colOff>
      <xdr:row>36</xdr:row>
      <xdr:rowOff>47676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18107"/>
          <a:ext cx="698500" cy="8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144192</xdr:rowOff>
    </xdr:from>
    <xdr:to>
      <xdr:col>29</xdr:col>
      <xdr:colOff>177800</xdr:colOff>
      <xdr:row>35</xdr:row>
      <xdr:rowOff>245792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332169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9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128778</xdr:rowOff>
    </xdr:from>
    <xdr:to>
      <xdr:col>26</xdr:col>
      <xdr:colOff>101600</xdr:colOff>
      <xdr:row>35</xdr:row>
      <xdr:rowOff>230378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240555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214307</xdr:rowOff>
    </xdr:from>
    <xdr:to>
      <xdr:col>22</xdr:col>
      <xdr:colOff>165100</xdr:colOff>
      <xdr:row>35</xdr:row>
      <xdr:rowOff>315907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326084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256957</xdr:rowOff>
    </xdr:from>
    <xdr:to>
      <xdr:col>19</xdr:col>
      <xdr:colOff>38100</xdr:colOff>
      <xdr:row>36</xdr:row>
      <xdr:rowOff>15657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339776</xdr:rowOff>
    </xdr:from>
    <xdr:to>
      <xdr:col>15</xdr:col>
      <xdr:colOff>101600</xdr:colOff>
      <xdr:row>36</xdr:row>
      <xdr:rowOff>98476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83253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93,065
88,626
18.02
45,982,265
43,283,129
2,478,014
19,683,140
24,286,987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159855</xdr:rowOff>
    </xdr:from>
    <xdr:to>
      <xdr:col>24</xdr:col>
      <xdr:colOff>63500</xdr:colOff>
      <xdr:row>38</xdr:row>
      <xdr:rowOff>23781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3505"/>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18218</xdr:rowOff>
    </xdr:from>
    <xdr:to>
      <xdr:col>19</xdr:col>
      <xdr:colOff>177800</xdr:colOff>
      <xdr:row>38</xdr:row>
      <xdr:rowOff>23781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33318"/>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18218</xdr:rowOff>
    </xdr:from>
    <xdr:to>
      <xdr:col>15</xdr:col>
      <xdr:colOff>50800</xdr:colOff>
      <xdr:row>38</xdr:row>
      <xdr:rowOff>25553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3318"/>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25553</xdr:rowOff>
    </xdr:from>
    <xdr:to>
      <xdr:col>10</xdr:col>
      <xdr:colOff>114300</xdr:colOff>
      <xdr:row>38</xdr:row>
      <xdr:rowOff>88341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0653"/>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109055</xdr:rowOff>
    </xdr:from>
    <xdr:to>
      <xdr:col>24</xdr:col>
      <xdr:colOff>114300</xdr:colOff>
      <xdr:row>38</xdr:row>
      <xdr:rowOff>39205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87482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144431</xdr:rowOff>
    </xdr:from>
    <xdr:to>
      <xdr:col>20</xdr:col>
      <xdr:colOff>38100</xdr:colOff>
      <xdr:row>38</xdr:row>
      <xdr:rowOff>74581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65708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138868</xdr:rowOff>
    </xdr:from>
    <xdr:to>
      <xdr:col>15</xdr:col>
      <xdr:colOff>101600</xdr:colOff>
      <xdr:row>38</xdr:row>
      <xdr:rowOff>69018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60145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146202</xdr:rowOff>
    </xdr:from>
    <xdr:to>
      <xdr:col>10</xdr:col>
      <xdr:colOff>165100</xdr:colOff>
      <xdr:row>38</xdr:row>
      <xdr:rowOff>76352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67480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37541</xdr:rowOff>
    </xdr:from>
    <xdr:to>
      <xdr:col>6</xdr:col>
      <xdr:colOff>38100</xdr:colOff>
      <xdr:row>38</xdr:row>
      <xdr:rowOff>139141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130268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103911</xdr:rowOff>
    </xdr:from>
    <xdr:to>
      <xdr:col>24</xdr:col>
      <xdr:colOff>63500</xdr:colOff>
      <xdr:row>56</xdr:row>
      <xdr:rowOff>3086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33661"/>
          <a:ext cx="838200" cy="7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3086</xdr:rowOff>
    </xdr:from>
    <xdr:to>
      <xdr:col>19</xdr:col>
      <xdr:colOff>177800</xdr:colOff>
      <xdr:row>56</xdr:row>
      <xdr:rowOff>51765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4286"/>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51765</xdr:rowOff>
    </xdr:from>
    <xdr:to>
      <xdr:col>15</xdr:col>
      <xdr:colOff>50800</xdr:colOff>
      <xdr:row>56</xdr:row>
      <xdr:rowOff>143421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2965"/>
          <a:ext cx="889000" cy="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130797</xdr:rowOff>
    </xdr:from>
    <xdr:to>
      <xdr:col>10</xdr:col>
      <xdr:colOff>114300</xdr:colOff>
      <xdr:row>56</xdr:row>
      <xdr:rowOff>143421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31997"/>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53111</xdr:rowOff>
    </xdr:from>
    <xdr:to>
      <xdr:col>24</xdr:col>
      <xdr:colOff>114300</xdr:colOff>
      <xdr:row>55</xdr:row>
      <xdr:rowOff>154711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75988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123736</xdr:rowOff>
    </xdr:from>
    <xdr:to>
      <xdr:col>20</xdr:col>
      <xdr:colOff>38100</xdr:colOff>
      <xdr:row>56</xdr:row>
      <xdr:rowOff>53886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70413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965</xdr:rowOff>
    </xdr:from>
    <xdr:to>
      <xdr:col>15</xdr:col>
      <xdr:colOff>101600</xdr:colOff>
      <xdr:row>56</xdr:row>
      <xdr:rowOff>102565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119092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92621</xdr:rowOff>
    </xdr:from>
    <xdr:to>
      <xdr:col>10</xdr:col>
      <xdr:colOff>165100</xdr:colOff>
      <xdr:row>57</xdr:row>
      <xdr:rowOff>22771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79997</xdr:rowOff>
    </xdr:from>
    <xdr:to>
      <xdr:col>6</xdr:col>
      <xdr:colOff>38100</xdr:colOff>
      <xdr:row>57</xdr:row>
      <xdr:rowOff>10147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140729</xdr:rowOff>
    </xdr:from>
    <xdr:to>
      <xdr:col>24</xdr:col>
      <xdr:colOff>63500</xdr:colOff>
      <xdr:row>78</xdr:row>
      <xdr:rowOff>141681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1382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140729</xdr:rowOff>
    </xdr:from>
    <xdr:to>
      <xdr:col>19</xdr:col>
      <xdr:colOff>177800</xdr:colOff>
      <xdr:row>78</xdr:row>
      <xdr:rowOff>143129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382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143129</xdr:rowOff>
    </xdr:from>
    <xdr:to>
      <xdr:col>15</xdr:col>
      <xdr:colOff>50800</xdr:colOff>
      <xdr:row>79</xdr:row>
      <xdr:rowOff>2845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6229"/>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151245</xdr:rowOff>
    </xdr:from>
    <xdr:to>
      <xdr:col>10</xdr:col>
      <xdr:colOff>114300</xdr:colOff>
      <xdr:row>79</xdr:row>
      <xdr:rowOff>2845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4345"/>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90881</xdr:rowOff>
    </xdr:from>
    <xdr:to>
      <xdr:col>24</xdr:col>
      <xdr:colOff>114300</xdr:colOff>
      <xdr:row>79</xdr:row>
      <xdr:rowOff>21031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5808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89929</xdr:rowOff>
    </xdr:from>
    <xdr:to>
      <xdr:col>20</xdr:col>
      <xdr:colOff>38100</xdr:colOff>
      <xdr:row>79</xdr:row>
      <xdr:rowOff>20079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11206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92329</xdr:rowOff>
    </xdr:from>
    <xdr:to>
      <xdr:col>15</xdr:col>
      <xdr:colOff>101600</xdr:colOff>
      <xdr:row>79</xdr:row>
      <xdr:rowOff>22479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13606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123495</xdr:rowOff>
    </xdr:from>
    <xdr:to>
      <xdr:col>10</xdr:col>
      <xdr:colOff>165100</xdr:colOff>
      <xdr:row>79</xdr:row>
      <xdr:rowOff>53645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44772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100445</xdr:rowOff>
    </xdr:from>
    <xdr:to>
      <xdr:col>6</xdr:col>
      <xdr:colOff>38100</xdr:colOff>
      <xdr:row>79</xdr:row>
      <xdr:rowOff>30595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21722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35926</xdr:rowOff>
    </xdr:from>
    <xdr:to>
      <xdr:col>24</xdr:col>
      <xdr:colOff>63500</xdr:colOff>
      <xdr:row>98</xdr:row>
      <xdr:rowOff>42371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838026"/>
          <a:ext cx="838200" cy="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64915</xdr:rowOff>
    </xdr:from>
    <xdr:to>
      <xdr:col>19</xdr:col>
      <xdr:colOff>177800</xdr:colOff>
      <xdr:row>98</xdr:row>
      <xdr:rowOff>35926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95565"/>
          <a:ext cx="889000" cy="1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64915</xdr:rowOff>
    </xdr:from>
    <xdr:to>
      <xdr:col>15</xdr:col>
      <xdr:colOff>50800</xdr:colOff>
      <xdr:row>98</xdr:row>
      <xdr:rowOff>133975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5565"/>
          <a:ext cx="8890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128564</xdr:rowOff>
    </xdr:from>
    <xdr:to>
      <xdr:col>10</xdr:col>
      <xdr:colOff>114300</xdr:colOff>
      <xdr:row>98</xdr:row>
      <xdr:rowOff>133975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30664"/>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163021</xdr:rowOff>
    </xdr:from>
    <xdr:to>
      <xdr:col>24</xdr:col>
      <xdr:colOff>114300</xdr:colOff>
      <xdr:row>98</xdr:row>
      <xdr:rowOff>93171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77948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156576</xdr:rowOff>
    </xdr:from>
    <xdr:to>
      <xdr:col>20</xdr:col>
      <xdr:colOff>38100</xdr:colOff>
      <xdr:row>98</xdr:row>
      <xdr:rowOff>86726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77853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14115</xdr:rowOff>
    </xdr:from>
    <xdr:to>
      <xdr:col>15</xdr:col>
      <xdr:colOff>101600</xdr:colOff>
      <xdr:row>97</xdr:row>
      <xdr:rowOff>115715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106842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83175</xdr:rowOff>
    </xdr:from>
    <xdr:to>
      <xdr:col>10</xdr:col>
      <xdr:colOff>165100</xdr:colOff>
      <xdr:row>99</xdr:row>
      <xdr:rowOff>13325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77764</xdr:rowOff>
    </xdr:from>
    <xdr:to>
      <xdr:col>6</xdr:col>
      <xdr:colOff>38100</xdr:colOff>
      <xdr:row>99</xdr:row>
      <xdr:rowOff>7914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142100</xdr:rowOff>
    </xdr:from>
    <xdr:to>
      <xdr:col>55</xdr:col>
      <xdr:colOff>0</xdr:colOff>
      <xdr:row>36</xdr:row>
      <xdr:rowOff>9520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42850"/>
          <a:ext cx="8382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9520</xdr:rowOff>
    </xdr:from>
    <xdr:to>
      <xdr:col>50</xdr:col>
      <xdr:colOff>114300</xdr:colOff>
      <xdr:row>36</xdr:row>
      <xdr:rowOff>79449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81720"/>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26543</xdr:rowOff>
    </xdr:from>
    <xdr:to>
      <xdr:col>45</xdr:col>
      <xdr:colOff>177800</xdr:colOff>
      <xdr:row>36</xdr:row>
      <xdr:rowOff>79449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12943"/>
          <a:ext cx="889000" cy="7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26543</xdr:rowOff>
    </xdr:from>
    <xdr:to>
      <xdr:col>41</xdr:col>
      <xdr:colOff>50800</xdr:colOff>
      <xdr:row>37</xdr:row>
      <xdr:rowOff>55415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12943"/>
          <a:ext cx="889000" cy="88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91300</xdr:rowOff>
    </xdr:from>
    <xdr:to>
      <xdr:col>55</xdr:col>
      <xdr:colOff>50800</xdr:colOff>
      <xdr:row>36</xdr:row>
      <xdr:rowOff>21450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114177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130170</xdr:rowOff>
    </xdr:from>
    <xdr:to>
      <xdr:col>50</xdr:col>
      <xdr:colOff>165100</xdr:colOff>
      <xdr:row>36</xdr:row>
      <xdr:rowOff>60320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76847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28649</xdr:rowOff>
    </xdr:from>
    <xdr:to>
      <xdr:col>46</xdr:col>
      <xdr:colOff>38100</xdr:colOff>
      <xdr:row>36</xdr:row>
      <xdr:rowOff>130249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147193</xdr:rowOff>
    </xdr:from>
    <xdr:to>
      <xdr:col>41</xdr:col>
      <xdr:colOff>101600</xdr:colOff>
      <xdr:row>32</xdr:row>
      <xdr:rowOff>77343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68470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5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xdr:rowOff>
    </xdr:from>
    <xdr:to>
      <xdr:col>36</xdr:col>
      <xdr:colOff>165100</xdr:colOff>
      <xdr:row>37</xdr:row>
      <xdr:rowOff>106215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97342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135916</xdr:rowOff>
    </xdr:from>
    <xdr:to>
      <xdr:col>55</xdr:col>
      <xdr:colOff>0</xdr:colOff>
      <xdr:row>53</xdr:row>
      <xdr:rowOff>131711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051316"/>
          <a:ext cx="838200" cy="1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131711</xdr:rowOff>
    </xdr:from>
    <xdr:to>
      <xdr:col>50</xdr:col>
      <xdr:colOff>114300</xdr:colOff>
      <xdr:row>56</xdr:row>
      <xdr:rowOff>31394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18561"/>
          <a:ext cx="889000" cy="4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31394</xdr:rowOff>
    </xdr:from>
    <xdr:to>
      <xdr:col>45</xdr:col>
      <xdr:colOff>177800</xdr:colOff>
      <xdr:row>57</xdr:row>
      <xdr:rowOff>98234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32594"/>
          <a:ext cx="889000" cy="2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98234</xdr:rowOff>
    </xdr:from>
    <xdr:to>
      <xdr:col>41</xdr:col>
      <xdr:colOff>50800</xdr:colOff>
      <xdr:row>57</xdr:row>
      <xdr:rowOff>115418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70884"/>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85116</xdr:rowOff>
    </xdr:from>
    <xdr:to>
      <xdr:col>55</xdr:col>
      <xdr:colOff>50800</xdr:colOff>
      <xdr:row>53</xdr:row>
      <xdr:rowOff>15266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107993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80911</xdr:rowOff>
    </xdr:from>
    <xdr:to>
      <xdr:col>50</xdr:col>
      <xdr:colOff>165100</xdr:colOff>
      <xdr:row>54</xdr:row>
      <xdr:rowOff>11061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27588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152044</xdr:rowOff>
    </xdr:from>
    <xdr:to>
      <xdr:col>46</xdr:col>
      <xdr:colOff>38100</xdr:colOff>
      <xdr:row>56</xdr:row>
      <xdr:rowOff>82194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73321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47434</xdr:rowOff>
    </xdr:from>
    <xdr:to>
      <xdr:col>41</xdr:col>
      <xdr:colOff>101600</xdr:colOff>
      <xdr:row>57</xdr:row>
      <xdr:rowOff>149034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140161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64618</xdr:rowOff>
    </xdr:from>
    <xdr:to>
      <xdr:col>36</xdr:col>
      <xdr:colOff>165100</xdr:colOff>
      <xdr:row>57</xdr:row>
      <xdr:rowOff>166218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157345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98134</xdr:rowOff>
    </xdr:from>
    <xdr:to>
      <xdr:col>55</xdr:col>
      <xdr:colOff>0</xdr:colOff>
      <xdr:row>77</xdr:row>
      <xdr:rowOff>167284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99784"/>
          <a:ext cx="8382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56966</xdr:rowOff>
    </xdr:from>
    <xdr:to>
      <xdr:col>50</xdr:col>
      <xdr:colOff>114300</xdr:colOff>
      <xdr:row>77</xdr:row>
      <xdr:rowOff>98134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8616"/>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56966</xdr:rowOff>
    </xdr:from>
    <xdr:to>
      <xdr:col>45</xdr:col>
      <xdr:colOff>177800</xdr:colOff>
      <xdr:row>78</xdr:row>
      <xdr:rowOff>102857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58616"/>
          <a:ext cx="889000" cy="2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36906</xdr:rowOff>
    </xdr:from>
    <xdr:to>
      <xdr:col>41</xdr:col>
      <xdr:colOff>50800</xdr:colOff>
      <xdr:row>78</xdr:row>
      <xdr:rowOff>102857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10006"/>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116484</xdr:rowOff>
    </xdr:from>
    <xdr:to>
      <xdr:col>55</xdr:col>
      <xdr:colOff>50800</xdr:colOff>
      <xdr:row>78</xdr:row>
      <xdr:rowOff>46634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139361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6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47334</xdr:rowOff>
    </xdr:from>
    <xdr:to>
      <xdr:col>50</xdr:col>
      <xdr:colOff>165100</xdr:colOff>
      <xdr:row>77</xdr:row>
      <xdr:rowOff>148934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165461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6166</xdr:rowOff>
    </xdr:from>
    <xdr:to>
      <xdr:col>46</xdr:col>
      <xdr:colOff>38100</xdr:colOff>
      <xdr:row>77</xdr:row>
      <xdr:rowOff>107766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124293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52057</xdr:rowOff>
    </xdr:from>
    <xdr:to>
      <xdr:col>41</xdr:col>
      <xdr:colOff>101600</xdr:colOff>
      <xdr:row>78</xdr:row>
      <xdr:rowOff>153657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144784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157556</xdr:rowOff>
    </xdr:from>
    <xdr:to>
      <xdr:col>36</xdr:col>
      <xdr:colOff>165100</xdr:colOff>
      <xdr:row>78</xdr:row>
      <xdr:rowOff>87706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78833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5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95515</xdr:rowOff>
    </xdr:from>
    <xdr:to>
      <xdr:col>55</xdr:col>
      <xdr:colOff>0</xdr:colOff>
      <xdr:row>95</xdr:row>
      <xdr:rowOff>127257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868915"/>
          <a:ext cx="838200" cy="5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127257</xdr:rowOff>
    </xdr:from>
    <xdr:to>
      <xdr:col>50</xdr:col>
      <xdr:colOff>114300</xdr:colOff>
      <xdr:row>97</xdr:row>
      <xdr:rowOff>126310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15007"/>
          <a:ext cx="889000" cy="34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126310</xdr:rowOff>
    </xdr:from>
    <xdr:to>
      <xdr:col>45</xdr:col>
      <xdr:colOff>177800</xdr:colOff>
      <xdr:row>98</xdr:row>
      <xdr:rowOff>91906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56960"/>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91906</xdr:rowOff>
    </xdr:from>
    <xdr:to>
      <xdr:col>41</xdr:col>
      <xdr:colOff>50800</xdr:colOff>
      <xdr:row>98</xdr:row>
      <xdr:rowOff>121281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94006"/>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44715</xdr:rowOff>
    </xdr:from>
    <xdr:to>
      <xdr:col>55</xdr:col>
      <xdr:colOff>50800</xdr:colOff>
      <xdr:row>92</xdr:row>
      <xdr:rowOff>146315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67592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6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76457</xdr:rowOff>
    </xdr:from>
    <xdr:to>
      <xdr:col>50</xdr:col>
      <xdr:colOff>165100</xdr:colOff>
      <xdr:row>96</xdr:row>
      <xdr:rowOff>6607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23134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3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75510</xdr:rowOff>
    </xdr:from>
    <xdr:to>
      <xdr:col>46</xdr:col>
      <xdr:colOff>38100</xdr:colOff>
      <xdr:row>98</xdr:row>
      <xdr:rowOff>5660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168237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41106</xdr:rowOff>
    </xdr:from>
    <xdr:to>
      <xdr:col>41</xdr:col>
      <xdr:colOff>101600</xdr:colOff>
      <xdr:row>98</xdr:row>
      <xdr:rowOff>142706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133833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70481</xdr:rowOff>
    </xdr:from>
    <xdr:to>
      <xdr:col>36</xdr:col>
      <xdr:colOff>165100</xdr:colOff>
      <xdr:row>99</xdr:row>
      <xdr:rowOff>631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163208</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139517</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139517</xdr:rowOff>
    </xdr:from>
    <xdr:to>
      <xdr:col>71</xdr:col>
      <xdr:colOff>177800</xdr:colOff>
      <xdr:row>38</xdr:row>
      <xdr:rowOff>139517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88717</xdr:rowOff>
    </xdr:from>
    <xdr:to>
      <xdr:col>72</xdr:col>
      <xdr:colOff>38100</xdr:colOff>
      <xdr:row>39</xdr:row>
      <xdr:rowOff>18867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9994</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88717</xdr:rowOff>
    </xdr:from>
    <xdr:to>
      <xdr:col>67</xdr:col>
      <xdr:colOff>101600</xdr:colOff>
      <xdr:row>39</xdr:row>
      <xdr:rowOff>18867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9994</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23140</xdr:rowOff>
    </xdr:from>
    <xdr:to>
      <xdr:col>85</xdr:col>
      <xdr:colOff>127000</xdr:colOff>
      <xdr:row>77</xdr:row>
      <xdr:rowOff>35065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24790"/>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23140</xdr:rowOff>
    </xdr:from>
    <xdr:to>
      <xdr:col>81</xdr:col>
      <xdr:colOff>50800</xdr:colOff>
      <xdr:row>77</xdr:row>
      <xdr:rowOff>25552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24790"/>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25552</xdr:rowOff>
    </xdr:from>
    <xdr:to>
      <xdr:col>76</xdr:col>
      <xdr:colOff>114300</xdr:colOff>
      <xdr:row>77</xdr:row>
      <xdr:rowOff>25984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27202"/>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20968</xdr:rowOff>
    </xdr:from>
    <xdr:to>
      <xdr:col>71</xdr:col>
      <xdr:colOff>177800</xdr:colOff>
      <xdr:row>77</xdr:row>
      <xdr:rowOff>25984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22618"/>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155715</xdr:rowOff>
    </xdr:from>
    <xdr:to>
      <xdr:col>85</xdr:col>
      <xdr:colOff>177800</xdr:colOff>
      <xdr:row>77</xdr:row>
      <xdr:rowOff>85865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134142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143790</xdr:rowOff>
    </xdr:from>
    <xdr:to>
      <xdr:col>81</xdr:col>
      <xdr:colOff>101600</xdr:colOff>
      <xdr:row>77</xdr:row>
      <xdr:rowOff>73940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65067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146202</xdr:rowOff>
    </xdr:from>
    <xdr:to>
      <xdr:col>76</xdr:col>
      <xdr:colOff>165100</xdr:colOff>
      <xdr:row>77</xdr:row>
      <xdr:rowOff>76352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67479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146634</xdr:rowOff>
    </xdr:from>
    <xdr:to>
      <xdr:col>72</xdr:col>
      <xdr:colOff>38100</xdr:colOff>
      <xdr:row>77</xdr:row>
      <xdr:rowOff>76784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67911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6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141618</xdr:rowOff>
    </xdr:from>
    <xdr:to>
      <xdr:col>67</xdr:col>
      <xdr:colOff>101600</xdr:colOff>
      <xdr:row>77</xdr:row>
      <xdr:rowOff>71768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62895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63832</xdr:rowOff>
    </xdr:from>
    <xdr:to>
      <xdr:col>85</xdr:col>
      <xdr:colOff>127000</xdr:colOff>
      <xdr:row>97</xdr:row>
      <xdr:rowOff>149585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94482"/>
          <a:ext cx="838200" cy="8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129001</xdr:rowOff>
    </xdr:from>
    <xdr:to>
      <xdr:col>81</xdr:col>
      <xdr:colOff>50800</xdr:colOff>
      <xdr:row>97</xdr:row>
      <xdr:rowOff>149585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59651"/>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129001</xdr:rowOff>
    </xdr:from>
    <xdr:to>
      <xdr:col>76</xdr:col>
      <xdr:colOff>114300</xdr:colOff>
      <xdr:row>98</xdr:row>
      <xdr:rowOff>36144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9651"/>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149740</xdr:rowOff>
    </xdr:from>
    <xdr:to>
      <xdr:col>71</xdr:col>
      <xdr:colOff>177800</xdr:colOff>
      <xdr:row>98</xdr:row>
      <xdr:rowOff>36144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80390"/>
          <a:ext cx="889000" cy="5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13032</xdr:rowOff>
    </xdr:from>
    <xdr:to>
      <xdr:col>85</xdr:col>
      <xdr:colOff>177800</xdr:colOff>
      <xdr:row>97</xdr:row>
      <xdr:rowOff>114632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35909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98785</xdr:rowOff>
    </xdr:from>
    <xdr:to>
      <xdr:col>81</xdr:col>
      <xdr:colOff>101600</xdr:colOff>
      <xdr:row>98</xdr:row>
      <xdr:rowOff>28935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20062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2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78201</xdr:rowOff>
    </xdr:from>
    <xdr:to>
      <xdr:col>76</xdr:col>
      <xdr:colOff>165100</xdr:colOff>
      <xdr:row>98</xdr:row>
      <xdr:rowOff>8351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170928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156794</xdr:rowOff>
    </xdr:from>
    <xdr:to>
      <xdr:col>72</xdr:col>
      <xdr:colOff>38100</xdr:colOff>
      <xdr:row>98</xdr:row>
      <xdr:rowOff>86944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78071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98940</xdr:rowOff>
    </xdr:from>
    <xdr:to>
      <xdr:col>67</xdr:col>
      <xdr:colOff>101600</xdr:colOff>
      <xdr:row>98</xdr:row>
      <xdr:rowOff>29090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45617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167856</xdr:rowOff>
    </xdr:from>
    <xdr:to>
      <xdr:col>116</xdr:col>
      <xdr:colOff>63500</xdr:colOff>
      <xdr:row>58</xdr:row>
      <xdr:rowOff>169799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11956"/>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166827</xdr:rowOff>
    </xdr:from>
    <xdr:to>
      <xdr:col>111</xdr:col>
      <xdr:colOff>177800</xdr:colOff>
      <xdr:row>58</xdr:row>
      <xdr:rowOff>167856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1092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162522</xdr:rowOff>
    </xdr:from>
    <xdr:to>
      <xdr:col>107</xdr:col>
      <xdr:colOff>50800</xdr:colOff>
      <xdr:row>58</xdr:row>
      <xdr:rowOff>166827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0662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152044</xdr:rowOff>
    </xdr:from>
    <xdr:to>
      <xdr:col>102</xdr:col>
      <xdr:colOff>114300</xdr:colOff>
      <xdr:row>58</xdr:row>
      <xdr:rowOff>162522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96144"/>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118999</xdr:rowOff>
    </xdr:from>
    <xdr:to>
      <xdr:col>116</xdr:col>
      <xdr:colOff>114300</xdr:colOff>
      <xdr:row>59</xdr:row>
      <xdr:rowOff>49149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117056</xdr:rowOff>
    </xdr:from>
    <xdr:to>
      <xdr:col>112</xdr:col>
      <xdr:colOff>38100</xdr:colOff>
      <xdr:row>59</xdr:row>
      <xdr:rowOff>47206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38333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5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116027</xdr:rowOff>
    </xdr:from>
    <xdr:to>
      <xdr:col>107</xdr:col>
      <xdr:colOff>101600</xdr:colOff>
      <xdr:row>59</xdr:row>
      <xdr:rowOff>46177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37304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5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111722</xdr:rowOff>
    </xdr:from>
    <xdr:to>
      <xdr:col>102</xdr:col>
      <xdr:colOff>165100</xdr:colOff>
      <xdr:row>59</xdr:row>
      <xdr:rowOff>41872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32999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4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101244</xdr:rowOff>
    </xdr:from>
    <xdr:to>
      <xdr:col>98</xdr:col>
      <xdr:colOff>38100</xdr:colOff>
      <xdr:row>59</xdr:row>
      <xdr:rowOff>31394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22521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100282</xdr:rowOff>
    </xdr:from>
    <xdr:to>
      <xdr:col>116</xdr:col>
      <xdr:colOff>63500</xdr:colOff>
      <xdr:row>77</xdr:row>
      <xdr:rowOff>119486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01932"/>
          <a:ext cx="838200" cy="1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119486</xdr:rowOff>
    </xdr:from>
    <xdr:to>
      <xdr:col>111</xdr:col>
      <xdr:colOff>177800</xdr:colOff>
      <xdr:row>77</xdr:row>
      <xdr:rowOff>144566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2113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104136</xdr:rowOff>
    </xdr:from>
    <xdr:to>
      <xdr:col>107</xdr:col>
      <xdr:colOff>50800</xdr:colOff>
      <xdr:row>77</xdr:row>
      <xdr:rowOff>144566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05786"/>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46561</xdr:rowOff>
    </xdr:from>
    <xdr:to>
      <xdr:col>102</xdr:col>
      <xdr:colOff>114300</xdr:colOff>
      <xdr:row>77</xdr:row>
      <xdr:rowOff>104136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76761"/>
          <a:ext cx="889000" cy="2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49482</xdr:rowOff>
    </xdr:from>
    <xdr:to>
      <xdr:col>116</xdr:col>
      <xdr:colOff>114300</xdr:colOff>
      <xdr:row>77</xdr:row>
      <xdr:rowOff>151082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27909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68686</xdr:rowOff>
    </xdr:from>
    <xdr:to>
      <xdr:col>112</xdr:col>
      <xdr:colOff>38100</xdr:colOff>
      <xdr:row>77</xdr:row>
      <xdr:rowOff>170286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161413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93766</xdr:rowOff>
    </xdr:from>
    <xdr:to>
      <xdr:col>107</xdr:col>
      <xdr:colOff>101600</xdr:colOff>
      <xdr:row>78</xdr:row>
      <xdr:rowOff>23916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15043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53336</xdr:rowOff>
    </xdr:from>
    <xdr:to>
      <xdr:col>102</xdr:col>
      <xdr:colOff>165100</xdr:colOff>
      <xdr:row>77</xdr:row>
      <xdr:rowOff>154936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146063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167211</xdr:rowOff>
    </xdr:from>
    <xdr:to>
      <xdr:col>98</xdr:col>
      <xdr:colOff>38100</xdr:colOff>
      <xdr:row>76</xdr:row>
      <xdr:rowOff>97361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88488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４６５，０８５円となっている。主な構成項目である普通建設事業費は、住民一人当たり８７，２９８円となっており、前年度から比較すると１３，１６９円増加した。これは、新庁舎建設工事費の増などが主な要因として挙げられる。また物件費においては住民一人当たり７９，３１８円となっており、前年度と比較すると５，５６１円増加した。これは、新庁舎建設に伴う庁用器具費などの経費が増加したこと等が要因として挙げられる。今後も、令和３年度から令和７年度までを取組期間とする「第６次八潮市行政改革大綱」に基づき、物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93,065
88,626
18.02
45,982,265
43,283,129
2,478,014
19,683,140
24,286,987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15799</xdr:rowOff>
    </xdr:from>
    <xdr:to>
      <xdr:col>24</xdr:col>
      <xdr:colOff>63500</xdr:colOff>
      <xdr:row>37</xdr:row>
      <xdr:rowOff>44602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59449"/>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44602</xdr:rowOff>
    </xdr:from>
    <xdr:to>
      <xdr:col>19</xdr:col>
      <xdr:colOff>177800</xdr:colOff>
      <xdr:row>37</xdr:row>
      <xdr:rowOff>62433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8825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31801</xdr:rowOff>
    </xdr:from>
    <xdr:to>
      <xdr:col>15</xdr:col>
      <xdr:colOff>50800</xdr:colOff>
      <xdr:row>37</xdr:row>
      <xdr:rowOff>62433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7545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141986</xdr:rowOff>
    </xdr:from>
    <xdr:to>
      <xdr:col>10</xdr:col>
      <xdr:colOff>114300</xdr:colOff>
      <xdr:row>37</xdr:row>
      <xdr:rowOff>31801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418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136449</xdr:rowOff>
    </xdr:from>
    <xdr:to>
      <xdr:col>24</xdr:col>
      <xdr:colOff>114300</xdr:colOff>
      <xdr:row>37</xdr:row>
      <xdr:rowOff>66599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114876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165252</xdr:rowOff>
    </xdr:from>
    <xdr:to>
      <xdr:col>20</xdr:col>
      <xdr:colOff>38100</xdr:colOff>
      <xdr:row>37</xdr:row>
      <xdr:rowOff>95402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86529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11633</xdr:rowOff>
    </xdr:from>
    <xdr:to>
      <xdr:col>15</xdr:col>
      <xdr:colOff>101600</xdr:colOff>
      <xdr:row>37</xdr:row>
      <xdr:rowOff>113233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104360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152451</xdr:rowOff>
    </xdr:from>
    <xdr:to>
      <xdr:col>10</xdr:col>
      <xdr:colOff>165100</xdr:colOff>
      <xdr:row>37</xdr:row>
      <xdr:rowOff>82601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73728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91186</xdr:rowOff>
    </xdr:from>
    <xdr:to>
      <xdr:col>6</xdr:col>
      <xdr:colOff>38100</xdr:colOff>
      <xdr:row>37</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90917</xdr:rowOff>
    </xdr:from>
    <xdr:to>
      <xdr:col>24</xdr:col>
      <xdr:colOff>63500</xdr:colOff>
      <xdr:row>55</xdr:row>
      <xdr:rowOff>129527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177767"/>
          <a:ext cx="838200" cy="38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129527</xdr:rowOff>
    </xdr:from>
    <xdr:to>
      <xdr:col>19</xdr:col>
      <xdr:colOff>177800</xdr:colOff>
      <xdr:row>56</xdr:row>
      <xdr:rowOff>127302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59277"/>
          <a:ext cx="889000" cy="16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162019</xdr:rowOff>
    </xdr:from>
    <xdr:to>
      <xdr:col>15</xdr:col>
      <xdr:colOff>50800</xdr:colOff>
      <xdr:row>56</xdr:row>
      <xdr:rowOff>127302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77419"/>
          <a:ext cx="889000" cy="65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162019</xdr:rowOff>
    </xdr:from>
    <xdr:to>
      <xdr:col>10</xdr:col>
      <xdr:colOff>114300</xdr:colOff>
      <xdr:row>57</xdr:row>
      <xdr:rowOff>11791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77419"/>
          <a:ext cx="889000" cy="70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40117</xdr:rowOff>
    </xdr:from>
    <xdr:to>
      <xdr:col>24</xdr:col>
      <xdr:colOff>114300</xdr:colOff>
      <xdr:row>53</xdr:row>
      <xdr:rowOff>141717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62994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7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78727</xdr:rowOff>
    </xdr:from>
    <xdr:to>
      <xdr:col>20</xdr:col>
      <xdr:colOff>38100</xdr:colOff>
      <xdr:row>56</xdr:row>
      <xdr:rowOff>8877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25404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76502</xdr:rowOff>
    </xdr:from>
    <xdr:to>
      <xdr:col>15</xdr:col>
      <xdr:colOff>101600</xdr:colOff>
      <xdr:row>57</xdr:row>
      <xdr:rowOff>6652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169229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111219</xdr:rowOff>
    </xdr:from>
    <xdr:to>
      <xdr:col>10</xdr:col>
      <xdr:colOff>165100</xdr:colOff>
      <xdr:row>53</xdr:row>
      <xdr:rowOff>41369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32496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132441</xdr:rowOff>
    </xdr:from>
    <xdr:to>
      <xdr:col>6</xdr:col>
      <xdr:colOff>38100</xdr:colOff>
      <xdr:row>57</xdr:row>
      <xdr:rowOff>62591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53718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9894</xdr:rowOff>
    </xdr:from>
    <xdr:to>
      <xdr:col>24</xdr:col>
      <xdr:colOff>63500</xdr:colOff>
      <xdr:row>77</xdr:row>
      <xdr:rowOff>69881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1544"/>
          <a:ext cx="838200" cy="5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27009</xdr:rowOff>
    </xdr:from>
    <xdr:to>
      <xdr:col>19</xdr:col>
      <xdr:colOff>177800</xdr:colOff>
      <xdr:row>77</xdr:row>
      <xdr:rowOff>69881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28659"/>
          <a:ext cx="889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27009</xdr:rowOff>
    </xdr:from>
    <xdr:to>
      <xdr:col>15</xdr:col>
      <xdr:colOff>50800</xdr:colOff>
      <xdr:row>78</xdr:row>
      <xdr:rowOff>67500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8659"/>
          <a:ext cx="889000" cy="2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67500</xdr:rowOff>
    </xdr:from>
    <xdr:to>
      <xdr:col>10</xdr:col>
      <xdr:colOff>114300</xdr:colOff>
      <xdr:row>78</xdr:row>
      <xdr:rowOff>134119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0600"/>
          <a:ext cx="889000" cy="6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71267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130544</xdr:rowOff>
    </xdr:from>
    <xdr:to>
      <xdr:col>24</xdr:col>
      <xdr:colOff>114300</xdr:colOff>
      <xdr:row>77</xdr:row>
      <xdr:rowOff>60694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108971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19081</xdr:rowOff>
    </xdr:from>
    <xdr:to>
      <xdr:col>20</xdr:col>
      <xdr:colOff>38100</xdr:colOff>
      <xdr:row>77</xdr:row>
      <xdr:rowOff>120681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111808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147659</xdr:rowOff>
    </xdr:from>
    <xdr:to>
      <xdr:col>15</xdr:col>
      <xdr:colOff>101600</xdr:colOff>
      <xdr:row>77</xdr:row>
      <xdr:rowOff>77809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68936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16700</xdr:rowOff>
    </xdr:from>
    <xdr:to>
      <xdr:col>10</xdr:col>
      <xdr:colOff>165100</xdr:colOff>
      <xdr:row>78</xdr:row>
      <xdr:rowOff>118300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109427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83319</xdr:rowOff>
    </xdr:from>
    <xdr:to>
      <xdr:col>6</xdr:col>
      <xdr:colOff>38100</xdr:colOff>
      <xdr:row>79</xdr:row>
      <xdr:rowOff>13469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25115</xdr:rowOff>
    </xdr:from>
    <xdr:to>
      <xdr:col>24</xdr:col>
      <xdr:colOff>63500</xdr:colOff>
      <xdr:row>98</xdr:row>
      <xdr:rowOff>35420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27215"/>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25115</xdr:rowOff>
    </xdr:from>
    <xdr:to>
      <xdr:col>19</xdr:col>
      <xdr:colOff>177800</xdr:colOff>
      <xdr:row>98</xdr:row>
      <xdr:rowOff>48222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27215"/>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48222</xdr:rowOff>
    </xdr:from>
    <xdr:to>
      <xdr:col>15</xdr:col>
      <xdr:colOff>50800</xdr:colOff>
      <xdr:row>98</xdr:row>
      <xdr:rowOff>113401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50322"/>
          <a:ext cx="889000" cy="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113401</xdr:rowOff>
    </xdr:from>
    <xdr:to>
      <xdr:col>10</xdr:col>
      <xdr:colOff>114300</xdr:colOff>
      <xdr:row>98</xdr:row>
      <xdr:rowOff>124231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15501"/>
          <a:ext cx="889000" cy="1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163985</xdr:rowOff>
    </xdr:from>
    <xdr:to>
      <xdr:col>10</xdr:col>
      <xdr:colOff>165100</xdr:colOff>
      <xdr:row>97</xdr:row>
      <xdr:rowOff>94135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110662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23701</xdr:rowOff>
    </xdr:from>
    <xdr:to>
      <xdr:col>6</xdr:col>
      <xdr:colOff>38100</xdr:colOff>
      <xdr:row>97</xdr:row>
      <xdr:rowOff>125301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5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141828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156070</xdr:rowOff>
    </xdr:from>
    <xdr:to>
      <xdr:col>24</xdr:col>
      <xdr:colOff>114300</xdr:colOff>
      <xdr:row>98</xdr:row>
      <xdr:rowOff>86220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70997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145765</xdr:rowOff>
    </xdr:from>
    <xdr:to>
      <xdr:col>20</xdr:col>
      <xdr:colOff>38100</xdr:colOff>
      <xdr:row>98</xdr:row>
      <xdr:rowOff>75915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67042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168872</xdr:rowOff>
    </xdr:from>
    <xdr:to>
      <xdr:col>15</xdr:col>
      <xdr:colOff>101600</xdr:colOff>
      <xdr:row>98</xdr:row>
      <xdr:rowOff>99022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62601</xdr:rowOff>
    </xdr:from>
    <xdr:to>
      <xdr:col>10</xdr:col>
      <xdr:colOff>165100</xdr:colOff>
      <xdr:row>98</xdr:row>
      <xdr:rowOff>164201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155328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73431</xdr:rowOff>
    </xdr:from>
    <xdr:to>
      <xdr:col>6</xdr:col>
      <xdr:colOff>38100</xdr:colOff>
      <xdr:row>99</xdr:row>
      <xdr:rowOff>3581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166158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97899</xdr:rowOff>
    </xdr:from>
    <xdr:to>
      <xdr:col>55</xdr:col>
      <xdr:colOff>0</xdr:colOff>
      <xdr:row>38</xdr:row>
      <xdr:rowOff>91694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441549"/>
          <a:ext cx="8382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97899</xdr:rowOff>
    </xdr:from>
    <xdr:to>
      <xdr:col>50</xdr:col>
      <xdr:colOff>114300</xdr:colOff>
      <xdr:row>38</xdr:row>
      <xdr:rowOff>73079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441549"/>
          <a:ext cx="889000" cy="14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73079</xdr:rowOff>
    </xdr:from>
    <xdr:to>
      <xdr:col>45</xdr:col>
      <xdr:colOff>177800</xdr:colOff>
      <xdr:row>38</xdr:row>
      <xdr:rowOff>75692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58817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75692</xdr:rowOff>
    </xdr:from>
    <xdr:to>
      <xdr:col>41</xdr:col>
      <xdr:colOff>50800</xdr:colOff>
      <xdr:row>38</xdr:row>
      <xdr:rowOff>84510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590792"/>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19321</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47099</xdr:rowOff>
    </xdr:from>
    <xdr:to>
      <xdr:col>50</xdr:col>
      <xdr:colOff>165100</xdr:colOff>
      <xdr:row>37</xdr:row>
      <xdr:rowOff>148699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165226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22279</xdr:rowOff>
    </xdr:from>
    <xdr:to>
      <xdr:col>46</xdr:col>
      <xdr:colOff>38100</xdr:colOff>
      <xdr:row>38</xdr:row>
      <xdr:rowOff>123879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140406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24892</xdr:rowOff>
    </xdr:from>
    <xdr:to>
      <xdr:col>41</xdr:col>
      <xdr:colOff>101600</xdr:colOff>
      <xdr:row>38</xdr:row>
      <xdr:rowOff>126492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117619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33710</xdr:rowOff>
    </xdr:from>
    <xdr:to>
      <xdr:col>36</xdr:col>
      <xdr:colOff>165100</xdr:colOff>
      <xdr:row>38</xdr:row>
      <xdr:rowOff>135310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126437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10693</xdr:rowOff>
    </xdr:from>
    <xdr:to>
      <xdr:col>55</xdr:col>
      <xdr:colOff>0</xdr:colOff>
      <xdr:row>59</xdr:row>
      <xdr:rowOff>11417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12624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10693</xdr:rowOff>
    </xdr:from>
    <xdr:to>
      <xdr:col>50</xdr:col>
      <xdr:colOff>114300</xdr:colOff>
      <xdr:row>59</xdr:row>
      <xdr:rowOff>11988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1012624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11988</xdr:rowOff>
    </xdr:from>
    <xdr:to>
      <xdr:col>45</xdr:col>
      <xdr:colOff>177800</xdr:colOff>
      <xdr:row>59</xdr:row>
      <xdr:rowOff>12370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12753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12370</xdr:rowOff>
    </xdr:from>
    <xdr:to>
      <xdr:col>41</xdr:col>
      <xdr:colOff>50800</xdr:colOff>
      <xdr:row>59</xdr:row>
      <xdr:rowOff>18885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10127920"/>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132067</xdr:rowOff>
    </xdr:from>
    <xdr:to>
      <xdr:col>55</xdr:col>
      <xdr:colOff>50800</xdr:colOff>
      <xdr:row>59</xdr:row>
      <xdr:rowOff>62217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46994</xdr:rowOff>
    </xdr:from>
    <xdr:ext cx="378565"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9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131343</xdr:rowOff>
    </xdr:from>
    <xdr:to>
      <xdr:col>50</xdr:col>
      <xdr:colOff>165100</xdr:colOff>
      <xdr:row>59</xdr:row>
      <xdr:rowOff>61493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52620</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50017" y="10168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132638</xdr:rowOff>
    </xdr:from>
    <xdr:to>
      <xdr:col>46</xdr:col>
      <xdr:colOff>38100</xdr:colOff>
      <xdr:row>59</xdr:row>
      <xdr:rowOff>62788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53915</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61017" y="1016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133020</xdr:rowOff>
    </xdr:from>
    <xdr:to>
      <xdr:col>41</xdr:col>
      <xdr:colOff>101600</xdr:colOff>
      <xdr:row>59</xdr:row>
      <xdr:rowOff>63170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54297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72017" y="1016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139535</xdr:rowOff>
    </xdr:from>
    <xdr:to>
      <xdr:col>36</xdr:col>
      <xdr:colOff>165100</xdr:colOff>
      <xdr:row>59</xdr:row>
      <xdr:rowOff>69685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60812</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83017" y="1017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121086</xdr:rowOff>
    </xdr:from>
    <xdr:to>
      <xdr:col>55</xdr:col>
      <xdr:colOff>0</xdr:colOff>
      <xdr:row>79</xdr:row>
      <xdr:rowOff>14982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94186"/>
          <a:ext cx="838200" cy="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121086</xdr:rowOff>
    </xdr:from>
    <xdr:to>
      <xdr:col>50</xdr:col>
      <xdr:colOff>114300</xdr:colOff>
      <xdr:row>78</xdr:row>
      <xdr:rowOff>146983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494186"/>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146983</xdr:rowOff>
    </xdr:from>
    <xdr:to>
      <xdr:col>45</xdr:col>
      <xdr:colOff>177800</xdr:colOff>
      <xdr:row>78</xdr:row>
      <xdr:rowOff>161091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520083"/>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137185</xdr:rowOff>
    </xdr:from>
    <xdr:to>
      <xdr:col>41</xdr:col>
      <xdr:colOff>50800</xdr:colOff>
      <xdr:row>78</xdr:row>
      <xdr:rowOff>161091</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510285"/>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135632</xdr:rowOff>
    </xdr:from>
    <xdr:to>
      <xdr:col>55</xdr:col>
      <xdr:colOff>50800</xdr:colOff>
      <xdr:row>79</xdr:row>
      <xdr:rowOff>65782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5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50559</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42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70286</xdr:rowOff>
    </xdr:from>
    <xdr:to>
      <xdr:col>50</xdr:col>
      <xdr:colOff>165100</xdr:colOff>
      <xdr:row>79</xdr:row>
      <xdr:rowOff>436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163013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5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96183</xdr:rowOff>
    </xdr:from>
    <xdr:to>
      <xdr:col>46</xdr:col>
      <xdr:colOff>38100</xdr:colOff>
      <xdr:row>79</xdr:row>
      <xdr:rowOff>26333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17460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5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110291</xdr:rowOff>
    </xdr:from>
    <xdr:to>
      <xdr:col>41</xdr:col>
      <xdr:colOff>101600</xdr:colOff>
      <xdr:row>79</xdr:row>
      <xdr:rowOff>40441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8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31568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5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86385</xdr:rowOff>
    </xdr:from>
    <xdr:to>
      <xdr:col>36</xdr:col>
      <xdr:colOff>165100</xdr:colOff>
      <xdr:row>79</xdr:row>
      <xdr:rowOff>16535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7662</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5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102667</xdr:rowOff>
    </xdr:from>
    <xdr:to>
      <xdr:col>55</xdr:col>
      <xdr:colOff>0</xdr:colOff>
      <xdr:row>94</xdr:row>
      <xdr:rowOff>161486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047517"/>
          <a:ext cx="838200" cy="2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39185</xdr:rowOff>
    </xdr:from>
    <xdr:to>
      <xdr:col>50</xdr:col>
      <xdr:colOff>114300</xdr:colOff>
      <xdr:row>93</xdr:row>
      <xdr:rowOff>102667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5984035"/>
          <a:ext cx="889000" cy="6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39185</xdr:rowOff>
    </xdr:from>
    <xdr:to>
      <xdr:col>45</xdr:col>
      <xdr:colOff>177800</xdr:colOff>
      <xdr:row>95</xdr:row>
      <xdr:rowOff>2311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5984035"/>
          <a:ext cx="889000" cy="30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119035</xdr:rowOff>
    </xdr:from>
    <xdr:to>
      <xdr:col>41</xdr:col>
      <xdr:colOff>50800</xdr:colOff>
      <xdr:row>95</xdr:row>
      <xdr:rowOff>2311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235335"/>
          <a:ext cx="889000" cy="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48925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110686</xdr:rowOff>
    </xdr:from>
    <xdr:to>
      <xdr:col>55</xdr:col>
      <xdr:colOff>50800</xdr:colOff>
      <xdr:row>95</xdr:row>
      <xdr:rowOff>40836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2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133563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07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51867</xdr:rowOff>
    </xdr:from>
    <xdr:to>
      <xdr:col>50</xdr:col>
      <xdr:colOff>165100</xdr:colOff>
      <xdr:row>93</xdr:row>
      <xdr:rowOff>153467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59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169994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7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159835</xdr:rowOff>
    </xdr:from>
    <xdr:to>
      <xdr:col>46</xdr:col>
      <xdr:colOff>38100</xdr:colOff>
      <xdr:row>93</xdr:row>
      <xdr:rowOff>89985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106512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7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122961</xdr:rowOff>
    </xdr:from>
    <xdr:to>
      <xdr:col>41</xdr:col>
      <xdr:colOff>101600</xdr:colOff>
      <xdr:row>95</xdr:row>
      <xdr:rowOff>53111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2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44238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68235</xdr:rowOff>
    </xdr:from>
    <xdr:to>
      <xdr:col>36</xdr:col>
      <xdr:colOff>165100</xdr:colOff>
      <xdr:row>94</xdr:row>
      <xdr:rowOff>169835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14912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9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65405</xdr:rowOff>
    </xdr:from>
    <xdr:to>
      <xdr:col>85</xdr:col>
      <xdr:colOff>127000</xdr:colOff>
      <xdr:row>38</xdr:row>
      <xdr:rowOff>136499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80505"/>
          <a:ext cx="8382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128080</xdr:rowOff>
    </xdr:from>
    <xdr:to>
      <xdr:col>81</xdr:col>
      <xdr:colOff>50800</xdr:colOff>
      <xdr:row>38</xdr:row>
      <xdr:rowOff>136499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643180"/>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94247</xdr:rowOff>
    </xdr:from>
    <xdr:to>
      <xdr:col>76</xdr:col>
      <xdr:colOff>114300</xdr:colOff>
      <xdr:row>38</xdr:row>
      <xdr:rowOff>128080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60934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94247</xdr:rowOff>
    </xdr:from>
    <xdr:to>
      <xdr:col>71</xdr:col>
      <xdr:colOff>177800</xdr:colOff>
      <xdr:row>38</xdr:row>
      <xdr:rowOff>110744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609347"/>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14605</xdr:rowOff>
    </xdr:from>
    <xdr:to>
      <xdr:col>85</xdr:col>
      <xdr:colOff>177800</xdr:colOff>
      <xdr:row>38</xdr:row>
      <xdr:rowOff>116205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164482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85699</xdr:rowOff>
    </xdr:from>
    <xdr:to>
      <xdr:col>81</xdr:col>
      <xdr:colOff>101600</xdr:colOff>
      <xdr:row>39</xdr:row>
      <xdr:rowOff>15849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6976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77280</xdr:rowOff>
    </xdr:from>
    <xdr:to>
      <xdr:col>76</xdr:col>
      <xdr:colOff>165100</xdr:colOff>
      <xdr:row>39</xdr:row>
      <xdr:rowOff>7430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170007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43447</xdr:rowOff>
    </xdr:from>
    <xdr:to>
      <xdr:col>72</xdr:col>
      <xdr:colOff>38100</xdr:colOff>
      <xdr:row>38</xdr:row>
      <xdr:rowOff>145047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136174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59944</xdr:rowOff>
    </xdr:from>
    <xdr:to>
      <xdr:col>67</xdr:col>
      <xdr:colOff>101600</xdr:colOff>
      <xdr:row>38</xdr:row>
      <xdr:rowOff>161544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152671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125510</xdr:rowOff>
    </xdr:from>
    <xdr:to>
      <xdr:col>85</xdr:col>
      <xdr:colOff>127000</xdr:colOff>
      <xdr:row>57</xdr:row>
      <xdr:rowOff>111272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26710"/>
          <a:ext cx="838200" cy="1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125510</xdr:rowOff>
    </xdr:from>
    <xdr:to>
      <xdr:col>81</xdr:col>
      <xdr:colOff>50800</xdr:colOff>
      <xdr:row>57</xdr:row>
      <xdr:rowOff>155473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726710"/>
          <a:ext cx="889000" cy="20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155473</xdr:rowOff>
    </xdr:from>
    <xdr:to>
      <xdr:col>76</xdr:col>
      <xdr:colOff>114300</xdr:colOff>
      <xdr:row>58</xdr:row>
      <xdr:rowOff>33776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928123"/>
          <a:ext cx="889000" cy="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33776</xdr:rowOff>
    </xdr:from>
    <xdr:to>
      <xdr:col>71</xdr:col>
      <xdr:colOff>177800</xdr:colOff>
      <xdr:row>58</xdr:row>
      <xdr:rowOff>147080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977876"/>
          <a:ext cx="889000" cy="1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60472</xdr:rowOff>
    </xdr:from>
    <xdr:to>
      <xdr:col>85</xdr:col>
      <xdr:colOff>177800</xdr:colOff>
      <xdr:row>57</xdr:row>
      <xdr:rowOff>162072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38899</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74710</xdr:rowOff>
    </xdr:from>
    <xdr:to>
      <xdr:col>81</xdr:col>
      <xdr:colOff>101600</xdr:colOff>
      <xdr:row>57</xdr:row>
      <xdr:rowOff>4860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21387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45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104673</xdr:rowOff>
    </xdr:from>
    <xdr:to>
      <xdr:col>76</xdr:col>
      <xdr:colOff>165100</xdr:colOff>
      <xdr:row>58</xdr:row>
      <xdr:rowOff>34823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25950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154426</xdr:rowOff>
    </xdr:from>
    <xdr:to>
      <xdr:col>72</xdr:col>
      <xdr:colOff>38100</xdr:colOff>
      <xdr:row>58</xdr:row>
      <xdr:rowOff>84576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75703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0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96280</xdr:rowOff>
    </xdr:from>
    <xdr:to>
      <xdr:col>67</xdr:col>
      <xdr:colOff>101600</xdr:colOff>
      <xdr:row>59</xdr:row>
      <xdr:rowOff>26430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17557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139517</xdr:rowOff>
    </xdr:from>
    <xdr:to>
      <xdr:col>76</xdr:col>
      <xdr:colOff>114300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2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139517</xdr:rowOff>
    </xdr:from>
    <xdr:to>
      <xdr:col>71</xdr:col>
      <xdr:colOff>177800</xdr:colOff>
      <xdr:row>78</xdr:row>
      <xdr:rowOff>139517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1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88717</xdr:rowOff>
    </xdr:from>
    <xdr:to>
      <xdr:col>72</xdr:col>
      <xdr:colOff>38100</xdr:colOff>
      <xdr:row>79</xdr:row>
      <xdr:rowOff>18867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9994</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88717</xdr:rowOff>
    </xdr:from>
    <xdr:to>
      <xdr:col>67</xdr:col>
      <xdr:colOff>101600</xdr:colOff>
      <xdr:row>79</xdr:row>
      <xdr:rowOff>18867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9994</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23140</xdr:rowOff>
    </xdr:from>
    <xdr:to>
      <xdr:col>85</xdr:col>
      <xdr:colOff>127000</xdr:colOff>
      <xdr:row>97</xdr:row>
      <xdr:rowOff>35052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653790"/>
          <a:ext cx="8382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23140</xdr:rowOff>
    </xdr:from>
    <xdr:to>
      <xdr:col>81</xdr:col>
      <xdr:colOff>50800</xdr:colOff>
      <xdr:row>97</xdr:row>
      <xdr:rowOff>25552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53790"/>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25552</xdr:rowOff>
    </xdr:from>
    <xdr:to>
      <xdr:col>76</xdr:col>
      <xdr:colOff>114300</xdr:colOff>
      <xdr:row>97</xdr:row>
      <xdr:rowOff>25984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56202"/>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20968</xdr:rowOff>
    </xdr:from>
    <xdr:to>
      <xdr:col>71</xdr:col>
      <xdr:colOff>177800</xdr:colOff>
      <xdr:row>97</xdr:row>
      <xdr:rowOff>25984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651618"/>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155702</xdr:rowOff>
    </xdr:from>
    <xdr:to>
      <xdr:col>85</xdr:col>
      <xdr:colOff>177800</xdr:colOff>
      <xdr:row>97</xdr:row>
      <xdr:rowOff>85852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134129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143790</xdr:rowOff>
    </xdr:from>
    <xdr:to>
      <xdr:col>81</xdr:col>
      <xdr:colOff>101600</xdr:colOff>
      <xdr:row>97</xdr:row>
      <xdr:rowOff>73940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65067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146202</xdr:rowOff>
    </xdr:from>
    <xdr:to>
      <xdr:col>76</xdr:col>
      <xdr:colOff>165100</xdr:colOff>
      <xdr:row>97</xdr:row>
      <xdr:rowOff>76352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67479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146634</xdr:rowOff>
    </xdr:from>
    <xdr:to>
      <xdr:col>72</xdr:col>
      <xdr:colOff>38100</xdr:colOff>
      <xdr:row>97</xdr:row>
      <xdr:rowOff>76784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67911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141618</xdr:rowOff>
    </xdr:from>
    <xdr:to>
      <xdr:col>67</xdr:col>
      <xdr:colOff>101600</xdr:colOff>
      <xdr:row>97</xdr:row>
      <xdr:rowOff>71768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62895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６９，６２８円となっており、前年度から６，２９８円増加し、決算額全体に対する構成比は３６．５％である。民生費の中では児童福祉費が４０．２％を占め、昨年度と比較すると、物価高騰対応重点支援給付金等が増加している。また、総務費では、住民一人当たり１２８，９０２円となっており、前年度から５０，０６７円増加し、決算全体に対する構成比は２７．７％である。総務費の中では総務管理費が９３．９％を占め、昨年度と比較すると、新庁舎建設工事費等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過度な取崩しとならないように努めており、令和５年度残高は３，６０８，１６８千円となり、令和４年度残高に比べ、２５５，９１８千円減少した。</a:t>
          </a:r>
        </a:p>
        <a:p>
          <a:r>
            <a:rPr kumimoji="1" lang="ja-JP" altLang="en-US" sz="1400">
              <a:latin typeface="ＭＳ ゴシック" pitchFamily="49" charset="-128"/>
              <a:ea typeface="ＭＳ ゴシック" pitchFamily="49" charset="-128"/>
            </a:rPr>
            <a:t>　令和５年度の実質収支額については、２，４７８，０１４千円となり、令和４年度の実質収支額に比べ、６３８，２７６千円の減少となった。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すべての会計において、赤字はなく黒字であり、令和５年度の標準財政規模比は３１．９６％となり、前年度の３５．９５％と比較して３．９９ポイント減少した。</a:t>
          </a:r>
        </a:p>
        <a:p>
          <a:r>
            <a:rPr kumimoji="1" lang="ja-JP" altLang="en-US" sz="1400">
              <a:latin typeface="ＭＳ ゴシック" pitchFamily="49" charset="-128"/>
              <a:ea typeface="ＭＳ ゴシック" pitchFamily="49" charset="-128"/>
            </a:rPr>
            <a:t>　主な要因として、一般会計においては、歳入では地方税等が増加したものの、歳出における投資的経費等が大幅に増加したことなどにより、実質黒字比率が減少した。他方、公共下水道事業会計は前年度に引き続き黒字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と比較して７７百万円減少し、公営企業債の元利償還金に対する繰入金も５６百万円減少した。一方で、組合等が起こした地方債の元利償還金に対する負担金等においては、３７百万円増加したため、分子全体では１，３６５百万円となり、昨年度１，３９９百万円と比較して３４百万円の減額となった。</a:t>
          </a:r>
        </a:p>
        <a:p>
          <a:r>
            <a:rPr kumimoji="1" lang="ja-JP" altLang="en-US" sz="1400">
              <a:latin typeface="ＭＳ ゴシック" pitchFamily="49" charset="-128"/>
              <a:ea typeface="ＭＳ ゴシック" pitchFamily="49" charset="-128"/>
            </a:rPr>
            <a:t>　主な要因としては、</a:t>
          </a:r>
          <a:r>
            <a:rPr kumimoji="1" lang="ja-JP" altLang="en-US" sz="1400">
              <a:solidFill>
                <a:schemeClr val="tx1"/>
              </a:solidFill>
              <a:latin typeface="ＭＳ ゴシック" pitchFamily="49" charset="-128"/>
              <a:ea typeface="ＭＳ ゴシック" pitchFamily="49" charset="-128"/>
            </a:rPr>
            <a:t>公共下水道事業会計</a:t>
          </a:r>
          <a:r>
            <a:rPr kumimoji="1" lang="ja-JP" altLang="en-US" sz="1400">
              <a:latin typeface="ＭＳ ゴシック" pitchFamily="49" charset="-128"/>
              <a:ea typeface="ＭＳ ゴシック" pitchFamily="49" charset="-128"/>
            </a:rPr>
            <a:t>に対する繰出金が減少したことなどによる。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将来負担額については、前年度と比較し、地方債残高が２，７３９百万円の増額、退職手当負担見込額が６５百万円の増額となったことなどから、全体で１，８９６百万円の増額となった。</a:t>
          </a:r>
        </a:p>
        <a:p>
          <a:r>
            <a:rPr kumimoji="1" lang="ja-JP" altLang="en-US" sz="1400">
              <a:latin typeface="ＭＳ ゴシック" pitchFamily="49" charset="-128"/>
              <a:ea typeface="ＭＳ ゴシック" pitchFamily="49" charset="-128"/>
            </a:rPr>
            <a:t>　地方債現在高が増となった主な要因としては、</a:t>
          </a:r>
          <a:r>
            <a:rPr kumimoji="1" lang="ja-JP" altLang="en-US" sz="1400">
              <a:solidFill>
                <a:sysClr val="windowText" lastClr="000000"/>
              </a:solidFill>
              <a:latin typeface="ＭＳ ゴシック" pitchFamily="49" charset="-128"/>
              <a:ea typeface="ＭＳ ゴシック" pitchFamily="49" charset="-128"/>
            </a:rPr>
            <a:t>新庁舎整備事業に係る地方債４，０４１百万円</a:t>
          </a:r>
          <a:r>
            <a:rPr kumimoji="1" lang="ja-JP" altLang="en-US" sz="1400">
              <a:latin typeface="ＭＳ ゴシック" pitchFamily="49" charset="-128"/>
              <a:ea typeface="ＭＳ ゴシック" pitchFamily="49" charset="-128"/>
            </a:rPr>
            <a:t>の増額となったことが挙げられる。</a:t>
          </a:r>
        </a:p>
        <a:p>
          <a:r>
            <a:rPr kumimoji="1" lang="ja-JP" altLang="en-US" sz="1400">
              <a:latin typeface="ＭＳ ゴシック" pitchFamily="49" charset="-128"/>
              <a:ea typeface="ＭＳ ゴシック" pitchFamily="49" charset="-128"/>
            </a:rPr>
            <a:t>　また、退職手当負担見込額が増となった主な要因としては、定年延長に係る制度改正に伴い、一般職員数が「６００人」から「６２８人」に増加したことなどが挙げられる。</a:t>
          </a:r>
        </a:p>
        <a:p>
          <a:r>
            <a:rPr kumimoji="1" lang="ja-JP" altLang="en-US" sz="1400">
              <a:latin typeface="ＭＳ ゴシック" pitchFamily="49" charset="-128"/>
              <a:ea typeface="ＭＳ ゴシック" pitchFamily="49" charset="-128"/>
            </a:rPr>
            <a:t>　なお、充当可能財源等については、充当可能財源等全体として５７百万円の減額となった。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埼玉県八潮市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決算剰余金を基に２，５１７百万円を積み立てた一方、庁舎整備基金などで３，５７６百万円の取り崩しを行ったため、基金全体で、１，０５９百万円の減額となった。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今後の事業に備えて、十分な基金残高を確保したい。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公共施設整備基金は、市庁舎を除く公共施設の整備に要する経費の財源に充てるため設置している。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学校建設基金は、市立小中学校の学校建設に要する経費の財源に充てるため平成２４年度から設置している。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庁舎整備基金は、市庁舎の建替えに要する経費の財源に充てるため平成２７年度から設置している。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公共施設整備基金については、今後の公共施設の整備に備えるため、令和５年度は４１０百万円の積み立てを行った。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学校建設基金については、令和６年度から令和８年度の新設小学校建設工事費の財源とするため、令和５年度は４００百万円の積み立てを行った。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庁舎整備基金については、新庁舎建設工事費のため、令和５年度は１，８０９百万円の取り崩しを行った。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については、新設小学校建設工事費の財源として取り崩しを行う。公共施設整備基金については、今後ひかえているアセットマネジメントの取組みに対応できるよう、積み立てや取り崩しを考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決算剰余金を基に積立てを行っており、令和５年度は積立て額１，４７２百万円に対し、取崩し額１，７２８百万円となり２５６百万円の減額となった。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財政調整基金については、標準財政規模の１割程度を積立て、今後起こりうる非常時の備え等としていきたい。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新庁舎建設工事費のために借り入れした地方債の償還に備え、令和５年度は、決算剰余金を基に積み立てを行い、２００百万円の増額となった。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減債基金については、増加するか今後の検討としたい。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7" sqref="AU7:AX7"/>
    </sheetView>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45982265</v>
      </c>
      <c r="BO4" s="436"/>
      <c r="BP4" s="436"/>
      <c r="BQ4" s="436"/>
      <c r="BR4" s="436"/>
      <c r="BS4" s="436"/>
      <c r="BT4" s="436"/>
      <c r="BU4" s="437"/>
      <c r="BV4" s="435">
        <v>43308117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12.6</v>
      </c>
      <c r="CU4" s="576"/>
      <c r="CV4" s="576"/>
      <c r="CW4" s="576"/>
      <c r="CX4" s="576"/>
      <c r="CY4" s="576"/>
      <c r="CZ4" s="576"/>
      <c r="DA4" s="577"/>
      <c r="DB4" s="575">
        <v>16.399999999999999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43283129</v>
      </c>
      <c r="BO5" s="407"/>
      <c r="BP5" s="407"/>
      <c r="BQ5" s="407"/>
      <c r="BR5" s="407"/>
      <c r="BS5" s="407"/>
      <c r="BT5" s="407"/>
      <c r="BU5" s="408"/>
      <c r="BV5" s="406">
        <v>39812849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88.2</v>
      </c>
      <c r="CU5" s="404"/>
      <c r="CV5" s="404"/>
      <c r="CW5" s="404"/>
      <c r="CX5" s="404"/>
      <c r="CY5" s="404"/>
      <c r="CZ5" s="404"/>
      <c r="DA5" s="405"/>
      <c r="DB5" s="403">
        <v>84.6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2699136</v>
      </c>
      <c r="BO6" s="407"/>
      <c r="BP6" s="407"/>
      <c r="BQ6" s="407"/>
      <c r="BR6" s="407"/>
      <c r="BS6" s="407"/>
      <c r="BT6" s="407"/>
      <c r="BU6" s="408"/>
      <c r="BV6" s="406">
        <v>3495268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88.2</v>
      </c>
      <c r="CU6" s="550"/>
      <c r="CV6" s="550"/>
      <c r="CW6" s="550"/>
      <c r="CX6" s="550"/>
      <c r="CY6" s="550"/>
      <c r="CZ6" s="550"/>
      <c r="DA6" s="551"/>
      <c r="DB6" s="549">
        <v>84.6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221122</v>
      </c>
      <c r="BO7" s="407"/>
      <c r="BP7" s="407"/>
      <c r="BQ7" s="407"/>
      <c r="BR7" s="407"/>
      <c r="BS7" s="407"/>
      <c r="BT7" s="407"/>
      <c r="BU7" s="408"/>
      <c r="BV7" s="406">
        <v>378978</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19683140</v>
      </c>
      <c r="CU7" s="407"/>
      <c r="CV7" s="407"/>
      <c r="CW7" s="407"/>
      <c r="CX7" s="407"/>
      <c r="CY7" s="407"/>
      <c r="CZ7" s="407"/>
      <c r="DA7" s="408"/>
      <c r="DB7" s="406">
        <v>18973208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2478014</v>
      </c>
      <c r="BO8" s="407"/>
      <c r="BP8" s="407"/>
      <c r="BQ8" s="407"/>
      <c r="BR8" s="407"/>
      <c r="BS8" s="407"/>
      <c r="BT8" s="407"/>
      <c r="BU8" s="408"/>
      <c r="BV8" s="406">
        <v>3116290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1.01</v>
      </c>
      <c r="CU8" s="510"/>
      <c r="CV8" s="510"/>
      <c r="CW8" s="510"/>
      <c r="CX8" s="510"/>
      <c r="CY8" s="510"/>
      <c r="CZ8" s="510"/>
      <c r="DA8" s="511"/>
      <c r="DB8" s="509">
        <v>1</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93363</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-638276</v>
      </c>
      <c r="BO9" s="407"/>
      <c r="BP9" s="407"/>
      <c r="BQ9" s="407"/>
      <c r="BR9" s="407"/>
      <c r="BS9" s="407"/>
      <c r="BT9" s="407"/>
      <c r="BU9" s="408"/>
      <c r="BV9" s="406">
        <v>453758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7.5</v>
      </c>
      <c r="CU9" s="404"/>
      <c r="CV9" s="404"/>
      <c r="CW9" s="404"/>
      <c r="CX9" s="404"/>
      <c r="CY9" s="404"/>
      <c r="CZ9" s="404"/>
      <c r="DA9" s="405"/>
      <c r="DB9" s="403">
        <v>8.3000000000000007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86717</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1472050</v>
      </c>
      <c r="BO10" s="407"/>
      <c r="BP10" s="407"/>
      <c r="BQ10" s="407"/>
      <c r="BR10" s="407"/>
      <c r="BS10" s="407"/>
      <c r="BT10" s="407"/>
      <c r="BU10" s="408"/>
      <c r="BV10" s="406">
        <v>1609601</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93065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1727968</v>
      </c>
      <c r="BO12" s="407"/>
      <c r="BP12" s="407"/>
      <c r="BQ12" s="407"/>
      <c r="BR12" s="407"/>
      <c r="BS12" s="407"/>
      <c r="BT12" s="407"/>
      <c r="BU12" s="408"/>
      <c r="BV12" s="406">
        <v>1001031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88626</v>
      </c>
      <c r="S13" s="494"/>
      <c r="T13" s="494"/>
      <c r="U13" s="494"/>
      <c r="V13" s="495"/>
      <c r="W13" s="496" t="s">
        <v>131</v>
      </c>
      <c r="X13" s="392"/>
      <c r="Y13" s="392"/>
      <c r="Z13" s="392"/>
      <c r="AA13" s="392"/>
      <c r="AB13" s="393"/>
      <c r="AC13" s="359">
        <v>359</v>
      </c>
      <c r="AD13" s="360"/>
      <c r="AE13" s="360"/>
      <c r="AF13" s="360"/>
      <c r="AG13" s="361"/>
      <c r="AH13" s="359">
        <v>426</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-894194</v>
      </c>
      <c r="BO13" s="407"/>
      <c r="BP13" s="407"/>
      <c r="BQ13" s="407"/>
      <c r="BR13" s="407"/>
      <c r="BS13" s="407"/>
      <c r="BT13" s="407"/>
      <c r="BU13" s="408"/>
      <c r="BV13" s="406">
        <v>1062328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7.4</v>
      </c>
      <c r="CU13" s="404"/>
      <c r="CV13" s="404"/>
      <c r="CW13" s="404"/>
      <c r="CX13" s="404"/>
      <c r="CY13" s="404"/>
      <c r="CZ13" s="404"/>
      <c r="DA13" s="405"/>
      <c r="DB13" s="403">
        <v>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92365</v>
      </c>
      <c r="S14" s="494"/>
      <c r="T14" s="494"/>
      <c r="U14" s="494"/>
      <c r="V14" s="495"/>
      <c r="W14" s="497"/>
      <c r="X14" s="395"/>
      <c r="Y14" s="395"/>
      <c r="Z14" s="395"/>
      <c r="AA14" s="395"/>
      <c r="AB14" s="396"/>
      <c r="AC14" s="486">
        <v>0.8</v>
      </c>
      <c r="AD14" s="487"/>
      <c r="AE14" s="487"/>
      <c r="AF14" s="487"/>
      <c r="AG14" s="488"/>
      <c r="AH14" s="486">
        <v>1.1000000000000001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53.5</v>
      </c>
      <c r="CU14" s="504"/>
      <c r="CV14" s="504"/>
      <c r="CW14" s="504"/>
      <c r="CX14" s="504"/>
      <c r="CY14" s="504"/>
      <c r="CZ14" s="504"/>
      <c r="DA14" s="505"/>
      <c r="DB14" s="503">
        <v>45.3</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88369</v>
      </c>
      <c r="S15" s="494"/>
      <c r="T15" s="494"/>
      <c r="U15" s="494"/>
      <c r="V15" s="495"/>
      <c r="W15" s="496" t="s">
        <v>137</v>
      </c>
      <c r="X15" s="392"/>
      <c r="Y15" s="392"/>
      <c r="Z15" s="392"/>
      <c r="AA15" s="392"/>
      <c r="AB15" s="393"/>
      <c r="AC15" s="359">
        <v>12802</v>
      </c>
      <c r="AD15" s="360"/>
      <c r="AE15" s="360"/>
      <c r="AF15" s="360"/>
      <c r="AG15" s="361"/>
      <c r="AH15" s="359">
        <v>13524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15370274</v>
      </c>
      <c r="BO15" s="436"/>
      <c r="BP15" s="436"/>
      <c r="BQ15" s="436"/>
      <c r="BR15" s="436"/>
      <c r="BS15" s="436"/>
      <c r="BT15" s="436"/>
      <c r="BU15" s="437"/>
      <c r="BV15" s="435">
        <v>14796870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30.1</v>
      </c>
      <c r="AD16" s="487"/>
      <c r="AE16" s="487"/>
      <c r="AF16" s="487"/>
      <c r="AG16" s="488"/>
      <c r="AH16" s="486">
        <v>34.4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14845676</v>
      </c>
      <c r="BO16" s="407"/>
      <c r="BP16" s="407"/>
      <c r="BQ16" s="407"/>
      <c r="BR16" s="407"/>
      <c r="BS16" s="407"/>
      <c r="BT16" s="407"/>
      <c r="BU16" s="408"/>
      <c r="BV16" s="406">
        <v>14603249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29348</v>
      </c>
      <c r="AD17" s="360"/>
      <c r="AE17" s="360"/>
      <c r="AF17" s="360"/>
      <c r="AG17" s="361"/>
      <c r="AH17" s="359">
        <v>25346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19683140</v>
      </c>
      <c r="BO17" s="407"/>
      <c r="BP17" s="407"/>
      <c r="BQ17" s="407"/>
      <c r="BR17" s="407"/>
      <c r="BS17" s="407"/>
      <c r="BT17" s="407"/>
      <c r="BU17" s="408"/>
      <c r="BV17" s="406">
        <v>18973208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18.02</v>
      </c>
      <c r="M18" s="459"/>
      <c r="N18" s="459"/>
      <c r="O18" s="459"/>
      <c r="P18" s="459"/>
      <c r="Q18" s="459"/>
      <c r="R18" s="460"/>
      <c r="S18" s="460"/>
      <c r="T18" s="460"/>
      <c r="U18" s="460"/>
      <c r="V18" s="461"/>
      <c r="W18" s="477"/>
      <c r="X18" s="478"/>
      <c r="Y18" s="478"/>
      <c r="Z18" s="478"/>
      <c r="AA18" s="478"/>
      <c r="AB18" s="502"/>
      <c r="AC18" s="376">
        <v>69</v>
      </c>
      <c r="AD18" s="377"/>
      <c r="AE18" s="377"/>
      <c r="AF18" s="377"/>
      <c r="AG18" s="462"/>
      <c r="AH18" s="376">
        <v>64.5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17825621</v>
      </c>
      <c r="BO18" s="407"/>
      <c r="BP18" s="407"/>
      <c r="BQ18" s="407"/>
      <c r="BR18" s="407"/>
      <c r="BS18" s="407"/>
      <c r="BT18" s="407"/>
      <c r="BU18" s="408"/>
      <c r="BV18" s="406">
        <v>16699766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5181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29254050</v>
      </c>
      <c r="BO19" s="407"/>
      <c r="BP19" s="407"/>
      <c r="BQ19" s="407"/>
      <c r="BR19" s="407"/>
      <c r="BS19" s="407"/>
      <c r="BT19" s="407"/>
      <c r="BU19" s="408"/>
      <c r="BV19" s="406">
        <v>26655381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42183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24286987</v>
      </c>
      <c r="BO22" s="436"/>
      <c r="BP22" s="436"/>
      <c r="BQ22" s="436"/>
      <c r="BR22" s="436"/>
      <c r="BS22" s="436"/>
      <c r="BT22" s="436"/>
      <c r="BU22" s="437"/>
      <c r="BV22" s="435">
        <v>21538061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16576261</v>
      </c>
      <c r="BO23" s="407"/>
      <c r="BP23" s="407"/>
      <c r="BQ23" s="407"/>
      <c r="BR23" s="407"/>
      <c r="BS23" s="407"/>
      <c r="BT23" s="407"/>
      <c r="BU23" s="408"/>
      <c r="BV23" s="406">
        <v>13271026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7240</v>
      </c>
      <c r="R24" s="360"/>
      <c r="S24" s="360"/>
      <c r="T24" s="360"/>
      <c r="U24" s="360"/>
      <c r="V24" s="361"/>
      <c r="W24" s="449"/>
      <c r="X24" s="386"/>
      <c r="Y24" s="387"/>
      <c r="Z24" s="362" t="s">
        <v>162</v>
      </c>
      <c r="AA24" s="363"/>
      <c r="AB24" s="363"/>
      <c r="AC24" s="363"/>
      <c r="AD24" s="363"/>
      <c r="AE24" s="363"/>
      <c r="AF24" s="363"/>
      <c r="AG24" s="364"/>
      <c r="AH24" s="359">
        <v>526</v>
      </c>
      <c r="AI24" s="360"/>
      <c r="AJ24" s="360"/>
      <c r="AK24" s="360"/>
      <c r="AL24" s="361"/>
      <c r="AM24" s="359">
        <v>1551174</v>
      </c>
      <c r="AN24" s="360"/>
      <c r="AO24" s="360"/>
      <c r="AP24" s="360"/>
      <c r="AQ24" s="360"/>
      <c r="AR24" s="361"/>
      <c r="AS24" s="359">
        <v>2949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20612283</v>
      </c>
      <c r="BO24" s="407"/>
      <c r="BP24" s="407"/>
      <c r="BQ24" s="407"/>
      <c r="BR24" s="407"/>
      <c r="BS24" s="407"/>
      <c r="BT24" s="407"/>
      <c r="BU24" s="408"/>
      <c r="BV24" s="406">
        <v>17247803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6975</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8346003</v>
      </c>
      <c r="BO25" s="436"/>
      <c r="BP25" s="436"/>
      <c r="BQ25" s="436"/>
      <c r="BR25" s="436"/>
      <c r="BS25" s="436"/>
      <c r="BT25" s="436"/>
      <c r="BU25" s="437"/>
      <c r="BV25" s="435">
        <v>7746804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6888</v>
      </c>
      <c r="R26" s="360"/>
      <c r="S26" s="360"/>
      <c r="T26" s="360"/>
      <c r="U26" s="360"/>
      <c r="V26" s="361"/>
      <c r="W26" s="449"/>
      <c r="X26" s="386"/>
      <c r="Y26" s="387"/>
      <c r="Z26" s="362" t="s">
        <v>168</v>
      </c>
      <c r="AA26" s="417"/>
      <c r="AB26" s="417"/>
      <c r="AC26" s="417"/>
      <c r="AD26" s="417"/>
      <c r="AE26" s="417"/>
      <c r="AF26" s="417"/>
      <c r="AG26" s="418"/>
      <c r="AH26" s="359">
        <v>15</v>
      </c>
      <c r="AI26" s="360"/>
      <c r="AJ26" s="360"/>
      <c r="AK26" s="360"/>
      <c r="AL26" s="361"/>
      <c r="AM26" s="359">
        <v>47400</v>
      </c>
      <c r="AN26" s="360"/>
      <c r="AO26" s="360"/>
      <c r="AP26" s="360"/>
      <c r="AQ26" s="360"/>
      <c r="AR26" s="361"/>
      <c r="AS26" s="359">
        <v>3160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4550</v>
      </c>
      <c r="R27" s="360"/>
      <c r="S27" s="360"/>
      <c r="T27" s="360"/>
      <c r="U27" s="360"/>
      <c r="V27" s="361"/>
      <c r="W27" s="449"/>
      <c r="X27" s="386"/>
      <c r="Y27" s="387"/>
      <c r="Z27" s="362" t="s">
        <v>171</v>
      </c>
      <c r="AA27" s="363"/>
      <c r="AB27" s="363"/>
      <c r="AC27" s="363"/>
      <c r="AD27" s="363"/>
      <c r="AE27" s="363"/>
      <c r="AF27" s="363"/>
      <c r="AG27" s="364"/>
      <c r="AH27" s="359">
        <v>11</v>
      </c>
      <c r="AI27" s="360"/>
      <c r="AJ27" s="360"/>
      <c r="AK27" s="360"/>
      <c r="AL27" s="361"/>
      <c r="AM27" s="359">
        <v>43505</v>
      </c>
      <c r="AN27" s="360"/>
      <c r="AO27" s="360"/>
      <c r="AP27" s="360"/>
      <c r="AQ27" s="360"/>
      <c r="AR27" s="361"/>
      <c r="AS27" s="359">
        <v>3955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4150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3608168</v>
      </c>
      <c r="BO28" s="436"/>
      <c r="BP28" s="436"/>
      <c r="BQ28" s="436"/>
      <c r="BR28" s="436"/>
      <c r="BS28" s="436"/>
      <c r="BT28" s="436"/>
      <c r="BU28" s="437"/>
      <c r="BV28" s="435">
        <v>3864086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19</v>
      </c>
      <c r="M29" s="360"/>
      <c r="N29" s="360"/>
      <c r="O29" s="360"/>
      <c r="P29" s="361"/>
      <c r="Q29" s="359">
        <v>3950</v>
      </c>
      <c r="R29" s="360"/>
      <c r="S29" s="360"/>
      <c r="T29" s="360"/>
      <c r="U29" s="360"/>
      <c r="V29" s="361"/>
      <c r="W29" s="450"/>
      <c r="X29" s="451"/>
      <c r="Y29" s="452"/>
      <c r="Z29" s="362" t="s">
        <v>177</v>
      </c>
      <c r="AA29" s="363"/>
      <c r="AB29" s="363"/>
      <c r="AC29" s="363"/>
      <c r="AD29" s="363"/>
      <c r="AE29" s="363"/>
      <c r="AF29" s="363"/>
      <c r="AG29" s="364"/>
      <c r="AH29" s="359">
        <v>537</v>
      </c>
      <c r="AI29" s="360"/>
      <c r="AJ29" s="360"/>
      <c r="AK29" s="360"/>
      <c r="AL29" s="361"/>
      <c r="AM29" s="359">
        <v>1594679</v>
      </c>
      <c r="AN29" s="360"/>
      <c r="AO29" s="360"/>
      <c r="AP29" s="360"/>
      <c r="AQ29" s="360"/>
      <c r="AR29" s="361"/>
      <c r="AS29" s="359">
        <v>2970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470474</v>
      </c>
      <c r="BO29" s="407"/>
      <c r="BP29" s="407"/>
      <c r="BQ29" s="407"/>
      <c r="BR29" s="407"/>
      <c r="BS29" s="407"/>
      <c r="BT29" s="407"/>
      <c r="BU29" s="408"/>
      <c r="BV29" s="406">
        <v>270471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2484223</v>
      </c>
      <c r="BO30" s="441"/>
      <c r="BP30" s="441"/>
      <c r="BQ30" s="441"/>
      <c r="BR30" s="441"/>
      <c r="BS30" s="441"/>
      <c r="BT30" s="441"/>
      <c r="BU30" s="442"/>
      <c r="BV30" s="440">
        <v>3487077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八潮市国民健康保険特別会計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八潮市上水道事業会計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稲荷伊草第二土地区画整理事業特別会計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東埼玉資源環境組合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八潮市土地開発公社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八潮市介護保険特別会計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八潮市公共下水道事業会計</v>
      </c>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鶴ケ曽根・二丁目土地区画整理事業特別会計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八潮市後期高齢者医療特別会計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9</v>
      </c>
      <c r="BF36" s="354"/>
      <c r="BG36" s="355" t="str">
        <f>IF('各会計、関係団体の財政状況及び健全化判断比率'!B35="","",'各会計、関係団体の財政状況及び健全化判断比率'!B35)</f>
        <v>大瀬古新田土地区画整理事業特別会計</v>
      </c>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埼玉県後期高齢者医療広域連合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10</v>
      </c>
      <c r="BF37" s="354"/>
      <c r="BG37" s="355" t="str">
        <f>IF('各会計、関係団体の財政状況及び健全化判断比率'!B36="","",'各会計、関係団体の財政状況及び健全化判断比率'!B36)</f>
        <v>西袋上馬場土地区画整理事業特別会計</v>
      </c>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11</v>
      </c>
      <c r="BF38" s="354"/>
      <c r="BG38" s="355" t="str">
        <f>IF('各会計、関係団体の財政状況及び健全化判断比率'!B37="","",'各会計、関係団体の財政状況及び健全化判断比率'!B37)</f>
        <v>八潮南部東一体型特定土地区画整理事業特別会計</v>
      </c>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埼玉県市町村総合事務組合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17</v>
      </c>
      <c r="BX39" s="354"/>
      <c r="BY39" s="355" t="str">
        <f>IF('各会計、関係団体の財政状況及び健全化判断比率'!B73="","",'各会計、関係団体の財政状況及び健全化判断比率'!B73)</f>
        <v>彩の国さいたま人づくり広域連合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18</v>
      </c>
      <c r="BX40" s="354"/>
      <c r="BY40" s="355" t="str">
        <f>IF('各会計、関係団体の財政状況及び健全化判断比率'!B74="","",'各会計、関係団体の財政状況及び健全化判断比率'!B74)</f>
        <v>草加八潮消防組合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Evvz1l+rHq3WKuUmh27IWl8svMKEo8VeG/ZcOaNAGPms2bZVCGZW4eHBElKesoiWT+O9wIbY9BpoytewTQRhHw==" saltValue="q3rfxk+rfms1tRIcFeXw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18392625</v>
      </c>
      <c r="S5" s="664"/>
      <c r="T5" s="664"/>
      <c r="U5" s="664"/>
      <c r="V5" s="664"/>
      <c r="W5" s="664"/>
      <c r="X5" s="664"/>
      <c r="Y5" s="689"/>
      <c r="Z5" s="702">
        <v>40</v>
      </c>
      <c r="AA5" s="702"/>
      <c r="AB5" s="702"/>
      <c r="AC5" s="702"/>
      <c r="AD5" s="703">
        <v>16997983</v>
      </c>
      <c r="AE5" s="703"/>
      <c r="AF5" s="703"/>
      <c r="AG5" s="703"/>
      <c r="AH5" s="703"/>
      <c r="AI5" s="703"/>
      <c r="AJ5" s="703"/>
      <c r="AK5" s="703"/>
      <c r="AL5" s="690">
        <v>84.1</v>
      </c>
      <c r="AM5" s="672"/>
      <c r="AN5" s="672"/>
      <c r="AO5" s="691"/>
      <c r="AP5" s="666" t="s">
        <v>216</v>
      </c>
      <c r="AQ5" s="667"/>
      <c r="AR5" s="667"/>
      <c r="AS5" s="667"/>
      <c r="AT5" s="667"/>
      <c r="AU5" s="667"/>
      <c r="AV5" s="667"/>
      <c r="AW5" s="667"/>
      <c r="AX5" s="667"/>
      <c r="AY5" s="667"/>
      <c r="AZ5" s="667"/>
      <c r="BA5" s="667"/>
      <c r="BB5" s="667"/>
      <c r="BC5" s="667"/>
      <c r="BD5" s="667"/>
      <c r="BE5" s="667"/>
      <c r="BF5" s="668"/>
      <c r="BG5" s="608">
        <v>16997983</v>
      </c>
      <c r="BH5" s="609"/>
      <c r="BI5" s="609"/>
      <c r="BJ5" s="609"/>
      <c r="BK5" s="609"/>
      <c r="BL5" s="609"/>
      <c r="BM5" s="609"/>
      <c r="BN5" s="610"/>
      <c r="BO5" s="646">
        <v>92.4</v>
      </c>
      <c r="BP5" s="646"/>
      <c r="BQ5" s="646"/>
      <c r="BR5" s="646"/>
      <c r="BS5" s="647">
        <v>111640</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190438</v>
      </c>
      <c r="S6" s="609"/>
      <c r="T6" s="609"/>
      <c r="U6" s="609"/>
      <c r="V6" s="609"/>
      <c r="W6" s="609"/>
      <c r="X6" s="609"/>
      <c r="Y6" s="610"/>
      <c r="Z6" s="646">
        <v>0.4</v>
      </c>
      <c r="AA6" s="646"/>
      <c r="AB6" s="646"/>
      <c r="AC6" s="646"/>
      <c r="AD6" s="647">
        <v>190438</v>
      </c>
      <c r="AE6" s="647"/>
      <c r="AF6" s="647"/>
      <c r="AG6" s="647"/>
      <c r="AH6" s="647"/>
      <c r="AI6" s="647"/>
      <c r="AJ6" s="647"/>
      <c r="AK6" s="647"/>
      <c r="AL6" s="611">
        <v>0.9</v>
      </c>
      <c r="AM6" s="612"/>
      <c r="AN6" s="612"/>
      <c r="AO6" s="648"/>
      <c r="AP6" s="605" t="s">
        <v>221</v>
      </c>
      <c r="AQ6" s="606"/>
      <c r="AR6" s="606"/>
      <c r="AS6" s="606"/>
      <c r="AT6" s="606"/>
      <c r="AU6" s="606"/>
      <c r="AV6" s="606"/>
      <c r="AW6" s="606"/>
      <c r="AX6" s="606"/>
      <c r="AY6" s="606"/>
      <c r="AZ6" s="606"/>
      <c r="BA6" s="606"/>
      <c r="BB6" s="606"/>
      <c r="BC6" s="606"/>
      <c r="BD6" s="606"/>
      <c r="BE6" s="606"/>
      <c r="BF6" s="607"/>
      <c r="BG6" s="608">
        <v>16997983</v>
      </c>
      <c r="BH6" s="609"/>
      <c r="BI6" s="609"/>
      <c r="BJ6" s="609"/>
      <c r="BK6" s="609"/>
      <c r="BL6" s="609"/>
      <c r="BM6" s="609"/>
      <c r="BN6" s="610"/>
      <c r="BO6" s="646">
        <v>92.4</v>
      </c>
      <c r="BP6" s="646"/>
      <c r="BQ6" s="646"/>
      <c r="BR6" s="646"/>
      <c r="BS6" s="647">
        <v>111640</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246248</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246248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5147</v>
      </c>
      <c r="S7" s="609"/>
      <c r="T7" s="609"/>
      <c r="U7" s="609"/>
      <c r="V7" s="609"/>
      <c r="W7" s="609"/>
      <c r="X7" s="609"/>
      <c r="Y7" s="610"/>
      <c r="Z7" s="646">
        <v>0</v>
      </c>
      <c r="AA7" s="646"/>
      <c r="AB7" s="646"/>
      <c r="AC7" s="646"/>
      <c r="AD7" s="647">
        <v>5147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7657474</v>
      </c>
      <c r="BH7" s="609"/>
      <c r="BI7" s="609"/>
      <c r="BJ7" s="609"/>
      <c r="BK7" s="609"/>
      <c r="BL7" s="609"/>
      <c r="BM7" s="609"/>
      <c r="BN7" s="610"/>
      <c r="BO7" s="646">
        <v>41.6</v>
      </c>
      <c r="BP7" s="646"/>
      <c r="BQ7" s="646"/>
      <c r="BR7" s="646"/>
      <c r="BS7" s="647">
        <v>111640</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11996265</v>
      </c>
      <c r="CS7" s="609"/>
      <c r="CT7" s="609"/>
      <c r="CU7" s="609"/>
      <c r="CV7" s="609"/>
      <c r="CW7" s="609"/>
      <c r="CX7" s="609"/>
      <c r="CY7" s="610"/>
      <c r="CZ7" s="646">
        <v>27.7</v>
      </c>
      <c r="DA7" s="646"/>
      <c r="DB7" s="646"/>
      <c r="DC7" s="646"/>
      <c r="DD7" s="614">
        <v>6355274</v>
      </c>
      <c r="DE7" s="609"/>
      <c r="DF7" s="609"/>
      <c r="DG7" s="609"/>
      <c r="DH7" s="609"/>
      <c r="DI7" s="609"/>
      <c r="DJ7" s="609"/>
      <c r="DK7" s="609"/>
      <c r="DL7" s="609"/>
      <c r="DM7" s="609"/>
      <c r="DN7" s="609"/>
      <c r="DO7" s="609"/>
      <c r="DP7" s="610"/>
      <c r="DQ7" s="614">
        <v>6135541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94940</v>
      </c>
      <c r="S8" s="609"/>
      <c r="T8" s="609"/>
      <c r="U8" s="609"/>
      <c r="V8" s="609"/>
      <c r="W8" s="609"/>
      <c r="X8" s="609"/>
      <c r="Y8" s="610"/>
      <c r="Z8" s="646">
        <v>0.2</v>
      </c>
      <c r="AA8" s="646"/>
      <c r="AB8" s="646"/>
      <c r="AC8" s="646"/>
      <c r="AD8" s="647">
        <v>94940</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181177</v>
      </c>
      <c r="BH8" s="609"/>
      <c r="BI8" s="609"/>
      <c r="BJ8" s="609"/>
      <c r="BK8" s="609"/>
      <c r="BL8" s="609"/>
      <c r="BM8" s="609"/>
      <c r="BN8" s="610"/>
      <c r="BO8" s="646">
        <v>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15786395</v>
      </c>
      <c r="CS8" s="609"/>
      <c r="CT8" s="609"/>
      <c r="CU8" s="609"/>
      <c r="CV8" s="609"/>
      <c r="CW8" s="609"/>
      <c r="CX8" s="609"/>
      <c r="CY8" s="610"/>
      <c r="CZ8" s="646">
        <v>36.5</v>
      </c>
      <c r="DA8" s="646"/>
      <c r="DB8" s="646"/>
      <c r="DC8" s="646"/>
      <c r="DD8" s="614">
        <v>27044</v>
      </c>
      <c r="DE8" s="609"/>
      <c r="DF8" s="609"/>
      <c r="DG8" s="609"/>
      <c r="DH8" s="609"/>
      <c r="DI8" s="609"/>
      <c r="DJ8" s="609"/>
      <c r="DK8" s="609"/>
      <c r="DL8" s="609"/>
      <c r="DM8" s="609"/>
      <c r="DN8" s="609"/>
      <c r="DO8" s="609"/>
      <c r="DP8" s="610"/>
      <c r="DQ8" s="614">
        <v>8132940</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110893</v>
      </c>
      <c r="S9" s="609"/>
      <c r="T9" s="609"/>
      <c r="U9" s="609"/>
      <c r="V9" s="609"/>
      <c r="W9" s="609"/>
      <c r="X9" s="609"/>
      <c r="Y9" s="610"/>
      <c r="Z9" s="646">
        <v>0.2</v>
      </c>
      <c r="AA9" s="646"/>
      <c r="AB9" s="646"/>
      <c r="AC9" s="646"/>
      <c r="AD9" s="647">
        <v>110893</v>
      </c>
      <c r="AE9" s="647"/>
      <c r="AF9" s="647"/>
      <c r="AG9" s="647"/>
      <c r="AH9" s="647"/>
      <c r="AI9" s="647"/>
      <c r="AJ9" s="647"/>
      <c r="AK9" s="647"/>
      <c r="AL9" s="611">
        <v>0.5</v>
      </c>
      <c r="AM9" s="612"/>
      <c r="AN9" s="612"/>
      <c r="AO9" s="648"/>
      <c r="AP9" s="605" t="s">
        <v>230</v>
      </c>
      <c r="AQ9" s="606"/>
      <c r="AR9" s="606"/>
      <c r="AS9" s="606"/>
      <c r="AT9" s="606"/>
      <c r="AU9" s="606"/>
      <c r="AV9" s="606"/>
      <c r="AW9" s="606"/>
      <c r="AX9" s="606"/>
      <c r="AY9" s="606"/>
      <c r="AZ9" s="606"/>
      <c r="BA9" s="606"/>
      <c r="BB9" s="606"/>
      <c r="BC9" s="606"/>
      <c r="BD9" s="606"/>
      <c r="BE9" s="606"/>
      <c r="BF9" s="607"/>
      <c r="BG9" s="608">
        <v>6300796</v>
      </c>
      <c r="BH9" s="609"/>
      <c r="BI9" s="609"/>
      <c r="BJ9" s="609"/>
      <c r="BK9" s="609"/>
      <c r="BL9" s="609"/>
      <c r="BM9" s="609"/>
      <c r="BN9" s="610"/>
      <c r="BO9" s="646">
        <v>34.299999999999997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2694062</v>
      </c>
      <c r="CS9" s="609"/>
      <c r="CT9" s="609"/>
      <c r="CU9" s="609"/>
      <c r="CV9" s="609"/>
      <c r="CW9" s="609"/>
      <c r="CX9" s="609"/>
      <c r="CY9" s="610"/>
      <c r="CZ9" s="646">
        <v>6.2</v>
      </c>
      <c r="DA9" s="646"/>
      <c r="DB9" s="646"/>
      <c r="DC9" s="646"/>
      <c r="DD9" s="614">
        <v>750</v>
      </c>
      <c r="DE9" s="609"/>
      <c r="DF9" s="609"/>
      <c r="DG9" s="609"/>
      <c r="DH9" s="609"/>
      <c r="DI9" s="609"/>
      <c r="DJ9" s="609"/>
      <c r="DK9" s="609"/>
      <c r="DL9" s="609"/>
      <c r="DM9" s="609"/>
      <c r="DN9" s="609"/>
      <c r="DO9" s="609"/>
      <c r="DP9" s="610"/>
      <c r="DQ9" s="614">
        <v>2111647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366950</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50925</v>
      </c>
      <c r="CS10" s="609"/>
      <c r="CT10" s="609"/>
      <c r="CU10" s="609"/>
      <c r="CV10" s="609"/>
      <c r="CW10" s="609"/>
      <c r="CX10" s="609"/>
      <c r="CY10" s="610"/>
      <c r="CZ10" s="646">
        <v>0.1</v>
      </c>
      <c r="DA10" s="646"/>
      <c r="DB10" s="646"/>
      <c r="DC10" s="646"/>
      <c r="DD10" s="614">
        <v>1285</v>
      </c>
      <c r="DE10" s="609"/>
      <c r="DF10" s="609"/>
      <c r="DG10" s="609"/>
      <c r="DH10" s="609"/>
      <c r="DI10" s="609"/>
      <c r="DJ10" s="609"/>
      <c r="DK10" s="609"/>
      <c r="DL10" s="609"/>
      <c r="DM10" s="609"/>
      <c r="DN10" s="609"/>
      <c r="DO10" s="609"/>
      <c r="DP10" s="610"/>
      <c r="DQ10" s="614">
        <v>37146</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2301763</v>
      </c>
      <c r="S11" s="609"/>
      <c r="T11" s="609"/>
      <c r="U11" s="609"/>
      <c r="V11" s="609"/>
      <c r="W11" s="609"/>
      <c r="X11" s="609"/>
      <c r="Y11" s="610"/>
      <c r="Z11" s="611">
        <v>5</v>
      </c>
      <c r="AA11" s="612"/>
      <c r="AB11" s="612"/>
      <c r="AC11" s="613"/>
      <c r="AD11" s="614">
        <v>2301763</v>
      </c>
      <c r="AE11" s="609"/>
      <c r="AF11" s="609"/>
      <c r="AG11" s="609"/>
      <c r="AH11" s="609"/>
      <c r="AI11" s="609"/>
      <c r="AJ11" s="609"/>
      <c r="AK11" s="610"/>
      <c r="AL11" s="611">
        <v>11.4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808551</v>
      </c>
      <c r="BH11" s="609"/>
      <c r="BI11" s="609"/>
      <c r="BJ11" s="609"/>
      <c r="BK11" s="609"/>
      <c r="BL11" s="609"/>
      <c r="BM11" s="609"/>
      <c r="BN11" s="610"/>
      <c r="BO11" s="646">
        <v>4.4000000000000004</v>
      </c>
      <c r="BP11" s="646"/>
      <c r="BQ11" s="646"/>
      <c r="BR11" s="646"/>
      <c r="BS11" s="647">
        <v>111640</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80646</v>
      </c>
      <c r="CS11" s="609"/>
      <c r="CT11" s="609"/>
      <c r="CU11" s="609"/>
      <c r="CV11" s="609"/>
      <c r="CW11" s="609"/>
      <c r="CX11" s="609"/>
      <c r="CY11" s="610"/>
      <c r="CZ11" s="646">
        <v>0.2</v>
      </c>
      <c r="DA11" s="646"/>
      <c r="DB11" s="646"/>
      <c r="DC11" s="646"/>
      <c r="DD11" s="614">
        <v>10993</v>
      </c>
      <c r="DE11" s="609"/>
      <c r="DF11" s="609"/>
      <c r="DG11" s="609"/>
      <c r="DH11" s="609"/>
      <c r="DI11" s="609"/>
      <c r="DJ11" s="609"/>
      <c r="DK11" s="609"/>
      <c r="DL11" s="609"/>
      <c r="DM11" s="609"/>
      <c r="DN11" s="609"/>
      <c r="DO11" s="609"/>
      <c r="DP11" s="610"/>
      <c r="DQ11" s="614">
        <v>75660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8286037</v>
      </c>
      <c r="BH12" s="609"/>
      <c r="BI12" s="609"/>
      <c r="BJ12" s="609"/>
      <c r="BK12" s="609"/>
      <c r="BL12" s="609"/>
      <c r="BM12" s="609"/>
      <c r="BN12" s="610"/>
      <c r="BO12" s="646">
        <v>45.1</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239121</v>
      </c>
      <c r="CS12" s="609"/>
      <c r="CT12" s="609"/>
      <c r="CU12" s="609"/>
      <c r="CV12" s="609"/>
      <c r="CW12" s="609"/>
      <c r="CX12" s="609"/>
      <c r="CY12" s="610"/>
      <c r="CZ12" s="646">
        <v>0.6</v>
      </c>
      <c r="DA12" s="646"/>
      <c r="DB12" s="646"/>
      <c r="DC12" s="646"/>
      <c r="DD12" s="614">
        <v>9960</v>
      </c>
      <c r="DE12" s="609"/>
      <c r="DF12" s="609"/>
      <c r="DG12" s="609"/>
      <c r="DH12" s="609"/>
      <c r="DI12" s="609"/>
      <c r="DJ12" s="609"/>
      <c r="DK12" s="609"/>
      <c r="DL12" s="609"/>
      <c r="DM12" s="609"/>
      <c r="DN12" s="609"/>
      <c r="DO12" s="609"/>
      <c r="DP12" s="610"/>
      <c r="DQ12" s="614">
        <v>142360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8281294</v>
      </c>
      <c r="BH13" s="609"/>
      <c r="BI13" s="609"/>
      <c r="BJ13" s="609"/>
      <c r="BK13" s="609"/>
      <c r="BL13" s="609"/>
      <c r="BM13" s="609"/>
      <c r="BN13" s="610"/>
      <c r="BO13" s="646">
        <v>45</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4564591</v>
      </c>
      <c r="CS13" s="609"/>
      <c r="CT13" s="609"/>
      <c r="CU13" s="609"/>
      <c r="CV13" s="609"/>
      <c r="CW13" s="609"/>
      <c r="CX13" s="609"/>
      <c r="CY13" s="610"/>
      <c r="CZ13" s="646">
        <v>10.5</v>
      </c>
      <c r="DA13" s="646"/>
      <c r="DB13" s="646"/>
      <c r="DC13" s="646"/>
      <c r="DD13" s="614">
        <v>1260760</v>
      </c>
      <c r="DE13" s="609"/>
      <c r="DF13" s="609"/>
      <c r="DG13" s="609"/>
      <c r="DH13" s="609"/>
      <c r="DI13" s="609"/>
      <c r="DJ13" s="609"/>
      <c r="DK13" s="609"/>
      <c r="DL13" s="609"/>
      <c r="DM13" s="609"/>
      <c r="DN13" s="609"/>
      <c r="DO13" s="609"/>
      <c r="DP13" s="610"/>
      <c r="DQ13" s="614">
        <v>3451230</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1937</v>
      </c>
      <c r="S14" s="609"/>
      <c r="T14" s="609"/>
      <c r="U14" s="609"/>
      <c r="V14" s="609"/>
      <c r="W14" s="609"/>
      <c r="X14" s="609"/>
      <c r="Y14" s="610"/>
      <c r="Z14" s="646">
        <v>0</v>
      </c>
      <c r="AA14" s="646"/>
      <c r="AB14" s="646"/>
      <c r="AC14" s="646"/>
      <c r="AD14" s="647">
        <v>1937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161015</v>
      </c>
      <c r="BH14" s="609"/>
      <c r="BI14" s="609"/>
      <c r="BJ14" s="609"/>
      <c r="BK14" s="609"/>
      <c r="BL14" s="609"/>
      <c r="BM14" s="609"/>
      <c r="BN14" s="610"/>
      <c r="BO14" s="646">
        <v>0.9</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1298286</v>
      </c>
      <c r="CS14" s="609"/>
      <c r="CT14" s="609"/>
      <c r="CU14" s="609"/>
      <c r="CV14" s="609"/>
      <c r="CW14" s="609"/>
      <c r="CX14" s="609"/>
      <c r="CY14" s="610"/>
      <c r="CZ14" s="646">
        <v>3</v>
      </c>
      <c r="DA14" s="646"/>
      <c r="DB14" s="646"/>
      <c r="DC14" s="646"/>
      <c r="DD14" s="614">
        <v>133991</v>
      </c>
      <c r="DE14" s="609"/>
      <c r="DF14" s="609"/>
      <c r="DG14" s="609"/>
      <c r="DH14" s="609"/>
      <c r="DI14" s="609"/>
      <c r="DJ14" s="609"/>
      <c r="DK14" s="609"/>
      <c r="DL14" s="609"/>
      <c r="DM14" s="609"/>
      <c r="DN14" s="609"/>
      <c r="DO14" s="609"/>
      <c r="DP14" s="610"/>
      <c r="DQ14" s="614">
        <v>1260166</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893457</v>
      </c>
      <c r="BH15" s="609"/>
      <c r="BI15" s="609"/>
      <c r="BJ15" s="609"/>
      <c r="BK15" s="609"/>
      <c r="BL15" s="609"/>
      <c r="BM15" s="609"/>
      <c r="BN15" s="610"/>
      <c r="BO15" s="646">
        <v>4.9000000000000004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3745013</v>
      </c>
      <c r="CS15" s="609"/>
      <c r="CT15" s="609"/>
      <c r="CU15" s="609"/>
      <c r="CV15" s="609"/>
      <c r="CW15" s="609"/>
      <c r="CX15" s="609"/>
      <c r="CY15" s="610"/>
      <c r="CZ15" s="646">
        <v>8.6999999999999993</v>
      </c>
      <c r="DA15" s="646"/>
      <c r="DB15" s="646"/>
      <c r="DC15" s="646"/>
      <c r="DD15" s="614">
        <v>324295</v>
      </c>
      <c r="DE15" s="609"/>
      <c r="DF15" s="609"/>
      <c r="DG15" s="609"/>
      <c r="DH15" s="609"/>
      <c r="DI15" s="609"/>
      <c r="DJ15" s="609"/>
      <c r="DK15" s="609"/>
      <c r="DL15" s="609"/>
      <c r="DM15" s="609"/>
      <c r="DN15" s="609"/>
      <c r="DO15" s="609"/>
      <c r="DP15" s="610"/>
      <c r="DQ15" s="614">
        <v>2753524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34246</v>
      </c>
      <c r="S16" s="609"/>
      <c r="T16" s="609"/>
      <c r="U16" s="609"/>
      <c r="V16" s="609"/>
      <c r="W16" s="609"/>
      <c r="X16" s="609"/>
      <c r="Y16" s="610"/>
      <c r="Z16" s="646">
        <v>0.1</v>
      </c>
      <c r="AA16" s="646"/>
      <c r="AB16" s="646"/>
      <c r="AC16" s="646"/>
      <c r="AD16" s="647">
        <v>34246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216905</v>
      </c>
      <c r="S17" s="609"/>
      <c r="T17" s="609"/>
      <c r="U17" s="609"/>
      <c r="V17" s="609"/>
      <c r="W17" s="609"/>
      <c r="X17" s="609"/>
      <c r="Y17" s="610"/>
      <c r="Z17" s="646">
        <v>0.5</v>
      </c>
      <c r="AA17" s="646"/>
      <c r="AB17" s="646"/>
      <c r="AC17" s="646"/>
      <c r="AD17" s="647">
        <v>216905</v>
      </c>
      <c r="AE17" s="647"/>
      <c r="AF17" s="647"/>
      <c r="AG17" s="647"/>
      <c r="AH17" s="647"/>
      <c r="AI17" s="647"/>
      <c r="AJ17" s="647"/>
      <c r="AK17" s="647"/>
      <c r="AL17" s="611">
        <v>1.1000000000000001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2581577</v>
      </c>
      <c r="CS17" s="609"/>
      <c r="CT17" s="609"/>
      <c r="CU17" s="609"/>
      <c r="CV17" s="609"/>
      <c r="CW17" s="609"/>
      <c r="CX17" s="609"/>
      <c r="CY17" s="610"/>
      <c r="CZ17" s="646">
        <v>6</v>
      </c>
      <c r="DA17" s="646"/>
      <c r="DB17" s="646"/>
      <c r="DC17" s="646"/>
      <c r="DD17" s="614" t="s">
        <v>122</v>
      </c>
      <c r="DE17" s="609"/>
      <c r="DF17" s="609"/>
      <c r="DG17" s="609"/>
      <c r="DH17" s="609"/>
      <c r="DI17" s="609"/>
      <c r="DJ17" s="609"/>
      <c r="DK17" s="609"/>
      <c r="DL17" s="609"/>
      <c r="DM17" s="609"/>
      <c r="DN17" s="609"/>
      <c r="DO17" s="609"/>
      <c r="DP17" s="610"/>
      <c r="DQ17" s="614">
        <v>2208452</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145403</v>
      </c>
      <c r="S18" s="609"/>
      <c r="T18" s="609"/>
      <c r="U18" s="609"/>
      <c r="V18" s="609"/>
      <c r="W18" s="609"/>
      <c r="X18" s="609"/>
      <c r="Y18" s="610"/>
      <c r="Z18" s="646">
        <v>0.3</v>
      </c>
      <c r="AA18" s="646"/>
      <c r="AB18" s="646"/>
      <c r="AC18" s="646"/>
      <c r="AD18" s="647">
        <v>145403</v>
      </c>
      <c r="AE18" s="647"/>
      <c r="AF18" s="647"/>
      <c r="AG18" s="647"/>
      <c r="AH18" s="647"/>
      <c r="AI18" s="647"/>
      <c r="AJ18" s="647"/>
      <c r="AK18" s="647"/>
      <c r="AL18" s="611">
        <v>0.7</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123640</v>
      </c>
      <c r="S19" s="609"/>
      <c r="T19" s="609"/>
      <c r="U19" s="609"/>
      <c r="V19" s="609"/>
      <c r="W19" s="609"/>
      <c r="X19" s="609"/>
      <c r="Y19" s="610"/>
      <c r="Z19" s="646">
        <v>0.3</v>
      </c>
      <c r="AA19" s="646"/>
      <c r="AB19" s="646"/>
      <c r="AC19" s="646"/>
      <c r="AD19" s="647">
        <v>123640</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1394642</v>
      </c>
      <c r="BH19" s="609"/>
      <c r="BI19" s="609"/>
      <c r="BJ19" s="609"/>
      <c r="BK19" s="609"/>
      <c r="BL19" s="609"/>
      <c r="BM19" s="609"/>
      <c r="BN19" s="610"/>
      <c r="BO19" s="646">
        <v>7.6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21763</v>
      </c>
      <c r="S20" s="609"/>
      <c r="T20" s="609"/>
      <c r="U20" s="609"/>
      <c r="V20" s="609"/>
      <c r="W20" s="609"/>
      <c r="X20" s="609"/>
      <c r="Y20" s="610"/>
      <c r="Z20" s="646">
        <v>0</v>
      </c>
      <c r="AA20" s="646"/>
      <c r="AB20" s="646"/>
      <c r="AC20" s="646"/>
      <c r="AD20" s="647">
        <v>21763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1394642</v>
      </c>
      <c r="BH20" s="609"/>
      <c r="BI20" s="609"/>
      <c r="BJ20" s="609"/>
      <c r="BK20" s="609"/>
      <c r="BL20" s="609"/>
      <c r="BM20" s="609"/>
      <c r="BN20" s="610"/>
      <c r="BO20" s="646">
        <v>7.6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43283129</v>
      </c>
      <c r="CS20" s="609"/>
      <c r="CT20" s="609"/>
      <c r="CU20" s="609"/>
      <c r="CV20" s="609"/>
      <c r="CW20" s="609"/>
      <c r="CX20" s="609"/>
      <c r="CY20" s="610"/>
      <c r="CZ20" s="646">
        <v>100</v>
      </c>
      <c r="DA20" s="646"/>
      <c r="DB20" s="646"/>
      <c r="DC20" s="646"/>
      <c r="DD20" s="614">
        <v>8124352</v>
      </c>
      <c r="DE20" s="609"/>
      <c r="DF20" s="609"/>
      <c r="DG20" s="609"/>
      <c r="DH20" s="609"/>
      <c r="DI20" s="609"/>
      <c r="DJ20" s="609"/>
      <c r="DK20" s="609"/>
      <c r="DL20" s="609"/>
      <c r="DM20" s="609"/>
      <c r="DN20" s="609"/>
      <c r="DO20" s="609"/>
      <c r="DP20" s="610"/>
      <c r="DQ20" s="614">
        <v>26554914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74119</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73941</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1394642</v>
      </c>
      <c r="BH23" s="609"/>
      <c r="BI23" s="609"/>
      <c r="BJ23" s="609"/>
      <c r="BK23" s="609"/>
      <c r="BL23" s="609"/>
      <c r="BM23" s="609"/>
      <c r="BN23" s="610"/>
      <c r="BO23" s="646">
        <v>7.6</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178</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14948299</v>
      </c>
      <c r="CS24" s="664"/>
      <c r="CT24" s="664"/>
      <c r="CU24" s="664"/>
      <c r="CV24" s="664"/>
      <c r="CW24" s="664"/>
      <c r="CX24" s="664"/>
      <c r="CY24" s="689"/>
      <c r="CZ24" s="690">
        <v>34.5</v>
      </c>
      <c r="DA24" s="672"/>
      <c r="DB24" s="672"/>
      <c r="DC24" s="692"/>
      <c r="DD24" s="688">
        <v>8811229</v>
      </c>
      <c r="DE24" s="664"/>
      <c r="DF24" s="664"/>
      <c r="DG24" s="664"/>
      <c r="DH24" s="664"/>
      <c r="DI24" s="664"/>
      <c r="DJ24" s="664"/>
      <c r="DK24" s="689"/>
      <c r="DL24" s="688">
        <v>8496238</v>
      </c>
      <c r="DM24" s="664"/>
      <c r="DN24" s="664"/>
      <c r="DO24" s="664"/>
      <c r="DP24" s="664"/>
      <c r="DQ24" s="664"/>
      <c r="DR24" s="664"/>
      <c r="DS24" s="664"/>
      <c r="DT24" s="664"/>
      <c r="DU24" s="664"/>
      <c r="DV24" s="689"/>
      <c r="DW24" s="690">
        <v>42</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21568416</v>
      </c>
      <c r="S25" s="609"/>
      <c r="T25" s="609"/>
      <c r="U25" s="609"/>
      <c r="V25" s="609"/>
      <c r="W25" s="609"/>
      <c r="X25" s="609"/>
      <c r="Y25" s="610"/>
      <c r="Z25" s="646">
        <v>46.9</v>
      </c>
      <c r="AA25" s="646"/>
      <c r="AB25" s="646"/>
      <c r="AC25" s="646"/>
      <c r="AD25" s="647">
        <v>20099655</v>
      </c>
      <c r="AE25" s="647"/>
      <c r="AF25" s="647"/>
      <c r="AG25" s="647"/>
      <c r="AH25" s="647"/>
      <c r="AI25" s="647"/>
      <c r="AJ25" s="647"/>
      <c r="AK25" s="647"/>
      <c r="AL25" s="611">
        <v>99.5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4833971</v>
      </c>
      <c r="CS25" s="621"/>
      <c r="CT25" s="621"/>
      <c r="CU25" s="621"/>
      <c r="CV25" s="621"/>
      <c r="CW25" s="621"/>
      <c r="CX25" s="621"/>
      <c r="CY25" s="622"/>
      <c r="CZ25" s="611">
        <v>11.2</v>
      </c>
      <c r="DA25" s="623"/>
      <c r="DB25" s="623"/>
      <c r="DC25" s="624"/>
      <c r="DD25" s="614">
        <v>4340920</v>
      </c>
      <c r="DE25" s="621"/>
      <c r="DF25" s="621"/>
      <c r="DG25" s="621"/>
      <c r="DH25" s="621"/>
      <c r="DI25" s="621"/>
      <c r="DJ25" s="621"/>
      <c r="DK25" s="622"/>
      <c r="DL25" s="614">
        <v>4247121</v>
      </c>
      <c r="DM25" s="621"/>
      <c r="DN25" s="621"/>
      <c r="DO25" s="621"/>
      <c r="DP25" s="621"/>
      <c r="DQ25" s="621"/>
      <c r="DR25" s="621"/>
      <c r="DS25" s="621"/>
      <c r="DT25" s="621"/>
      <c r="DU25" s="621"/>
      <c r="DV25" s="622"/>
      <c r="DW25" s="611">
        <v>21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9664</v>
      </c>
      <c r="S26" s="609"/>
      <c r="T26" s="609"/>
      <c r="U26" s="609"/>
      <c r="V26" s="609"/>
      <c r="W26" s="609"/>
      <c r="X26" s="609"/>
      <c r="Y26" s="610"/>
      <c r="Z26" s="646">
        <v>0</v>
      </c>
      <c r="AA26" s="646"/>
      <c r="AB26" s="646"/>
      <c r="AC26" s="646"/>
      <c r="AD26" s="647">
        <v>9664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2984824</v>
      </c>
      <c r="CS26" s="609"/>
      <c r="CT26" s="609"/>
      <c r="CU26" s="609"/>
      <c r="CV26" s="609"/>
      <c r="CW26" s="609"/>
      <c r="CX26" s="609"/>
      <c r="CY26" s="610"/>
      <c r="CZ26" s="611">
        <v>6.9</v>
      </c>
      <c r="DA26" s="623"/>
      <c r="DB26" s="623"/>
      <c r="DC26" s="624"/>
      <c r="DD26" s="614">
        <v>2591391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3276</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18392625</v>
      </c>
      <c r="BH27" s="609"/>
      <c r="BI27" s="609"/>
      <c r="BJ27" s="609"/>
      <c r="BK27" s="609"/>
      <c r="BL27" s="609"/>
      <c r="BM27" s="609"/>
      <c r="BN27" s="610"/>
      <c r="BO27" s="646">
        <v>100</v>
      </c>
      <c r="BP27" s="646"/>
      <c r="BQ27" s="646"/>
      <c r="BR27" s="646"/>
      <c r="BS27" s="647">
        <v>111640</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7532762</v>
      </c>
      <c r="CS27" s="621"/>
      <c r="CT27" s="621"/>
      <c r="CU27" s="621"/>
      <c r="CV27" s="621"/>
      <c r="CW27" s="621"/>
      <c r="CX27" s="621"/>
      <c r="CY27" s="622"/>
      <c r="CZ27" s="611">
        <v>17.399999999999999</v>
      </c>
      <c r="DA27" s="623"/>
      <c r="DB27" s="623"/>
      <c r="DC27" s="624"/>
      <c r="DD27" s="614">
        <v>2261868</v>
      </c>
      <c r="DE27" s="621"/>
      <c r="DF27" s="621"/>
      <c r="DG27" s="621"/>
      <c r="DH27" s="621"/>
      <c r="DI27" s="621"/>
      <c r="DJ27" s="621"/>
      <c r="DK27" s="622"/>
      <c r="DL27" s="614">
        <v>2040676</v>
      </c>
      <c r="DM27" s="621"/>
      <c r="DN27" s="621"/>
      <c r="DO27" s="621"/>
      <c r="DP27" s="621"/>
      <c r="DQ27" s="621"/>
      <c r="DR27" s="621"/>
      <c r="DS27" s="621"/>
      <c r="DT27" s="621"/>
      <c r="DU27" s="621"/>
      <c r="DV27" s="622"/>
      <c r="DW27" s="611">
        <v>10.1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345376</v>
      </c>
      <c r="S28" s="609"/>
      <c r="T28" s="609"/>
      <c r="U28" s="609"/>
      <c r="V28" s="609"/>
      <c r="W28" s="609"/>
      <c r="X28" s="609"/>
      <c r="Y28" s="610"/>
      <c r="Z28" s="646">
        <v>0.8</v>
      </c>
      <c r="AA28" s="646"/>
      <c r="AB28" s="646"/>
      <c r="AC28" s="646"/>
      <c r="AD28" s="647">
        <v>60984</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2581566</v>
      </c>
      <c r="CS28" s="609"/>
      <c r="CT28" s="609"/>
      <c r="CU28" s="609"/>
      <c r="CV28" s="609"/>
      <c r="CW28" s="609"/>
      <c r="CX28" s="609"/>
      <c r="CY28" s="610"/>
      <c r="CZ28" s="611">
        <v>6</v>
      </c>
      <c r="DA28" s="623"/>
      <c r="DB28" s="623"/>
      <c r="DC28" s="624"/>
      <c r="DD28" s="614">
        <v>2208441</v>
      </c>
      <c r="DE28" s="609"/>
      <c r="DF28" s="609"/>
      <c r="DG28" s="609"/>
      <c r="DH28" s="609"/>
      <c r="DI28" s="609"/>
      <c r="DJ28" s="609"/>
      <c r="DK28" s="610"/>
      <c r="DL28" s="614">
        <v>2208441</v>
      </c>
      <c r="DM28" s="609"/>
      <c r="DN28" s="609"/>
      <c r="DO28" s="609"/>
      <c r="DP28" s="609"/>
      <c r="DQ28" s="609"/>
      <c r="DR28" s="609"/>
      <c r="DS28" s="609"/>
      <c r="DT28" s="609"/>
      <c r="DU28" s="609"/>
      <c r="DV28" s="610"/>
      <c r="DW28" s="611">
        <v>10.9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49573</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2581566</v>
      </c>
      <c r="CS29" s="621"/>
      <c r="CT29" s="621"/>
      <c r="CU29" s="621"/>
      <c r="CV29" s="621"/>
      <c r="CW29" s="621"/>
      <c r="CX29" s="621"/>
      <c r="CY29" s="622"/>
      <c r="CZ29" s="611">
        <v>6</v>
      </c>
      <c r="DA29" s="623"/>
      <c r="DB29" s="623"/>
      <c r="DC29" s="624"/>
      <c r="DD29" s="614">
        <v>2208441</v>
      </c>
      <c r="DE29" s="621"/>
      <c r="DF29" s="621"/>
      <c r="DG29" s="621"/>
      <c r="DH29" s="621"/>
      <c r="DI29" s="621"/>
      <c r="DJ29" s="621"/>
      <c r="DK29" s="622"/>
      <c r="DL29" s="614">
        <v>2208441</v>
      </c>
      <c r="DM29" s="621"/>
      <c r="DN29" s="621"/>
      <c r="DO29" s="621"/>
      <c r="DP29" s="621"/>
      <c r="DQ29" s="621"/>
      <c r="DR29" s="621"/>
      <c r="DS29" s="621"/>
      <c r="DT29" s="621"/>
      <c r="DU29" s="621"/>
      <c r="DV29" s="622"/>
      <c r="DW29" s="611">
        <v>10.9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7770945</v>
      </c>
      <c r="S30" s="609"/>
      <c r="T30" s="609"/>
      <c r="U30" s="609"/>
      <c r="V30" s="609"/>
      <c r="W30" s="609"/>
      <c r="X30" s="609"/>
      <c r="Y30" s="610"/>
      <c r="Z30" s="646">
        <v>16.899999999999999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2443074</v>
      </c>
      <c r="CS30" s="609"/>
      <c r="CT30" s="609"/>
      <c r="CU30" s="609"/>
      <c r="CV30" s="609"/>
      <c r="CW30" s="609"/>
      <c r="CX30" s="609"/>
      <c r="CY30" s="610"/>
      <c r="CZ30" s="611">
        <v>5.6</v>
      </c>
      <c r="DA30" s="623"/>
      <c r="DB30" s="623"/>
      <c r="DC30" s="624"/>
      <c r="DD30" s="614">
        <v>2069949</v>
      </c>
      <c r="DE30" s="609"/>
      <c r="DF30" s="609"/>
      <c r="DG30" s="609"/>
      <c r="DH30" s="609"/>
      <c r="DI30" s="609"/>
      <c r="DJ30" s="609"/>
      <c r="DK30" s="610"/>
      <c r="DL30" s="614">
        <v>2069949</v>
      </c>
      <c r="DM30" s="609"/>
      <c r="DN30" s="609"/>
      <c r="DO30" s="609"/>
      <c r="DP30" s="609"/>
      <c r="DQ30" s="609"/>
      <c r="DR30" s="609"/>
      <c r="DS30" s="609"/>
      <c r="DT30" s="609"/>
      <c r="DU30" s="609"/>
      <c r="DV30" s="610"/>
      <c r="DW30" s="611">
        <v>10.199999999999999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99.3</v>
      </c>
      <c r="BH31" s="671"/>
      <c r="BI31" s="671"/>
      <c r="BJ31" s="671"/>
      <c r="BK31" s="671"/>
      <c r="BL31" s="671"/>
      <c r="BM31" s="672">
        <v>98.6</v>
      </c>
      <c r="BN31" s="671"/>
      <c r="BO31" s="671"/>
      <c r="BP31" s="671"/>
      <c r="BQ31" s="673"/>
      <c r="BR31" s="670">
        <v>99.4</v>
      </c>
      <c r="BS31" s="671"/>
      <c r="BT31" s="671"/>
      <c r="BU31" s="671"/>
      <c r="BV31" s="671"/>
      <c r="BW31" s="671"/>
      <c r="BX31" s="672">
        <v>98.7</v>
      </c>
      <c r="BY31" s="671"/>
      <c r="BZ31" s="671"/>
      <c r="CA31" s="671"/>
      <c r="CB31" s="673"/>
      <c r="CD31" s="629"/>
      <c r="CE31" s="630"/>
      <c r="CF31" s="605" t="s">
        <v>300</v>
      </c>
      <c r="CG31" s="606"/>
      <c r="CH31" s="606"/>
      <c r="CI31" s="606"/>
      <c r="CJ31" s="606"/>
      <c r="CK31" s="606"/>
      <c r="CL31" s="606"/>
      <c r="CM31" s="606"/>
      <c r="CN31" s="606"/>
      <c r="CO31" s="606"/>
      <c r="CP31" s="606"/>
      <c r="CQ31" s="607"/>
      <c r="CR31" s="608">
        <v>138492</v>
      </c>
      <c r="CS31" s="621"/>
      <c r="CT31" s="621"/>
      <c r="CU31" s="621"/>
      <c r="CV31" s="621"/>
      <c r="CW31" s="621"/>
      <c r="CX31" s="621"/>
      <c r="CY31" s="622"/>
      <c r="CZ31" s="611">
        <v>0.3</v>
      </c>
      <c r="DA31" s="623"/>
      <c r="DB31" s="623"/>
      <c r="DC31" s="624"/>
      <c r="DD31" s="614">
        <v>138492</v>
      </c>
      <c r="DE31" s="621"/>
      <c r="DF31" s="621"/>
      <c r="DG31" s="621"/>
      <c r="DH31" s="621"/>
      <c r="DI31" s="621"/>
      <c r="DJ31" s="621"/>
      <c r="DK31" s="622"/>
      <c r="DL31" s="614">
        <v>138492</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2258578</v>
      </c>
      <c r="S32" s="609"/>
      <c r="T32" s="609"/>
      <c r="U32" s="609"/>
      <c r="V32" s="609"/>
      <c r="W32" s="609"/>
      <c r="X32" s="609"/>
      <c r="Y32" s="610"/>
      <c r="Z32" s="646">
        <v>4.9000000000000004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98.9</v>
      </c>
      <c r="BH32" s="621"/>
      <c r="BI32" s="621"/>
      <c r="BJ32" s="621"/>
      <c r="BK32" s="621"/>
      <c r="BL32" s="621"/>
      <c r="BM32" s="612">
        <v>97.8</v>
      </c>
      <c r="BN32" s="621"/>
      <c r="BO32" s="621"/>
      <c r="BP32" s="621"/>
      <c r="BQ32" s="644"/>
      <c r="BR32" s="674">
        <v>99.1</v>
      </c>
      <c r="BS32" s="621"/>
      <c r="BT32" s="621"/>
      <c r="BU32" s="621"/>
      <c r="BV32" s="621"/>
      <c r="BW32" s="621"/>
      <c r="BX32" s="612">
        <v>98.1</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28386</v>
      </c>
      <c r="S33" s="609"/>
      <c r="T33" s="609"/>
      <c r="U33" s="609"/>
      <c r="V33" s="609"/>
      <c r="W33" s="609"/>
      <c r="X33" s="609"/>
      <c r="Y33" s="610"/>
      <c r="Z33" s="646">
        <v>0.1</v>
      </c>
      <c r="AA33" s="646"/>
      <c r="AB33" s="646"/>
      <c r="AC33" s="646"/>
      <c r="AD33" s="647">
        <v>11148</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99.6</v>
      </c>
      <c r="BH33" s="593"/>
      <c r="BI33" s="593"/>
      <c r="BJ33" s="593"/>
      <c r="BK33" s="593"/>
      <c r="BL33" s="593"/>
      <c r="BM33" s="639">
        <v>99.2</v>
      </c>
      <c r="BN33" s="593"/>
      <c r="BO33" s="593"/>
      <c r="BP33" s="593"/>
      <c r="BQ33" s="656"/>
      <c r="BR33" s="669">
        <v>99.6</v>
      </c>
      <c r="BS33" s="593"/>
      <c r="BT33" s="593"/>
      <c r="BU33" s="593"/>
      <c r="BV33" s="593"/>
      <c r="BW33" s="593"/>
      <c r="BX33" s="639">
        <v>99.1</v>
      </c>
      <c r="BY33" s="593"/>
      <c r="BZ33" s="593"/>
      <c r="CA33" s="593"/>
      <c r="CB33" s="656"/>
      <c r="CD33" s="605" t="s">
        <v>307</v>
      </c>
      <c r="CE33" s="606"/>
      <c r="CF33" s="606"/>
      <c r="CG33" s="606"/>
      <c r="CH33" s="606"/>
      <c r="CI33" s="606"/>
      <c r="CJ33" s="606"/>
      <c r="CK33" s="606"/>
      <c r="CL33" s="606"/>
      <c r="CM33" s="606"/>
      <c r="CN33" s="606"/>
      <c r="CO33" s="606"/>
      <c r="CP33" s="606"/>
      <c r="CQ33" s="607"/>
      <c r="CR33" s="608">
        <v>20210478</v>
      </c>
      <c r="CS33" s="621"/>
      <c r="CT33" s="621"/>
      <c r="CU33" s="621"/>
      <c r="CV33" s="621"/>
      <c r="CW33" s="621"/>
      <c r="CX33" s="621"/>
      <c r="CY33" s="622"/>
      <c r="CZ33" s="611">
        <v>46.7</v>
      </c>
      <c r="DA33" s="623"/>
      <c r="DB33" s="623"/>
      <c r="DC33" s="624"/>
      <c r="DD33" s="614">
        <v>16412357</v>
      </c>
      <c r="DE33" s="621"/>
      <c r="DF33" s="621"/>
      <c r="DG33" s="621"/>
      <c r="DH33" s="621"/>
      <c r="DI33" s="621"/>
      <c r="DJ33" s="621"/>
      <c r="DK33" s="622"/>
      <c r="DL33" s="614">
        <v>9329383</v>
      </c>
      <c r="DM33" s="621"/>
      <c r="DN33" s="621"/>
      <c r="DO33" s="621"/>
      <c r="DP33" s="621"/>
      <c r="DQ33" s="621"/>
      <c r="DR33" s="621"/>
      <c r="DS33" s="621"/>
      <c r="DT33" s="621"/>
      <c r="DU33" s="621"/>
      <c r="DV33" s="622"/>
      <c r="DW33" s="611">
        <v>46.2</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43491</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7381698</v>
      </c>
      <c r="CS34" s="609"/>
      <c r="CT34" s="609"/>
      <c r="CU34" s="609"/>
      <c r="CV34" s="609"/>
      <c r="CW34" s="609"/>
      <c r="CX34" s="609"/>
      <c r="CY34" s="610"/>
      <c r="CZ34" s="611">
        <v>17.100000000000001</v>
      </c>
      <c r="DA34" s="623"/>
      <c r="DB34" s="623"/>
      <c r="DC34" s="624"/>
      <c r="DD34" s="614">
        <v>5207343</v>
      </c>
      <c r="DE34" s="609"/>
      <c r="DF34" s="609"/>
      <c r="DG34" s="609"/>
      <c r="DH34" s="609"/>
      <c r="DI34" s="609"/>
      <c r="DJ34" s="609"/>
      <c r="DK34" s="610"/>
      <c r="DL34" s="614">
        <v>4282671</v>
      </c>
      <c r="DM34" s="609"/>
      <c r="DN34" s="609"/>
      <c r="DO34" s="609"/>
      <c r="DP34" s="609"/>
      <c r="DQ34" s="609"/>
      <c r="DR34" s="609"/>
      <c r="DS34" s="609"/>
      <c r="DT34" s="609"/>
      <c r="DU34" s="609"/>
      <c r="DV34" s="610"/>
      <c r="DW34" s="611">
        <v>21.2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3675268</v>
      </c>
      <c r="S35" s="609"/>
      <c r="T35" s="609"/>
      <c r="U35" s="609"/>
      <c r="V35" s="609"/>
      <c r="W35" s="609"/>
      <c r="X35" s="609"/>
      <c r="Y35" s="610"/>
      <c r="Z35" s="646">
        <v>8</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181282</v>
      </c>
      <c r="CS35" s="621"/>
      <c r="CT35" s="621"/>
      <c r="CU35" s="621"/>
      <c r="CV35" s="621"/>
      <c r="CW35" s="621"/>
      <c r="CX35" s="621"/>
      <c r="CY35" s="622"/>
      <c r="CZ35" s="611">
        <v>0.4</v>
      </c>
      <c r="DA35" s="623"/>
      <c r="DB35" s="623"/>
      <c r="DC35" s="624"/>
      <c r="DD35" s="614">
        <v>175886</v>
      </c>
      <c r="DE35" s="621"/>
      <c r="DF35" s="621"/>
      <c r="DG35" s="621"/>
      <c r="DH35" s="621"/>
      <c r="DI35" s="621"/>
      <c r="DJ35" s="621"/>
      <c r="DK35" s="622"/>
      <c r="DL35" s="614">
        <v>96804</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3495268</v>
      </c>
      <c r="S36" s="609"/>
      <c r="T36" s="609"/>
      <c r="U36" s="609"/>
      <c r="V36" s="609"/>
      <c r="W36" s="609"/>
      <c r="X36" s="609"/>
      <c r="Y36" s="610"/>
      <c r="Z36" s="646">
        <v>7.6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3942546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184587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7183254</v>
      </c>
      <c r="CS36" s="609"/>
      <c r="CT36" s="609"/>
      <c r="CU36" s="609"/>
      <c r="CV36" s="609"/>
      <c r="CW36" s="609"/>
      <c r="CX36" s="609"/>
      <c r="CY36" s="610"/>
      <c r="CZ36" s="611">
        <v>16.600000000000001</v>
      </c>
      <c r="DA36" s="623"/>
      <c r="DB36" s="623"/>
      <c r="DC36" s="624"/>
      <c r="DD36" s="614">
        <v>6120868</v>
      </c>
      <c r="DE36" s="609"/>
      <c r="DF36" s="609"/>
      <c r="DG36" s="609"/>
      <c r="DH36" s="609"/>
      <c r="DI36" s="609"/>
      <c r="DJ36" s="609"/>
      <c r="DK36" s="610"/>
      <c r="DL36" s="614">
        <v>3527897</v>
      </c>
      <c r="DM36" s="609"/>
      <c r="DN36" s="609"/>
      <c r="DO36" s="609"/>
      <c r="DP36" s="609"/>
      <c r="DQ36" s="609"/>
      <c r="DR36" s="609"/>
      <c r="DS36" s="609"/>
      <c r="DT36" s="609"/>
      <c r="DU36" s="609"/>
      <c r="DV36" s="610"/>
      <c r="DW36" s="611">
        <v>17.5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1542024</v>
      </c>
      <c r="S37" s="609"/>
      <c r="T37" s="609"/>
      <c r="U37" s="609"/>
      <c r="V37" s="609"/>
      <c r="W37" s="609"/>
      <c r="X37" s="609"/>
      <c r="Y37" s="610"/>
      <c r="Z37" s="646">
        <v>3.4</v>
      </c>
      <c r="AA37" s="646"/>
      <c r="AB37" s="646"/>
      <c r="AC37" s="646"/>
      <c r="AD37" s="647">
        <v>29310</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1088874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184587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1423250</v>
      </c>
      <c r="CS37" s="621"/>
      <c r="CT37" s="621"/>
      <c r="CU37" s="621"/>
      <c r="CV37" s="621"/>
      <c r="CW37" s="621"/>
      <c r="CX37" s="621"/>
      <c r="CY37" s="622"/>
      <c r="CZ37" s="611">
        <v>3.3</v>
      </c>
      <c r="DA37" s="623"/>
      <c r="DB37" s="623"/>
      <c r="DC37" s="624"/>
      <c r="DD37" s="614">
        <v>1423250</v>
      </c>
      <c r="DE37" s="621"/>
      <c r="DF37" s="621"/>
      <c r="DG37" s="621"/>
      <c r="DH37" s="621"/>
      <c r="DI37" s="621"/>
      <c r="DJ37" s="621"/>
      <c r="DK37" s="622"/>
      <c r="DL37" s="614">
        <v>1423250</v>
      </c>
      <c r="DM37" s="621"/>
      <c r="DN37" s="621"/>
      <c r="DO37" s="621"/>
      <c r="DP37" s="621"/>
      <c r="DQ37" s="621"/>
      <c r="DR37" s="621"/>
      <c r="DS37" s="621"/>
      <c r="DT37" s="621"/>
      <c r="DU37" s="621"/>
      <c r="DV37" s="622"/>
      <c r="DW37" s="611">
        <v>7</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5192000</v>
      </c>
      <c r="S38" s="609"/>
      <c r="T38" s="609"/>
      <c r="U38" s="609"/>
      <c r="V38" s="609"/>
      <c r="W38" s="609"/>
      <c r="X38" s="609"/>
      <c r="Y38" s="610"/>
      <c r="Z38" s="646">
        <v>11.3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930000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10800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2834447</v>
      </c>
      <c r="CS38" s="609"/>
      <c r="CT38" s="609"/>
      <c r="CU38" s="609"/>
      <c r="CV38" s="609"/>
      <c r="CW38" s="609"/>
      <c r="CX38" s="609"/>
      <c r="CY38" s="610"/>
      <c r="CZ38" s="611">
        <v>6.5</v>
      </c>
      <c r="DA38" s="623"/>
      <c r="DB38" s="623"/>
      <c r="DC38" s="624"/>
      <c r="DD38" s="614">
        <v>2391280</v>
      </c>
      <c r="DE38" s="609"/>
      <c r="DF38" s="609"/>
      <c r="DG38" s="609"/>
      <c r="DH38" s="609"/>
      <c r="DI38" s="609"/>
      <c r="DJ38" s="609"/>
      <c r="DK38" s="610"/>
      <c r="DL38" s="614">
        <v>1422011</v>
      </c>
      <c r="DM38" s="609"/>
      <c r="DN38" s="609"/>
      <c r="DO38" s="609"/>
      <c r="DP38" s="609"/>
      <c r="DQ38" s="609"/>
      <c r="DR38" s="609"/>
      <c r="DS38" s="609"/>
      <c r="DT38" s="609"/>
      <c r="DU38" s="609"/>
      <c r="DV38" s="610"/>
      <c r="DW38" s="611">
        <v>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19225</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15645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2517154</v>
      </c>
      <c r="CS39" s="621"/>
      <c r="CT39" s="621"/>
      <c r="CU39" s="621"/>
      <c r="CV39" s="621"/>
      <c r="CW39" s="621"/>
      <c r="CX39" s="621"/>
      <c r="CY39" s="622"/>
      <c r="CZ39" s="611">
        <v>5.8</v>
      </c>
      <c r="DA39" s="623"/>
      <c r="DB39" s="623"/>
      <c r="DC39" s="624"/>
      <c r="DD39" s="614">
        <v>2516980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10265</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112643</v>
      </c>
      <c r="CS40" s="609"/>
      <c r="CT40" s="609"/>
      <c r="CU40" s="609"/>
      <c r="CV40" s="609"/>
      <c r="CW40" s="609"/>
      <c r="CX40" s="609"/>
      <c r="CY40" s="610"/>
      <c r="CZ40" s="611">
        <v>0.3</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45982265</v>
      </c>
      <c r="S41" s="633"/>
      <c r="T41" s="633"/>
      <c r="U41" s="633"/>
      <c r="V41" s="633"/>
      <c r="W41" s="633"/>
      <c r="X41" s="633"/>
      <c r="Y41" s="636"/>
      <c r="Z41" s="637">
        <v>100</v>
      </c>
      <c r="AA41" s="637"/>
      <c r="AB41" s="637"/>
      <c r="AC41" s="637"/>
      <c r="AD41" s="638">
        <v>20210761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615993</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1278189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333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8124352</v>
      </c>
      <c r="CS42" s="621"/>
      <c r="CT42" s="621"/>
      <c r="CU42" s="621"/>
      <c r="CV42" s="621"/>
      <c r="CW42" s="621"/>
      <c r="CX42" s="621"/>
      <c r="CY42" s="622"/>
      <c r="CZ42" s="611">
        <v>18.8</v>
      </c>
      <c r="DA42" s="623"/>
      <c r="DB42" s="623"/>
      <c r="DC42" s="624"/>
      <c r="DD42" s="614">
        <v>1331328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208613</v>
      </c>
      <c r="CS43" s="621"/>
      <c r="CT43" s="621"/>
      <c r="CU43" s="621"/>
      <c r="CV43" s="621"/>
      <c r="CW43" s="621"/>
      <c r="CX43" s="621"/>
      <c r="CY43" s="622"/>
      <c r="CZ43" s="611">
        <v>0.5</v>
      </c>
      <c r="DA43" s="623"/>
      <c r="DB43" s="623"/>
      <c r="DC43" s="624"/>
      <c r="DD43" s="614">
        <v>208613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8124352</v>
      </c>
      <c r="CS44" s="609"/>
      <c r="CT44" s="609"/>
      <c r="CU44" s="609"/>
      <c r="CV44" s="609"/>
      <c r="CW44" s="609"/>
      <c r="CX44" s="609"/>
      <c r="CY44" s="610"/>
      <c r="CZ44" s="611">
        <v>18.8</v>
      </c>
      <c r="DA44" s="612"/>
      <c r="DB44" s="612"/>
      <c r="DC44" s="613"/>
      <c r="DD44" s="614">
        <v>1331328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780312</v>
      </c>
      <c r="CS45" s="621"/>
      <c r="CT45" s="621"/>
      <c r="CU45" s="621"/>
      <c r="CV45" s="621"/>
      <c r="CW45" s="621"/>
      <c r="CX45" s="621"/>
      <c r="CY45" s="622"/>
      <c r="CZ45" s="611">
        <v>1.8</v>
      </c>
      <c r="DA45" s="623"/>
      <c r="DB45" s="623"/>
      <c r="DC45" s="624"/>
      <c r="DD45" s="614">
        <v>70207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7165266</v>
      </c>
      <c r="CS46" s="609"/>
      <c r="CT46" s="609"/>
      <c r="CU46" s="609"/>
      <c r="CV46" s="609"/>
      <c r="CW46" s="609"/>
      <c r="CX46" s="609"/>
      <c r="CY46" s="610"/>
      <c r="CZ46" s="611">
        <v>16.600000000000001</v>
      </c>
      <c r="DA46" s="612"/>
      <c r="DB46" s="612"/>
      <c r="DC46" s="613"/>
      <c r="DD46" s="614">
        <v>1234347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43283129</v>
      </c>
      <c r="CS49" s="593"/>
      <c r="CT49" s="593"/>
      <c r="CU49" s="593"/>
      <c r="CV49" s="593"/>
      <c r="CW49" s="593"/>
      <c r="CX49" s="593"/>
      <c r="CY49" s="594"/>
      <c r="CZ49" s="595">
        <v>100</v>
      </c>
      <c r="DA49" s="596"/>
      <c r="DB49" s="596"/>
      <c r="DC49" s="597"/>
      <c r="DD49" s="598">
        <v>26554914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n/j7Kf8q4DhkxBIHT7XeP7eKBR0Km0UybpQLLOeHLr+ffwflmsFG4XZ8uuKS6OCyKKEvPJ0pFoNFuYzaqOqkw==" saltValue="ycpC3YIh2EtqlbZonElc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0" zoomScale="70" zoomScaleNormal="25" zoomScaleSheetLayoutView="70" workbookViewId="0">
      <selection activeCell="AF71" sqref="AF71:AJ71"/>
    </sheetView>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45843</v>
      </c>
      <c r="R7" s="1090"/>
      <c r="S7" s="1090"/>
      <c r="T7" s="1090"/>
      <c r="U7" s="1090"/>
      <c r="V7" s="1090">
        <v>43144</v>
      </c>
      <c r="W7" s="1090"/>
      <c r="X7" s="1090"/>
      <c r="Y7" s="1090"/>
      <c r="Z7" s="1090"/>
      <c r="AA7" s="1090">
        <v>2699</v>
      </c>
      <c r="AB7" s="1090"/>
      <c r="AC7" s="1090"/>
      <c r="AD7" s="1090"/>
      <c r="AE7" s="1091"/>
      <c r="AF7" s="1092">
        <v>2478</v>
      </c>
      <c r="AG7" s="1093"/>
      <c r="AH7" s="1093"/>
      <c r="AI7" s="1093"/>
      <c r="AJ7" s="1094"/>
      <c r="AK7" s="1095">
        <v>99</v>
      </c>
      <c r="AL7" s="1096"/>
      <c r="AM7" s="1096"/>
      <c r="AN7" s="1096"/>
      <c r="AO7" s="1096"/>
      <c r="AP7" s="1096">
        <v>24359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551</v>
      </c>
      <c r="BT7" s="1087"/>
      <c r="BU7" s="1087"/>
      <c r="BV7" s="1087"/>
      <c r="BW7" s="1087"/>
      <c r="BX7" s="1087"/>
      <c r="BY7" s="1087"/>
      <c r="BZ7" s="1087"/>
      <c r="CA7" s="1087"/>
      <c r="CB7" s="1087"/>
      <c r="CC7" s="1087"/>
      <c r="CD7" s="1087"/>
      <c r="CE7" s="1087"/>
      <c r="CF7" s="1087"/>
      <c r="CG7" s="1099"/>
      <c r="CH7" s="1083">
        <v>0</v>
      </c>
      <c r="CI7" s="1084"/>
      <c r="CJ7" s="1084"/>
      <c r="CK7" s="1084"/>
      <c r="CL7" s="1085"/>
      <c r="CM7" s="1083">
        <v>121</v>
      </c>
      <c r="CN7" s="1084"/>
      <c r="CO7" s="1084"/>
      <c r="CP7" s="1084"/>
      <c r="CQ7" s="1085"/>
      <c r="CR7" s="1083">
        <v>3</v>
      </c>
      <c r="CS7" s="1084"/>
      <c r="CT7" s="1084"/>
      <c r="CU7" s="1084"/>
      <c r="CV7" s="1085"/>
      <c r="CW7" s="1083">
        <v>4</v>
      </c>
      <c r="CX7" s="1084"/>
      <c r="CY7" s="1084"/>
      <c r="CZ7" s="1084"/>
      <c r="DA7" s="1085"/>
      <c r="DB7" s="1083">
        <v>100</v>
      </c>
      <c r="DC7" s="1084"/>
      <c r="DD7" s="1084"/>
      <c r="DE7" s="1084"/>
      <c r="DF7" s="1085"/>
      <c r="DG7" s="1083">
        <v>371</v>
      </c>
      <c r="DH7" s="1084"/>
      <c r="DI7" s="1084"/>
      <c r="DJ7" s="1084"/>
      <c r="DK7" s="1085"/>
      <c r="DL7" s="1083">
        <v>0</v>
      </c>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2478</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8280</v>
      </c>
      <c r="R28" s="1038"/>
      <c r="S28" s="1038"/>
      <c r="T28" s="1038"/>
      <c r="U28" s="1038"/>
      <c r="V28" s="1038">
        <v>8095</v>
      </c>
      <c r="W28" s="1038"/>
      <c r="X28" s="1038"/>
      <c r="Y28" s="1038"/>
      <c r="Z28" s="1038"/>
      <c r="AA28" s="1038">
        <v>185</v>
      </c>
      <c r="AB28" s="1038"/>
      <c r="AC28" s="1038"/>
      <c r="AD28" s="1038"/>
      <c r="AE28" s="1039"/>
      <c r="AF28" s="1040">
        <v>185</v>
      </c>
      <c r="AG28" s="1038"/>
      <c r="AH28" s="1038"/>
      <c r="AI28" s="1038"/>
      <c r="AJ28" s="1041"/>
      <c r="AK28" s="1029">
        <v>616</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5915</v>
      </c>
      <c r="R29" s="1026"/>
      <c r="S29" s="1026"/>
      <c r="T29" s="1026"/>
      <c r="U29" s="1026"/>
      <c r="V29" s="1026">
        <v>5764</v>
      </c>
      <c r="W29" s="1026"/>
      <c r="X29" s="1026"/>
      <c r="Y29" s="1026"/>
      <c r="Z29" s="1026"/>
      <c r="AA29" s="1026">
        <v>151</v>
      </c>
      <c r="AB29" s="1026"/>
      <c r="AC29" s="1026"/>
      <c r="AD29" s="1026"/>
      <c r="AE29" s="1027"/>
      <c r="AF29" s="1022">
        <v>151</v>
      </c>
      <c r="AG29" s="1023"/>
      <c r="AH29" s="1023"/>
      <c r="AI29" s="1023"/>
      <c r="AJ29" s="1024"/>
      <c r="AK29" s="967">
        <v>881</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1220</v>
      </c>
      <c r="R30" s="1026"/>
      <c r="S30" s="1026"/>
      <c r="T30" s="1026"/>
      <c r="U30" s="1026"/>
      <c r="V30" s="1026">
        <v>1194</v>
      </c>
      <c r="W30" s="1026"/>
      <c r="X30" s="1026"/>
      <c r="Y30" s="1026"/>
      <c r="Z30" s="1026"/>
      <c r="AA30" s="1026">
        <v>25</v>
      </c>
      <c r="AB30" s="1026"/>
      <c r="AC30" s="1026"/>
      <c r="AD30" s="1026"/>
      <c r="AE30" s="1027"/>
      <c r="AF30" s="1022">
        <v>25</v>
      </c>
      <c r="AG30" s="1023"/>
      <c r="AH30" s="1023"/>
      <c r="AI30" s="1023"/>
      <c r="AJ30" s="1024"/>
      <c r="AK30" s="967">
        <v>242</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1999</v>
      </c>
      <c r="R31" s="1026"/>
      <c r="S31" s="1026"/>
      <c r="T31" s="1026"/>
      <c r="U31" s="1026"/>
      <c r="V31" s="1026">
        <v>1698</v>
      </c>
      <c r="W31" s="1026"/>
      <c r="X31" s="1026"/>
      <c r="Y31" s="1026"/>
      <c r="Z31" s="1026"/>
      <c r="AA31" s="1026">
        <v>300</v>
      </c>
      <c r="AB31" s="1026"/>
      <c r="AC31" s="1026"/>
      <c r="AD31" s="1026"/>
      <c r="AE31" s="1027"/>
      <c r="AF31" s="1022">
        <v>2276</v>
      </c>
      <c r="AG31" s="1023"/>
      <c r="AH31" s="1023"/>
      <c r="AI31" s="1023"/>
      <c r="AJ31" s="1024"/>
      <c r="AK31" s="967">
        <v>0</v>
      </c>
      <c r="AL31" s="958"/>
      <c r="AM31" s="958"/>
      <c r="AN31" s="958"/>
      <c r="AO31" s="958"/>
      <c r="AP31" s="958">
        <v>3030</v>
      </c>
      <c r="AQ31" s="958"/>
      <c r="AR31" s="958"/>
      <c r="AS31" s="958"/>
      <c r="AT31" s="958"/>
      <c r="AU31" s="958">
        <v>15</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2768</v>
      </c>
      <c r="R32" s="1026"/>
      <c r="S32" s="1026"/>
      <c r="T32" s="1026"/>
      <c r="U32" s="1026"/>
      <c r="V32" s="1026">
        <v>2481</v>
      </c>
      <c r="W32" s="1026"/>
      <c r="X32" s="1026"/>
      <c r="Y32" s="1026"/>
      <c r="Z32" s="1026"/>
      <c r="AA32" s="1026">
        <v>287</v>
      </c>
      <c r="AB32" s="1026"/>
      <c r="AC32" s="1026"/>
      <c r="AD32" s="1026"/>
      <c r="AE32" s="1027"/>
      <c r="AF32" s="1022">
        <v>999</v>
      </c>
      <c r="AG32" s="1023"/>
      <c r="AH32" s="1023"/>
      <c r="AI32" s="1023"/>
      <c r="AJ32" s="1024"/>
      <c r="AK32" s="967">
        <v>1089</v>
      </c>
      <c r="AL32" s="958"/>
      <c r="AM32" s="958"/>
      <c r="AN32" s="958"/>
      <c r="AO32" s="958"/>
      <c r="AP32" s="958">
        <v>20907</v>
      </c>
      <c r="AQ32" s="958"/>
      <c r="AR32" s="958"/>
      <c r="AS32" s="958"/>
      <c r="AT32" s="958"/>
      <c r="AU32" s="958">
        <v>12732</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394</v>
      </c>
      <c r="C33" s="1018"/>
      <c r="D33" s="1018"/>
      <c r="E33" s="1018"/>
      <c r="F33" s="1018"/>
      <c r="G33" s="1018"/>
      <c r="H33" s="1018"/>
      <c r="I33" s="1018"/>
      <c r="J33" s="1018"/>
      <c r="K33" s="1018"/>
      <c r="L33" s="1018"/>
      <c r="M33" s="1018"/>
      <c r="N33" s="1018"/>
      <c r="O33" s="1018"/>
      <c r="P33" s="1019"/>
      <c r="Q33" s="1025">
        <v>30</v>
      </c>
      <c r="R33" s="1026"/>
      <c r="S33" s="1026"/>
      <c r="T33" s="1026"/>
      <c r="U33" s="1026"/>
      <c r="V33" s="1026">
        <v>15</v>
      </c>
      <c r="W33" s="1026"/>
      <c r="X33" s="1026"/>
      <c r="Y33" s="1026"/>
      <c r="Z33" s="1026"/>
      <c r="AA33" s="1026">
        <v>15</v>
      </c>
      <c r="AB33" s="1026"/>
      <c r="AC33" s="1026"/>
      <c r="AD33" s="1026"/>
      <c r="AE33" s="1027"/>
      <c r="AF33" s="1022">
        <v>15</v>
      </c>
      <c r="AG33" s="1023"/>
      <c r="AH33" s="1023"/>
      <c r="AI33" s="1023"/>
      <c r="AJ33" s="1024"/>
      <c r="AK33" s="967">
        <v>0</v>
      </c>
      <c r="AL33" s="958"/>
      <c r="AM33" s="958"/>
      <c r="AN33" s="958"/>
      <c r="AO33" s="958"/>
      <c r="AP33" s="958">
        <v>0</v>
      </c>
      <c r="AQ33" s="958"/>
      <c r="AR33" s="958"/>
      <c r="AS33" s="958"/>
      <c r="AT33" s="958"/>
      <c r="AU33" s="958">
        <v>0</v>
      </c>
      <c r="AV33" s="958"/>
      <c r="AW33" s="958"/>
      <c r="AX33" s="958"/>
      <c r="AY33" s="958"/>
      <c r="AZ33" s="1028"/>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396</v>
      </c>
      <c r="C34" s="1018"/>
      <c r="D34" s="1018"/>
      <c r="E34" s="1018"/>
      <c r="F34" s="1018"/>
      <c r="G34" s="1018"/>
      <c r="H34" s="1018"/>
      <c r="I34" s="1018"/>
      <c r="J34" s="1018"/>
      <c r="K34" s="1018"/>
      <c r="L34" s="1018"/>
      <c r="M34" s="1018"/>
      <c r="N34" s="1018"/>
      <c r="O34" s="1018"/>
      <c r="P34" s="1019"/>
      <c r="Q34" s="1025">
        <v>241</v>
      </c>
      <c r="R34" s="1026"/>
      <c r="S34" s="1026"/>
      <c r="T34" s="1026"/>
      <c r="U34" s="1026"/>
      <c r="V34" s="1026">
        <v>176</v>
      </c>
      <c r="W34" s="1026"/>
      <c r="X34" s="1026"/>
      <c r="Y34" s="1026"/>
      <c r="Z34" s="1026"/>
      <c r="AA34" s="1026">
        <v>66</v>
      </c>
      <c r="AB34" s="1026"/>
      <c r="AC34" s="1026"/>
      <c r="AD34" s="1026"/>
      <c r="AE34" s="1027"/>
      <c r="AF34" s="1022">
        <v>171</v>
      </c>
      <c r="AG34" s="1023"/>
      <c r="AH34" s="1023"/>
      <c r="AI34" s="1023"/>
      <c r="AJ34" s="1024"/>
      <c r="AK34" s="967">
        <v>120</v>
      </c>
      <c r="AL34" s="958"/>
      <c r="AM34" s="958"/>
      <c r="AN34" s="958"/>
      <c r="AO34" s="958"/>
      <c r="AP34" s="958">
        <v>0</v>
      </c>
      <c r="AQ34" s="958"/>
      <c r="AR34" s="958"/>
      <c r="AS34" s="958"/>
      <c r="AT34" s="958"/>
      <c r="AU34" s="958">
        <v>0</v>
      </c>
      <c r="AV34" s="958"/>
      <c r="AW34" s="958"/>
      <c r="AX34" s="958"/>
      <c r="AY34" s="958"/>
      <c r="AZ34" s="1028"/>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397</v>
      </c>
      <c r="C35" s="1018"/>
      <c r="D35" s="1018"/>
      <c r="E35" s="1018"/>
      <c r="F35" s="1018"/>
      <c r="G35" s="1018"/>
      <c r="H35" s="1018"/>
      <c r="I35" s="1018"/>
      <c r="J35" s="1018"/>
      <c r="K35" s="1018"/>
      <c r="L35" s="1018"/>
      <c r="M35" s="1018"/>
      <c r="N35" s="1018"/>
      <c r="O35" s="1018"/>
      <c r="P35" s="1019"/>
      <c r="Q35" s="1025">
        <v>683</v>
      </c>
      <c r="R35" s="1026"/>
      <c r="S35" s="1026"/>
      <c r="T35" s="1026"/>
      <c r="U35" s="1026"/>
      <c r="V35" s="1026">
        <v>495</v>
      </c>
      <c r="W35" s="1026"/>
      <c r="X35" s="1026"/>
      <c r="Y35" s="1026"/>
      <c r="Z35" s="1026"/>
      <c r="AA35" s="1026">
        <v>188</v>
      </c>
      <c r="AB35" s="1026"/>
      <c r="AC35" s="1026"/>
      <c r="AD35" s="1026"/>
      <c r="AE35" s="1027"/>
      <c r="AF35" s="1022" t="s">
        <v>122</v>
      </c>
      <c r="AG35" s="1023"/>
      <c r="AH35" s="1023"/>
      <c r="AI35" s="1023"/>
      <c r="AJ35" s="1024"/>
      <c r="AK35" s="967">
        <v>165</v>
      </c>
      <c r="AL35" s="958"/>
      <c r="AM35" s="958"/>
      <c r="AN35" s="958"/>
      <c r="AO35" s="958"/>
      <c r="AP35" s="958">
        <v>1299</v>
      </c>
      <c r="AQ35" s="958"/>
      <c r="AR35" s="958"/>
      <c r="AS35" s="958"/>
      <c r="AT35" s="958"/>
      <c r="AU35" s="958">
        <v>680</v>
      </c>
      <c r="AV35" s="958"/>
      <c r="AW35" s="958"/>
      <c r="AX35" s="958"/>
      <c r="AY35" s="958"/>
      <c r="AZ35" s="1028"/>
      <c r="BA35" s="1028"/>
      <c r="BB35" s="1028"/>
      <c r="BC35" s="1028"/>
      <c r="BD35" s="1028"/>
      <c r="BE35" s="959" t="s">
        <v>395</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398</v>
      </c>
      <c r="C36" s="1018"/>
      <c r="D36" s="1018"/>
      <c r="E36" s="1018"/>
      <c r="F36" s="1018"/>
      <c r="G36" s="1018"/>
      <c r="H36" s="1018"/>
      <c r="I36" s="1018"/>
      <c r="J36" s="1018"/>
      <c r="K36" s="1018"/>
      <c r="L36" s="1018"/>
      <c r="M36" s="1018"/>
      <c r="N36" s="1018"/>
      <c r="O36" s="1018"/>
      <c r="P36" s="1019"/>
      <c r="Q36" s="1025">
        <v>817</v>
      </c>
      <c r="R36" s="1026"/>
      <c r="S36" s="1026"/>
      <c r="T36" s="1026"/>
      <c r="U36" s="1026"/>
      <c r="V36" s="1026">
        <v>680</v>
      </c>
      <c r="W36" s="1026"/>
      <c r="X36" s="1026"/>
      <c r="Y36" s="1026"/>
      <c r="Z36" s="1026"/>
      <c r="AA36" s="1026">
        <v>137</v>
      </c>
      <c r="AB36" s="1026"/>
      <c r="AC36" s="1026"/>
      <c r="AD36" s="1026"/>
      <c r="AE36" s="1027"/>
      <c r="AF36" s="1022" t="s">
        <v>122</v>
      </c>
      <c r="AG36" s="1023"/>
      <c r="AH36" s="1023"/>
      <c r="AI36" s="1023"/>
      <c r="AJ36" s="1024"/>
      <c r="AK36" s="967">
        <v>290</v>
      </c>
      <c r="AL36" s="958"/>
      <c r="AM36" s="958"/>
      <c r="AN36" s="958"/>
      <c r="AO36" s="958"/>
      <c r="AP36" s="958">
        <v>1520</v>
      </c>
      <c r="AQ36" s="958"/>
      <c r="AR36" s="958"/>
      <c r="AS36" s="958"/>
      <c r="AT36" s="958"/>
      <c r="AU36" s="958">
        <v>1385</v>
      </c>
      <c r="AV36" s="958"/>
      <c r="AW36" s="958"/>
      <c r="AX36" s="958"/>
      <c r="AY36" s="958"/>
      <c r="AZ36" s="1028"/>
      <c r="BA36" s="1028"/>
      <c r="BB36" s="1028"/>
      <c r="BC36" s="1028"/>
      <c r="BD36" s="1028"/>
      <c r="BE36" s="959" t="s">
        <v>395</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399</v>
      </c>
      <c r="C37" s="1018"/>
      <c r="D37" s="1018"/>
      <c r="E37" s="1018"/>
      <c r="F37" s="1018"/>
      <c r="G37" s="1018"/>
      <c r="H37" s="1018"/>
      <c r="I37" s="1018"/>
      <c r="J37" s="1018"/>
      <c r="K37" s="1018"/>
      <c r="L37" s="1018"/>
      <c r="M37" s="1018"/>
      <c r="N37" s="1018"/>
      <c r="O37" s="1018"/>
      <c r="P37" s="1019"/>
      <c r="Q37" s="1025">
        <v>1436</v>
      </c>
      <c r="R37" s="1026"/>
      <c r="S37" s="1026"/>
      <c r="T37" s="1026"/>
      <c r="U37" s="1026"/>
      <c r="V37" s="1026">
        <v>1204</v>
      </c>
      <c r="W37" s="1026"/>
      <c r="X37" s="1026"/>
      <c r="Y37" s="1026"/>
      <c r="Z37" s="1026"/>
      <c r="AA37" s="1026">
        <v>232</v>
      </c>
      <c r="AB37" s="1026"/>
      <c r="AC37" s="1026"/>
      <c r="AD37" s="1026"/>
      <c r="AE37" s="1027"/>
      <c r="AF37" s="1022" t="s">
        <v>122</v>
      </c>
      <c r="AG37" s="1023"/>
      <c r="AH37" s="1023"/>
      <c r="AI37" s="1023"/>
      <c r="AJ37" s="1024"/>
      <c r="AK37" s="967">
        <v>355</v>
      </c>
      <c r="AL37" s="958"/>
      <c r="AM37" s="958"/>
      <c r="AN37" s="958"/>
      <c r="AO37" s="958"/>
      <c r="AP37" s="958">
        <v>3527</v>
      </c>
      <c r="AQ37" s="958"/>
      <c r="AR37" s="958"/>
      <c r="AS37" s="958"/>
      <c r="AT37" s="958"/>
      <c r="AU37" s="958">
        <v>3299</v>
      </c>
      <c r="AV37" s="958"/>
      <c r="AW37" s="958"/>
      <c r="AX37" s="958"/>
      <c r="AY37" s="958"/>
      <c r="AZ37" s="1028"/>
      <c r="BA37" s="1028"/>
      <c r="BB37" s="1028"/>
      <c r="BC37" s="1028"/>
      <c r="BD37" s="1028"/>
      <c r="BE37" s="959" t="s">
        <v>395</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3822</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403</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404</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552</v>
      </c>
      <c r="C68" s="973"/>
      <c r="D68" s="973"/>
      <c r="E68" s="973"/>
      <c r="F68" s="973"/>
      <c r="G68" s="973"/>
      <c r="H68" s="973"/>
      <c r="I68" s="973"/>
      <c r="J68" s="973"/>
      <c r="K68" s="973"/>
      <c r="L68" s="973"/>
      <c r="M68" s="973"/>
      <c r="N68" s="973"/>
      <c r="O68" s="973"/>
      <c r="P68" s="974"/>
      <c r="Q68" s="975">
        <v>7437</v>
      </c>
      <c r="R68" s="969"/>
      <c r="S68" s="969"/>
      <c r="T68" s="969"/>
      <c r="U68" s="969"/>
      <c r="V68" s="969">
        <v>7037</v>
      </c>
      <c r="W68" s="969"/>
      <c r="X68" s="969"/>
      <c r="Y68" s="969"/>
      <c r="Z68" s="969"/>
      <c r="AA68" s="969">
        <v>399</v>
      </c>
      <c r="AB68" s="969"/>
      <c r="AC68" s="969"/>
      <c r="AD68" s="969"/>
      <c r="AE68" s="969"/>
      <c r="AF68" s="969">
        <v>399</v>
      </c>
      <c r="AG68" s="969"/>
      <c r="AH68" s="969"/>
      <c r="AI68" s="969"/>
      <c r="AJ68" s="969"/>
      <c r="AK68" s="969">
        <v>0</v>
      </c>
      <c r="AL68" s="969"/>
      <c r="AM68" s="969"/>
      <c r="AN68" s="969"/>
      <c r="AO68" s="969"/>
      <c r="AP68" s="969">
        <v>8021</v>
      </c>
      <c r="AQ68" s="969"/>
      <c r="AR68" s="969"/>
      <c r="AS68" s="969"/>
      <c r="AT68" s="969"/>
      <c r="AU68" s="969">
        <v>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553</v>
      </c>
      <c r="C69" s="962"/>
      <c r="D69" s="962"/>
      <c r="E69" s="962"/>
      <c r="F69" s="962"/>
      <c r="G69" s="962"/>
      <c r="H69" s="962"/>
      <c r="I69" s="962"/>
      <c r="J69" s="962"/>
      <c r="K69" s="962"/>
      <c r="L69" s="962"/>
      <c r="M69" s="962"/>
      <c r="N69" s="962"/>
      <c r="O69" s="962"/>
      <c r="P69" s="963"/>
      <c r="Q69" s="964">
        <v>2562</v>
      </c>
      <c r="R69" s="958"/>
      <c r="S69" s="958"/>
      <c r="T69" s="958"/>
      <c r="U69" s="958"/>
      <c r="V69" s="958">
        <v>2538</v>
      </c>
      <c r="W69" s="958"/>
      <c r="X69" s="958"/>
      <c r="Y69" s="958"/>
      <c r="Z69" s="958"/>
      <c r="AA69" s="958">
        <v>24</v>
      </c>
      <c r="AB69" s="958"/>
      <c r="AC69" s="958"/>
      <c r="AD69" s="958"/>
      <c r="AE69" s="958"/>
      <c r="AF69" s="958">
        <v>24</v>
      </c>
      <c r="AG69" s="958"/>
      <c r="AH69" s="958"/>
      <c r="AI69" s="958"/>
      <c r="AJ69" s="958"/>
      <c r="AK69" s="958">
        <v>0</v>
      </c>
      <c r="AL69" s="958"/>
      <c r="AM69" s="958"/>
      <c r="AN69" s="958"/>
      <c r="AO69" s="958"/>
      <c r="AP69" s="958">
        <v>0</v>
      </c>
      <c r="AQ69" s="958"/>
      <c r="AR69" s="958"/>
      <c r="AS69" s="958"/>
      <c r="AT69" s="958"/>
      <c r="AU69" s="958">
        <v>0</v>
      </c>
      <c r="AV69" s="958"/>
      <c r="AW69" s="958"/>
      <c r="AX69" s="958"/>
      <c r="AY69" s="958"/>
      <c r="AZ69" s="959" t="s">
        <v>564</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553</v>
      </c>
      <c r="C70" s="962"/>
      <c r="D70" s="962"/>
      <c r="E70" s="962"/>
      <c r="F70" s="962"/>
      <c r="G70" s="962"/>
      <c r="H70" s="962"/>
      <c r="I70" s="962"/>
      <c r="J70" s="962"/>
      <c r="K70" s="962"/>
      <c r="L70" s="962"/>
      <c r="M70" s="962"/>
      <c r="N70" s="962"/>
      <c r="O70" s="962"/>
      <c r="P70" s="963"/>
      <c r="Q70" s="964">
        <v>880773</v>
      </c>
      <c r="R70" s="958"/>
      <c r="S70" s="958"/>
      <c r="T70" s="958"/>
      <c r="U70" s="958"/>
      <c r="V70" s="958">
        <v>869976</v>
      </c>
      <c r="W70" s="958"/>
      <c r="X70" s="958"/>
      <c r="Y70" s="958"/>
      <c r="Z70" s="958"/>
      <c r="AA70" s="958">
        <v>10796</v>
      </c>
      <c r="AB70" s="958"/>
      <c r="AC70" s="958"/>
      <c r="AD70" s="958"/>
      <c r="AE70" s="958"/>
      <c r="AF70" s="958">
        <v>10571</v>
      </c>
      <c r="AG70" s="958"/>
      <c r="AH70" s="958"/>
      <c r="AI70" s="958"/>
      <c r="AJ70" s="958"/>
      <c r="AK70" s="958">
        <v>5498</v>
      </c>
      <c r="AL70" s="958"/>
      <c r="AM70" s="958"/>
      <c r="AN70" s="958"/>
      <c r="AO70" s="958"/>
      <c r="AP70" s="958">
        <v>0</v>
      </c>
      <c r="AQ70" s="958"/>
      <c r="AR70" s="958"/>
      <c r="AS70" s="958"/>
      <c r="AT70" s="958"/>
      <c r="AU70" s="958">
        <v>0</v>
      </c>
      <c r="AV70" s="958"/>
      <c r="AW70" s="958"/>
      <c r="AX70" s="958"/>
      <c r="AY70" s="958"/>
      <c r="AZ70" s="959" t="s">
        <v>565</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554</v>
      </c>
      <c r="C71" s="962"/>
      <c r="D71" s="962"/>
      <c r="E71" s="962"/>
      <c r="F71" s="962"/>
      <c r="G71" s="962"/>
      <c r="H71" s="962"/>
      <c r="I71" s="962"/>
      <c r="J71" s="962"/>
      <c r="K71" s="962"/>
      <c r="L71" s="962"/>
      <c r="M71" s="962"/>
      <c r="N71" s="962"/>
      <c r="O71" s="962"/>
      <c r="P71" s="963"/>
      <c r="Q71" s="964">
        <v>23245</v>
      </c>
      <c r="R71" s="958"/>
      <c r="S71" s="958"/>
      <c r="T71" s="958"/>
      <c r="U71" s="958"/>
      <c r="V71" s="958">
        <v>14700</v>
      </c>
      <c r="W71" s="958"/>
      <c r="X71" s="958"/>
      <c r="Y71" s="958"/>
      <c r="Z71" s="958"/>
      <c r="AA71" s="958">
        <v>8545</v>
      </c>
      <c r="AB71" s="958"/>
      <c r="AC71" s="958"/>
      <c r="AD71" s="958"/>
      <c r="AE71" s="958"/>
      <c r="AF71" s="958">
        <v>8545</v>
      </c>
      <c r="AG71" s="958"/>
      <c r="AH71" s="958"/>
      <c r="AI71" s="958"/>
      <c r="AJ71" s="958"/>
      <c r="AK71" s="958">
        <v>21</v>
      </c>
      <c r="AL71" s="958"/>
      <c r="AM71" s="958"/>
      <c r="AN71" s="958"/>
      <c r="AO71" s="958"/>
      <c r="AP71" s="958">
        <v>0</v>
      </c>
      <c r="AQ71" s="958"/>
      <c r="AR71" s="958"/>
      <c r="AS71" s="958"/>
      <c r="AT71" s="958"/>
      <c r="AU71" s="958">
        <v>0</v>
      </c>
      <c r="AV71" s="958"/>
      <c r="AW71" s="958"/>
      <c r="AX71" s="958"/>
      <c r="AY71" s="958"/>
      <c r="AZ71" s="959" t="s">
        <v>562</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554</v>
      </c>
      <c r="C72" s="962"/>
      <c r="D72" s="962"/>
      <c r="E72" s="962"/>
      <c r="F72" s="962"/>
      <c r="G72" s="962"/>
      <c r="H72" s="962"/>
      <c r="I72" s="962"/>
      <c r="J72" s="962"/>
      <c r="K72" s="962"/>
      <c r="L72" s="962"/>
      <c r="M72" s="962"/>
      <c r="N72" s="962"/>
      <c r="O72" s="962"/>
      <c r="P72" s="963"/>
      <c r="Q72" s="964">
        <v>177</v>
      </c>
      <c r="R72" s="958"/>
      <c r="S72" s="958"/>
      <c r="T72" s="958"/>
      <c r="U72" s="958"/>
      <c r="V72" s="958">
        <v>101</v>
      </c>
      <c r="W72" s="958"/>
      <c r="X72" s="958"/>
      <c r="Y72" s="958"/>
      <c r="Z72" s="958"/>
      <c r="AA72" s="958">
        <v>77</v>
      </c>
      <c r="AB72" s="958"/>
      <c r="AC72" s="958"/>
      <c r="AD72" s="958"/>
      <c r="AE72" s="958"/>
      <c r="AF72" s="958">
        <v>77</v>
      </c>
      <c r="AG72" s="958"/>
      <c r="AH72" s="958"/>
      <c r="AI72" s="958"/>
      <c r="AJ72" s="958"/>
      <c r="AK72" s="958">
        <v>0</v>
      </c>
      <c r="AL72" s="958"/>
      <c r="AM72" s="958"/>
      <c r="AN72" s="958"/>
      <c r="AO72" s="958"/>
      <c r="AP72" s="958">
        <v>0</v>
      </c>
      <c r="AQ72" s="958"/>
      <c r="AR72" s="958"/>
      <c r="AS72" s="958"/>
      <c r="AT72" s="958"/>
      <c r="AU72" s="958">
        <v>0</v>
      </c>
      <c r="AV72" s="958"/>
      <c r="AW72" s="958"/>
      <c r="AX72" s="958"/>
      <c r="AY72" s="958"/>
      <c r="AZ72" s="959" t="s">
        <v>563</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555</v>
      </c>
      <c r="C73" s="962"/>
      <c r="D73" s="962"/>
      <c r="E73" s="962"/>
      <c r="F73" s="962"/>
      <c r="G73" s="962"/>
      <c r="H73" s="962"/>
      <c r="I73" s="962"/>
      <c r="J73" s="962"/>
      <c r="K73" s="962"/>
      <c r="L73" s="962"/>
      <c r="M73" s="962"/>
      <c r="N73" s="962"/>
      <c r="O73" s="962"/>
      <c r="P73" s="963"/>
      <c r="Q73" s="964">
        <v>289</v>
      </c>
      <c r="R73" s="958"/>
      <c r="S73" s="958"/>
      <c r="T73" s="958"/>
      <c r="U73" s="958"/>
      <c r="V73" s="958">
        <v>262</v>
      </c>
      <c r="W73" s="958"/>
      <c r="X73" s="958"/>
      <c r="Y73" s="958"/>
      <c r="Z73" s="958"/>
      <c r="AA73" s="958">
        <v>26</v>
      </c>
      <c r="AB73" s="958"/>
      <c r="AC73" s="958"/>
      <c r="AD73" s="958"/>
      <c r="AE73" s="958"/>
      <c r="AF73" s="958">
        <v>26</v>
      </c>
      <c r="AG73" s="958"/>
      <c r="AH73" s="958"/>
      <c r="AI73" s="958"/>
      <c r="AJ73" s="958"/>
      <c r="AK73" s="958">
        <v>4</v>
      </c>
      <c r="AL73" s="958"/>
      <c r="AM73" s="958"/>
      <c r="AN73" s="958"/>
      <c r="AO73" s="958"/>
      <c r="AP73" s="958">
        <v>0</v>
      </c>
      <c r="AQ73" s="958"/>
      <c r="AR73" s="958"/>
      <c r="AS73" s="958"/>
      <c r="AT73" s="958"/>
      <c r="AU73" s="958">
        <v>0</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556</v>
      </c>
      <c r="C74" s="962"/>
      <c r="D74" s="962"/>
      <c r="E74" s="962"/>
      <c r="F74" s="962"/>
      <c r="G74" s="962"/>
      <c r="H74" s="962"/>
      <c r="I74" s="962"/>
      <c r="J74" s="962"/>
      <c r="K74" s="962"/>
      <c r="L74" s="962"/>
      <c r="M74" s="962"/>
      <c r="N74" s="962"/>
      <c r="O74" s="962"/>
      <c r="P74" s="963"/>
      <c r="Q74" s="964">
        <v>4397</v>
      </c>
      <c r="R74" s="958"/>
      <c r="S74" s="958"/>
      <c r="T74" s="958"/>
      <c r="U74" s="958"/>
      <c r="V74" s="958">
        <v>3988</v>
      </c>
      <c r="W74" s="958"/>
      <c r="X74" s="958"/>
      <c r="Y74" s="958"/>
      <c r="Z74" s="958"/>
      <c r="AA74" s="958">
        <v>408</v>
      </c>
      <c r="AB74" s="958"/>
      <c r="AC74" s="958"/>
      <c r="AD74" s="958"/>
      <c r="AE74" s="958"/>
      <c r="AF74" s="958">
        <v>234</v>
      </c>
      <c r="AG74" s="958"/>
      <c r="AH74" s="958"/>
      <c r="AI74" s="958"/>
      <c r="AJ74" s="958"/>
      <c r="AK74" s="958">
        <v>0</v>
      </c>
      <c r="AL74" s="958"/>
      <c r="AM74" s="958"/>
      <c r="AN74" s="958"/>
      <c r="AO74" s="958"/>
      <c r="AP74" s="958">
        <v>671</v>
      </c>
      <c r="AQ74" s="958"/>
      <c r="AR74" s="958"/>
      <c r="AS74" s="958"/>
      <c r="AT74" s="958"/>
      <c r="AU74" s="958">
        <v>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2">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2626486</v>
      </c>
      <c r="AB110" s="876"/>
      <c r="AC110" s="876"/>
      <c r="AD110" s="876"/>
      <c r="AE110" s="877"/>
      <c r="AF110" s="878">
        <v>2648986</v>
      </c>
      <c r="AG110" s="876"/>
      <c r="AH110" s="876"/>
      <c r="AI110" s="876"/>
      <c r="AJ110" s="877"/>
      <c r="AK110" s="878">
        <v>2572231</v>
      </c>
      <c r="AL110" s="876"/>
      <c r="AM110" s="876"/>
      <c r="AN110" s="876"/>
      <c r="AO110" s="877"/>
      <c r="AP110" s="879">
        <v>14.3</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19736961</v>
      </c>
      <c r="BR110" s="829"/>
      <c r="BS110" s="829"/>
      <c r="BT110" s="829"/>
      <c r="BU110" s="829"/>
      <c r="BV110" s="829">
        <v>21619760</v>
      </c>
      <c r="BW110" s="829"/>
      <c r="BX110" s="829"/>
      <c r="BY110" s="829"/>
      <c r="BZ110" s="829"/>
      <c r="CA110" s="829">
        <v>24358517</v>
      </c>
      <c r="CB110" s="829"/>
      <c r="CC110" s="829"/>
      <c r="CD110" s="829"/>
      <c r="CE110" s="829"/>
      <c r="CF110" s="853">
        <v>135.1</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3062521</v>
      </c>
      <c r="BR111" s="804"/>
      <c r="BS111" s="804"/>
      <c r="BT111" s="804"/>
      <c r="BU111" s="804"/>
      <c r="BV111" s="804">
        <v>2793578</v>
      </c>
      <c r="BW111" s="804"/>
      <c r="BX111" s="804"/>
      <c r="BY111" s="804"/>
      <c r="BZ111" s="804"/>
      <c r="CA111" s="804">
        <v>1927488</v>
      </c>
      <c r="CB111" s="804"/>
      <c r="CC111" s="804"/>
      <c r="CD111" s="804"/>
      <c r="CE111" s="804"/>
      <c r="CF111" s="862">
        <v>10.7</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16832313</v>
      </c>
      <c r="BR112" s="804"/>
      <c r="BS112" s="804"/>
      <c r="BT112" s="804"/>
      <c r="BU112" s="804"/>
      <c r="BV112" s="804">
        <v>18377521</v>
      </c>
      <c r="BW112" s="804"/>
      <c r="BX112" s="804"/>
      <c r="BY112" s="804"/>
      <c r="BZ112" s="804"/>
      <c r="CA112" s="804">
        <v>18410864</v>
      </c>
      <c r="CB112" s="804"/>
      <c r="CC112" s="804"/>
      <c r="CD112" s="804"/>
      <c r="CE112" s="804"/>
      <c r="CF112" s="862">
        <v>102.1</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1489780</v>
      </c>
      <c r="AB113" s="906"/>
      <c r="AC113" s="906"/>
      <c r="AD113" s="906"/>
      <c r="AE113" s="907"/>
      <c r="AF113" s="908">
        <v>1518196</v>
      </c>
      <c r="AG113" s="906"/>
      <c r="AH113" s="906"/>
      <c r="AI113" s="906"/>
      <c r="AJ113" s="907"/>
      <c r="AK113" s="908">
        <v>1461823</v>
      </c>
      <c r="AL113" s="906"/>
      <c r="AM113" s="906"/>
      <c r="AN113" s="906"/>
      <c r="AO113" s="907"/>
      <c r="AP113" s="909">
        <v>8.1</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v>1108513</v>
      </c>
      <c r="BR113" s="804"/>
      <c r="BS113" s="804"/>
      <c r="BT113" s="804"/>
      <c r="BU113" s="804"/>
      <c r="BV113" s="804">
        <v>1017264</v>
      </c>
      <c r="BW113" s="804"/>
      <c r="BX113" s="804"/>
      <c r="BY113" s="804"/>
      <c r="BZ113" s="804"/>
      <c r="CA113" s="804">
        <v>942184</v>
      </c>
      <c r="CB113" s="804"/>
      <c r="CC113" s="804"/>
      <c r="CD113" s="804"/>
      <c r="CE113" s="804"/>
      <c r="CF113" s="862">
        <v>5.2</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143923</v>
      </c>
      <c r="AB114" s="767"/>
      <c r="AC114" s="767"/>
      <c r="AD114" s="767"/>
      <c r="AE114" s="768"/>
      <c r="AF114" s="769">
        <v>150712</v>
      </c>
      <c r="AG114" s="767"/>
      <c r="AH114" s="767"/>
      <c r="AI114" s="767"/>
      <c r="AJ114" s="768"/>
      <c r="AK114" s="769">
        <v>188148</v>
      </c>
      <c r="AL114" s="767"/>
      <c r="AM114" s="767"/>
      <c r="AN114" s="767"/>
      <c r="AO114" s="768"/>
      <c r="AP114" s="811">
        <v>1</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1601035</v>
      </c>
      <c r="BR114" s="804"/>
      <c r="BS114" s="804"/>
      <c r="BT114" s="804"/>
      <c r="BU114" s="804"/>
      <c r="BV114" s="804">
        <v>1576070</v>
      </c>
      <c r="BW114" s="804"/>
      <c r="BX114" s="804"/>
      <c r="BY114" s="804"/>
      <c r="BZ114" s="804"/>
      <c r="CA114" s="804">
        <v>1640518</v>
      </c>
      <c r="CB114" s="804"/>
      <c r="CC114" s="804"/>
      <c r="CD114" s="804"/>
      <c r="CE114" s="804"/>
      <c r="CF114" s="862">
        <v>9.1</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276100</v>
      </c>
      <c r="AB115" s="906"/>
      <c r="AC115" s="906"/>
      <c r="AD115" s="906"/>
      <c r="AE115" s="907"/>
      <c r="AF115" s="908">
        <v>278760</v>
      </c>
      <c r="AG115" s="906"/>
      <c r="AH115" s="906"/>
      <c r="AI115" s="906"/>
      <c r="AJ115" s="907"/>
      <c r="AK115" s="908">
        <v>228838</v>
      </c>
      <c r="AL115" s="906"/>
      <c r="AM115" s="906"/>
      <c r="AN115" s="906"/>
      <c r="AO115" s="907"/>
      <c r="AP115" s="909">
        <v>1.3</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v>103</v>
      </c>
      <c r="BR115" s="804"/>
      <c r="BS115" s="804"/>
      <c r="BT115" s="804"/>
      <c r="BU115" s="804"/>
      <c r="BV115" s="804">
        <v>242</v>
      </c>
      <c r="BW115" s="804"/>
      <c r="BX115" s="804"/>
      <c r="BY115" s="804"/>
      <c r="BZ115" s="804"/>
      <c r="CA115" s="804">
        <v>653</v>
      </c>
      <c r="CB115" s="804"/>
      <c r="CC115" s="804"/>
      <c r="CD115" s="804"/>
      <c r="CE115" s="804"/>
      <c r="CF115" s="862">
        <v>0</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479684</v>
      </c>
      <c r="DH115" s="767"/>
      <c r="DI115" s="767"/>
      <c r="DJ115" s="767"/>
      <c r="DK115" s="768"/>
      <c r="DL115" s="769">
        <v>480564</v>
      </c>
      <c r="DM115" s="767"/>
      <c r="DN115" s="767"/>
      <c r="DO115" s="767"/>
      <c r="DP115" s="768"/>
      <c r="DQ115" s="769">
        <v>481819</v>
      </c>
      <c r="DR115" s="767"/>
      <c r="DS115" s="767"/>
      <c r="DT115" s="767"/>
      <c r="DU115" s="768"/>
      <c r="DV115" s="811">
        <v>2.7</v>
      </c>
      <c r="DW115" s="812"/>
      <c r="DX115" s="812"/>
      <c r="DY115" s="812"/>
      <c r="DZ115" s="813"/>
    </row>
    <row r="116" spans="1:130" s="224" customFormat="1" ht="26.25" customHeight="1" x14ac:dyDescent="0.2">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4536289</v>
      </c>
      <c r="AB117" s="890"/>
      <c r="AC117" s="890"/>
      <c r="AD117" s="890"/>
      <c r="AE117" s="891"/>
      <c r="AF117" s="892">
        <v>4596654</v>
      </c>
      <c r="AG117" s="890"/>
      <c r="AH117" s="890"/>
      <c r="AI117" s="890"/>
      <c r="AJ117" s="891"/>
      <c r="AK117" s="892">
        <v>4451040</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446</v>
      </c>
      <c r="BP119" s="865"/>
      <c r="BQ119" s="866">
        <v>42341446</v>
      </c>
      <c r="BR119" s="832"/>
      <c r="BS119" s="832"/>
      <c r="BT119" s="832"/>
      <c r="BU119" s="832"/>
      <c r="BV119" s="832">
        <v>45384435</v>
      </c>
      <c r="BW119" s="832"/>
      <c r="BX119" s="832"/>
      <c r="BY119" s="832"/>
      <c r="BZ119" s="832"/>
      <c r="CA119" s="832">
        <v>47280224</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2582837</v>
      </c>
      <c r="DH119" s="751"/>
      <c r="DI119" s="751"/>
      <c r="DJ119" s="751"/>
      <c r="DK119" s="752"/>
      <c r="DL119" s="753">
        <v>2313014</v>
      </c>
      <c r="DM119" s="751"/>
      <c r="DN119" s="751"/>
      <c r="DO119" s="751"/>
      <c r="DP119" s="752"/>
      <c r="DQ119" s="753">
        <v>1445669</v>
      </c>
      <c r="DR119" s="751"/>
      <c r="DS119" s="751"/>
      <c r="DT119" s="751"/>
      <c r="DU119" s="752"/>
      <c r="DV119" s="835">
        <v>8</v>
      </c>
      <c r="DW119" s="836"/>
      <c r="DX119" s="836"/>
      <c r="DY119" s="836"/>
      <c r="DZ119" s="837"/>
    </row>
    <row r="120" spans="1:130" s="224" customFormat="1" ht="26.25" customHeight="1" x14ac:dyDescent="0.2">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9003421</v>
      </c>
      <c r="BR120" s="829"/>
      <c r="BS120" s="829"/>
      <c r="BT120" s="829"/>
      <c r="BU120" s="829"/>
      <c r="BV120" s="829">
        <v>8463311</v>
      </c>
      <c r="BW120" s="829"/>
      <c r="BX120" s="829"/>
      <c r="BY120" s="829"/>
      <c r="BZ120" s="829"/>
      <c r="CA120" s="829">
        <v>7299144</v>
      </c>
      <c r="CB120" s="829"/>
      <c r="CC120" s="829"/>
      <c r="CD120" s="829"/>
      <c r="CE120" s="829"/>
      <c r="CF120" s="853">
        <v>40.5</v>
      </c>
      <c r="CG120" s="854"/>
      <c r="CH120" s="854"/>
      <c r="CI120" s="854"/>
      <c r="CJ120" s="854"/>
      <c r="CK120" s="855" t="s">
        <v>450</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11559012</v>
      </c>
      <c r="DH120" s="829"/>
      <c r="DI120" s="829"/>
      <c r="DJ120" s="829"/>
      <c r="DK120" s="829"/>
      <c r="DL120" s="829">
        <v>12889147</v>
      </c>
      <c r="DM120" s="829"/>
      <c r="DN120" s="829"/>
      <c r="DO120" s="829"/>
      <c r="DP120" s="829"/>
      <c r="DQ120" s="829">
        <v>12732363</v>
      </c>
      <c r="DR120" s="829"/>
      <c r="DS120" s="829"/>
      <c r="DT120" s="829"/>
      <c r="DU120" s="829"/>
      <c r="DV120" s="830">
        <v>70.599999999999994</v>
      </c>
      <c r="DW120" s="830"/>
      <c r="DX120" s="830"/>
      <c r="DY120" s="830"/>
      <c r="DZ120" s="831"/>
    </row>
    <row r="121" spans="1:130" s="224" customFormat="1" ht="26.25" customHeight="1" x14ac:dyDescent="0.2">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9022868</v>
      </c>
      <c r="BR121" s="804"/>
      <c r="BS121" s="804"/>
      <c r="BT121" s="804"/>
      <c r="BU121" s="804"/>
      <c r="BV121" s="804">
        <v>8855584</v>
      </c>
      <c r="BW121" s="804"/>
      <c r="BX121" s="804"/>
      <c r="BY121" s="804"/>
      <c r="BZ121" s="804"/>
      <c r="CA121" s="804">
        <v>9487164</v>
      </c>
      <c r="CB121" s="804"/>
      <c r="CC121" s="804"/>
      <c r="CD121" s="804"/>
      <c r="CE121" s="804"/>
      <c r="CF121" s="862">
        <v>52.6</v>
      </c>
      <c r="CG121" s="863"/>
      <c r="CH121" s="863"/>
      <c r="CI121" s="863"/>
      <c r="CJ121" s="863"/>
      <c r="CK121" s="856"/>
      <c r="CL121" s="842"/>
      <c r="CM121" s="842"/>
      <c r="CN121" s="842"/>
      <c r="CO121" s="843"/>
      <c r="CP121" s="822" t="s">
        <v>399</v>
      </c>
      <c r="CQ121" s="823"/>
      <c r="CR121" s="823"/>
      <c r="CS121" s="823"/>
      <c r="CT121" s="823"/>
      <c r="CU121" s="823"/>
      <c r="CV121" s="823"/>
      <c r="CW121" s="823"/>
      <c r="CX121" s="823"/>
      <c r="CY121" s="823"/>
      <c r="CZ121" s="823"/>
      <c r="DA121" s="823"/>
      <c r="DB121" s="823"/>
      <c r="DC121" s="823"/>
      <c r="DD121" s="823"/>
      <c r="DE121" s="823"/>
      <c r="DF121" s="824"/>
      <c r="DG121" s="803">
        <v>3252586</v>
      </c>
      <c r="DH121" s="804"/>
      <c r="DI121" s="804"/>
      <c r="DJ121" s="804"/>
      <c r="DK121" s="804"/>
      <c r="DL121" s="804">
        <v>3296245</v>
      </c>
      <c r="DM121" s="804"/>
      <c r="DN121" s="804"/>
      <c r="DO121" s="804"/>
      <c r="DP121" s="804"/>
      <c r="DQ121" s="804">
        <v>3298555</v>
      </c>
      <c r="DR121" s="804"/>
      <c r="DS121" s="804"/>
      <c r="DT121" s="804"/>
      <c r="DU121" s="804"/>
      <c r="DV121" s="781">
        <v>18.3</v>
      </c>
      <c r="DW121" s="781"/>
      <c r="DX121" s="781"/>
      <c r="DY121" s="781"/>
      <c r="DZ121" s="782"/>
    </row>
    <row r="122" spans="1:130" s="224" customFormat="1" ht="26.25" customHeight="1" x14ac:dyDescent="0.2">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20356629</v>
      </c>
      <c r="BR122" s="832"/>
      <c r="BS122" s="832"/>
      <c r="BT122" s="832"/>
      <c r="BU122" s="832"/>
      <c r="BV122" s="832">
        <v>20247450</v>
      </c>
      <c r="BW122" s="832"/>
      <c r="BX122" s="832"/>
      <c r="BY122" s="832"/>
      <c r="BZ122" s="832"/>
      <c r="CA122" s="832">
        <v>20836577</v>
      </c>
      <c r="CB122" s="832"/>
      <c r="CC122" s="832"/>
      <c r="CD122" s="832"/>
      <c r="CE122" s="832"/>
      <c r="CF122" s="833">
        <v>115.5</v>
      </c>
      <c r="CG122" s="834"/>
      <c r="CH122" s="834"/>
      <c r="CI122" s="834"/>
      <c r="CJ122" s="834"/>
      <c r="CK122" s="856"/>
      <c r="CL122" s="842"/>
      <c r="CM122" s="842"/>
      <c r="CN122" s="842"/>
      <c r="CO122" s="843"/>
      <c r="CP122" s="822" t="s">
        <v>398</v>
      </c>
      <c r="CQ122" s="823"/>
      <c r="CR122" s="823"/>
      <c r="CS122" s="823"/>
      <c r="CT122" s="823"/>
      <c r="CU122" s="823"/>
      <c r="CV122" s="823"/>
      <c r="CW122" s="823"/>
      <c r="CX122" s="823"/>
      <c r="CY122" s="823"/>
      <c r="CZ122" s="823"/>
      <c r="DA122" s="823"/>
      <c r="DB122" s="823"/>
      <c r="DC122" s="823"/>
      <c r="DD122" s="823"/>
      <c r="DE122" s="823"/>
      <c r="DF122" s="824"/>
      <c r="DG122" s="803">
        <v>1303384</v>
      </c>
      <c r="DH122" s="804"/>
      <c r="DI122" s="804"/>
      <c r="DJ122" s="804"/>
      <c r="DK122" s="804"/>
      <c r="DL122" s="804">
        <v>1372322</v>
      </c>
      <c r="DM122" s="804"/>
      <c r="DN122" s="804"/>
      <c r="DO122" s="804"/>
      <c r="DP122" s="804"/>
      <c r="DQ122" s="804">
        <v>1384888</v>
      </c>
      <c r="DR122" s="804"/>
      <c r="DS122" s="804"/>
      <c r="DT122" s="804"/>
      <c r="DU122" s="804"/>
      <c r="DV122" s="781">
        <v>7.7</v>
      </c>
      <c r="DW122" s="781"/>
      <c r="DX122" s="781"/>
      <c r="DY122" s="781"/>
      <c r="DZ122" s="782"/>
    </row>
    <row r="123" spans="1:130" s="224" customFormat="1" ht="26.25" customHeight="1" x14ac:dyDescent="0.2">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454</v>
      </c>
      <c r="BP123" s="865"/>
      <c r="BQ123" s="819">
        <v>38382918</v>
      </c>
      <c r="BR123" s="820"/>
      <c r="BS123" s="820"/>
      <c r="BT123" s="820"/>
      <c r="BU123" s="820"/>
      <c r="BV123" s="820">
        <v>37566345</v>
      </c>
      <c r="BW123" s="820"/>
      <c r="BX123" s="820"/>
      <c r="BY123" s="820"/>
      <c r="BZ123" s="820"/>
      <c r="CA123" s="820">
        <v>37622885</v>
      </c>
      <c r="CB123" s="820"/>
      <c r="CC123" s="820"/>
      <c r="CD123" s="820"/>
      <c r="CE123" s="820"/>
      <c r="CF123" s="735"/>
      <c r="CG123" s="736"/>
      <c r="CH123" s="736"/>
      <c r="CI123" s="736"/>
      <c r="CJ123" s="821"/>
      <c r="CK123" s="856"/>
      <c r="CL123" s="842"/>
      <c r="CM123" s="842"/>
      <c r="CN123" s="842"/>
      <c r="CO123" s="843"/>
      <c r="CP123" s="822" t="s">
        <v>397</v>
      </c>
      <c r="CQ123" s="823"/>
      <c r="CR123" s="823"/>
      <c r="CS123" s="823"/>
      <c r="CT123" s="823"/>
      <c r="CU123" s="823"/>
      <c r="CV123" s="823"/>
      <c r="CW123" s="823"/>
      <c r="CX123" s="823"/>
      <c r="CY123" s="823"/>
      <c r="CZ123" s="823"/>
      <c r="DA123" s="823"/>
      <c r="DB123" s="823"/>
      <c r="DC123" s="823"/>
      <c r="DD123" s="823"/>
      <c r="DE123" s="823"/>
      <c r="DF123" s="824"/>
      <c r="DG123" s="766">
        <v>708684</v>
      </c>
      <c r="DH123" s="767"/>
      <c r="DI123" s="767"/>
      <c r="DJ123" s="767"/>
      <c r="DK123" s="768"/>
      <c r="DL123" s="769">
        <v>808832</v>
      </c>
      <c r="DM123" s="767"/>
      <c r="DN123" s="767"/>
      <c r="DO123" s="767"/>
      <c r="DP123" s="768"/>
      <c r="DQ123" s="769">
        <v>979910</v>
      </c>
      <c r="DR123" s="767"/>
      <c r="DS123" s="767"/>
      <c r="DT123" s="767"/>
      <c r="DU123" s="768"/>
      <c r="DV123" s="811">
        <v>5.4</v>
      </c>
      <c r="DW123" s="812"/>
      <c r="DX123" s="812"/>
      <c r="DY123" s="812"/>
      <c r="DZ123" s="813"/>
    </row>
    <row r="124" spans="1:130" s="224" customFormat="1" ht="26.25" customHeight="1" thickBot="1" x14ac:dyDescent="0.25">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23.3</v>
      </c>
      <c r="BR124" s="818"/>
      <c r="BS124" s="818"/>
      <c r="BT124" s="818"/>
      <c r="BU124" s="818"/>
      <c r="BV124" s="818">
        <v>45.3</v>
      </c>
      <c r="BW124" s="818"/>
      <c r="BX124" s="818"/>
      <c r="BY124" s="818"/>
      <c r="BZ124" s="818"/>
      <c r="CA124" s="818">
        <v>53.5</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v>8647</v>
      </c>
      <c r="DH124" s="751"/>
      <c r="DI124" s="751"/>
      <c r="DJ124" s="751"/>
      <c r="DK124" s="752"/>
      <c r="DL124" s="753">
        <v>10975</v>
      </c>
      <c r="DM124" s="751"/>
      <c r="DN124" s="751"/>
      <c r="DO124" s="751"/>
      <c r="DP124" s="752"/>
      <c r="DQ124" s="753">
        <v>15148</v>
      </c>
      <c r="DR124" s="751"/>
      <c r="DS124" s="751"/>
      <c r="DT124" s="751"/>
      <c r="DU124" s="752"/>
      <c r="DV124" s="835">
        <v>0.1</v>
      </c>
      <c r="DW124" s="836"/>
      <c r="DX124" s="836"/>
      <c r="DY124" s="836"/>
      <c r="DZ124" s="837"/>
    </row>
    <row r="125" spans="1:130" s="224" customFormat="1" ht="26.25" customHeight="1" x14ac:dyDescent="0.2">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273607</v>
      </c>
      <c r="AB126" s="767"/>
      <c r="AC126" s="767"/>
      <c r="AD126" s="767"/>
      <c r="AE126" s="768"/>
      <c r="AF126" s="769">
        <v>277037</v>
      </c>
      <c r="AG126" s="767"/>
      <c r="AH126" s="767"/>
      <c r="AI126" s="767"/>
      <c r="AJ126" s="768"/>
      <c r="AK126" s="769">
        <v>226974</v>
      </c>
      <c r="AL126" s="767"/>
      <c r="AM126" s="767"/>
      <c r="AN126" s="767"/>
      <c r="AO126" s="768"/>
      <c r="AP126" s="811">
        <v>1.3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2493</v>
      </c>
      <c r="AB127" s="767"/>
      <c r="AC127" s="767"/>
      <c r="AD127" s="767"/>
      <c r="AE127" s="768"/>
      <c r="AF127" s="769">
        <v>1723</v>
      </c>
      <c r="AG127" s="767"/>
      <c r="AH127" s="767"/>
      <c r="AI127" s="767"/>
      <c r="AJ127" s="768"/>
      <c r="AK127" s="769">
        <v>1864</v>
      </c>
      <c r="AL127" s="767"/>
      <c r="AM127" s="767"/>
      <c r="AN127" s="767"/>
      <c r="AO127" s="768"/>
      <c r="AP127" s="811">
        <v>0</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1529129</v>
      </c>
      <c r="AB128" s="788"/>
      <c r="AC128" s="788"/>
      <c r="AD128" s="788"/>
      <c r="AE128" s="789"/>
      <c r="AF128" s="790">
        <v>1462285</v>
      </c>
      <c r="AG128" s="788"/>
      <c r="AH128" s="788"/>
      <c r="AI128" s="788"/>
      <c r="AJ128" s="789"/>
      <c r="AK128" s="790">
        <v>1436068</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12.51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v>103</v>
      </c>
      <c r="DH128" s="778"/>
      <c r="DI128" s="778"/>
      <c r="DJ128" s="778"/>
      <c r="DK128" s="778"/>
      <c r="DL128" s="778">
        <v>242</v>
      </c>
      <c r="DM128" s="778"/>
      <c r="DN128" s="778"/>
      <c r="DO128" s="778"/>
      <c r="DP128" s="778"/>
      <c r="DQ128" s="778">
        <v>653</v>
      </c>
      <c r="DR128" s="778"/>
      <c r="DS128" s="778"/>
      <c r="DT128" s="778"/>
      <c r="DU128" s="778"/>
      <c r="DV128" s="779">
        <v>0</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18813385</v>
      </c>
      <c r="AB129" s="767"/>
      <c r="AC129" s="767"/>
      <c r="AD129" s="767"/>
      <c r="AE129" s="768"/>
      <c r="AF129" s="769">
        <v>18973208</v>
      </c>
      <c r="AG129" s="767"/>
      <c r="AH129" s="767"/>
      <c r="AI129" s="767"/>
      <c r="AJ129" s="768"/>
      <c r="AK129" s="769">
        <v>19683140</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17.510000000000002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1852822</v>
      </c>
      <c r="AB130" s="767"/>
      <c r="AC130" s="767"/>
      <c r="AD130" s="767"/>
      <c r="AE130" s="768"/>
      <c r="AF130" s="769">
        <v>1735946</v>
      </c>
      <c r="AG130" s="767"/>
      <c r="AH130" s="767"/>
      <c r="AI130" s="767"/>
      <c r="AJ130" s="768"/>
      <c r="AK130" s="769">
        <v>1649939</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7.4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16960563</v>
      </c>
      <c r="AB131" s="751"/>
      <c r="AC131" s="751"/>
      <c r="AD131" s="751"/>
      <c r="AE131" s="752"/>
      <c r="AF131" s="753">
        <v>17237262</v>
      </c>
      <c r="AG131" s="751"/>
      <c r="AH131" s="751"/>
      <c r="AI131" s="751"/>
      <c r="AJ131" s="752"/>
      <c r="AK131" s="753">
        <v>18033201</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v>53.5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6.8060122769999998</v>
      </c>
      <c r="AB132" s="732"/>
      <c r="AC132" s="732"/>
      <c r="AD132" s="732"/>
      <c r="AE132" s="733"/>
      <c r="AF132" s="734">
        <v>8.1127907669999999</v>
      </c>
      <c r="AG132" s="732"/>
      <c r="AH132" s="732"/>
      <c r="AI132" s="732"/>
      <c r="AJ132" s="733"/>
      <c r="AK132" s="734">
        <v>7.5695546230000001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6</v>
      </c>
      <c r="AB133" s="711"/>
      <c r="AC133" s="711"/>
      <c r="AD133" s="711"/>
      <c r="AE133" s="712"/>
      <c r="AF133" s="710">
        <v>7</v>
      </c>
      <c r="AG133" s="711"/>
      <c r="AH133" s="711"/>
      <c r="AI133" s="711"/>
      <c r="AJ133" s="712"/>
      <c r="AK133" s="710">
        <v>7.4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E69ika0ivuk1Cp2MgjHXFCAOM9N4zZJ4BF+IYjYKvEH/UDEOg4vSgVKE+xF9Hgl6dC9/ShihGmLqvnkC+t2ag==" saltValue="vVxHmqx/dYYYBJ8iOcrZ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80" zoomScaleNormal="85" zoomScaleSheetLayoutView="80" workbookViewId="0">
      <selection activeCell="AJ30" sqref="AJ30"/>
    </sheetView>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cnHPgqkkgEtwizjvTXJNdFcmowRT3HDclbFW/7o0j1+X/xToZKPK/TKAoGihUQD5l/AEJHtrc4q9JyZz0C63HQ==" saltValue="GlKQpvhzabawA9lHC11E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v5syGme6ULd+OYQYxhaDD+o4jdGV/wUWM3d2f42R4kbgKhp2z2XUatbW5o6i/M46JzeTqB23nRa6QwpsAAxdQ==" saltValue="Pkc1KKuBY+me3rY9v1QIG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102" zoomScaleSheetLayoutView="102"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482</v>
      </c>
      <c r="AL6" s="260"/>
      <c r="AM6" s="260"/>
      <c r="AN6" s="260"/>
    </row>
    <row r="7" spans="1:46" ht="13.5" customHeight="1" x14ac:dyDescent="0.2">
      <c r="A7" s="259"/>
      <c r="AK7" s="262"/>
      <c r="AL7" s="263"/>
      <c r="AM7" s="263"/>
      <c r="AN7" s="264"/>
      <c r="AO7" s="1105" t="s">
        <v>483</v>
      </c>
      <c r="AP7" s="265"/>
      <c r="AQ7" s="266" t="s">
        <v>484</v>
      </c>
      <c r="AR7" s="267"/>
    </row>
    <row r="8" spans="1:46" ht="13" x14ac:dyDescent="0.2">
      <c r="A8" s="259"/>
      <c r="AK8" s="268"/>
      <c r="AL8" s="269"/>
      <c r="AM8" s="269"/>
      <c r="AN8" s="270"/>
      <c r="AO8" s="1106"/>
      <c r="AP8" s="271" t="s">
        <v>485</v>
      </c>
      <c r="AQ8" s="272" t="s">
        <v>486</v>
      </c>
      <c r="AR8" s="273" t="s">
        <v>487</v>
      </c>
    </row>
    <row r="9" spans="1:46" ht="13" x14ac:dyDescent="0.2">
      <c r="A9" s="259"/>
      <c r="AK9" s="1117" t="s">
        <v>488</v>
      </c>
      <c r="AL9" s="1118"/>
      <c r="AM9" s="1118"/>
      <c r="AN9" s="1119"/>
      <c r="AO9" s="274">
        <v>4833971</v>
      </c>
      <c r="AP9" s="274">
        <v>51942</v>
      </c>
      <c r="AQ9" s="275">
        <v>66486</v>
      </c>
      <c r="AR9" s="276">
        <v>-21.9</v>
      </c>
    </row>
    <row r="10" spans="1:46" ht="13.5" customHeight="1" x14ac:dyDescent="0.2">
      <c r="A10" s="259"/>
      <c r="AK10" s="1117" t="s">
        <v>489</v>
      </c>
      <c r="AL10" s="1118"/>
      <c r="AM10" s="1118"/>
      <c r="AN10" s="1119"/>
      <c r="AO10" s="277">
        <v>903737</v>
      </c>
      <c r="AP10" s="277">
        <v>9711</v>
      </c>
      <c r="AQ10" s="278">
        <v>6147</v>
      </c>
      <c r="AR10" s="279">
        <v>58</v>
      </c>
    </row>
    <row r="11" spans="1:46" ht="13.5" customHeight="1" x14ac:dyDescent="0.2">
      <c r="A11" s="259"/>
      <c r="AK11" s="1117" t="s">
        <v>490</v>
      </c>
      <c r="AL11" s="1118"/>
      <c r="AM11" s="1118"/>
      <c r="AN11" s="1119"/>
      <c r="AO11" s="277">
        <v>6</v>
      </c>
      <c r="AP11" s="277">
        <v>0</v>
      </c>
      <c r="AQ11" s="278">
        <v>1219</v>
      </c>
      <c r="AR11" s="279">
        <v>-100</v>
      </c>
    </row>
    <row r="12" spans="1:46" ht="13.5" customHeight="1" x14ac:dyDescent="0.2">
      <c r="A12" s="259"/>
      <c r="AK12" s="1117" t="s">
        <v>491</v>
      </c>
      <c r="AL12" s="1118"/>
      <c r="AM12" s="1118"/>
      <c r="AN12" s="1119"/>
      <c r="AO12" s="277" t="s">
        <v>492</v>
      </c>
      <c r="AP12" s="277" t="s">
        <v>492</v>
      </c>
      <c r="AQ12" s="278">
        <v>9</v>
      </c>
      <c r="AR12" s="279" t="s">
        <v>492</v>
      </c>
    </row>
    <row r="13" spans="1:46" ht="13.5" customHeight="1" x14ac:dyDescent="0.2">
      <c r="A13" s="259"/>
      <c r="AK13" s="1117" t="s">
        <v>493</v>
      </c>
      <c r="AL13" s="1118"/>
      <c r="AM13" s="1118"/>
      <c r="AN13" s="1119"/>
      <c r="AO13" s="277">
        <v>230269</v>
      </c>
      <c r="AP13" s="277">
        <v>2474</v>
      </c>
      <c r="AQ13" s="278">
        <v>2955</v>
      </c>
      <c r="AR13" s="279">
        <v>-16.3</v>
      </c>
    </row>
    <row r="14" spans="1:46" ht="13.5" customHeight="1" x14ac:dyDescent="0.2">
      <c r="A14" s="259"/>
      <c r="AK14" s="1117" t="s">
        <v>494</v>
      </c>
      <c r="AL14" s="1118"/>
      <c r="AM14" s="1118"/>
      <c r="AN14" s="1119"/>
      <c r="AO14" s="277">
        <v>208613</v>
      </c>
      <c r="AP14" s="277">
        <v>2242</v>
      </c>
      <c r="AQ14" s="278">
        <v>1434</v>
      </c>
      <c r="AR14" s="279">
        <v>56.3</v>
      </c>
    </row>
    <row r="15" spans="1:46" ht="13.5" customHeight="1" x14ac:dyDescent="0.2">
      <c r="A15" s="259"/>
      <c r="AK15" s="1120" t="s">
        <v>495</v>
      </c>
      <c r="AL15" s="1121"/>
      <c r="AM15" s="1121"/>
      <c r="AN15" s="1122"/>
      <c r="AO15" s="277">
        <v>-342924</v>
      </c>
      <c r="AP15" s="277">
        <v>-3685</v>
      </c>
      <c r="AQ15" s="278">
        <v>-3102</v>
      </c>
      <c r="AR15" s="279">
        <v>18.8</v>
      </c>
    </row>
    <row r="16" spans="1:46" ht="13" x14ac:dyDescent="0.2">
      <c r="A16" s="259"/>
      <c r="AK16" s="1120" t="s">
        <v>177</v>
      </c>
      <c r="AL16" s="1121"/>
      <c r="AM16" s="1121"/>
      <c r="AN16" s="1122"/>
      <c r="AO16" s="277">
        <v>5833672</v>
      </c>
      <c r="AP16" s="277">
        <v>62684</v>
      </c>
      <c r="AQ16" s="278">
        <v>75147</v>
      </c>
      <c r="AR16" s="279">
        <v>-16.600000000000001</v>
      </c>
    </row>
    <row r="17" spans="1:46" ht="13" x14ac:dyDescent="0.2">
      <c r="A17" s="259"/>
    </row>
    <row r="18" spans="1:46" ht="13" x14ac:dyDescent="0.2">
      <c r="A18" s="259"/>
      <c r="AQ18" s="280"/>
      <c r="AR18" s="280"/>
    </row>
    <row r="19" spans="1:46" ht="13" x14ac:dyDescent="0.2">
      <c r="A19" s="259"/>
      <c r="AK19" s="255" t="s">
        <v>496</v>
      </c>
    </row>
    <row r="20" spans="1:46" ht="13" x14ac:dyDescent="0.2">
      <c r="A20" s="259"/>
      <c r="AK20" s="281"/>
      <c r="AL20" s="282"/>
      <c r="AM20" s="282"/>
      <c r="AN20" s="283"/>
      <c r="AO20" s="284" t="s">
        <v>497</v>
      </c>
      <c r="AP20" s="285" t="s">
        <v>498</v>
      </c>
      <c r="AQ20" s="286" t="s">
        <v>499</v>
      </c>
      <c r="AR20" s="287"/>
    </row>
    <row r="21" spans="1:46" s="260" customFormat="1" ht="13" x14ac:dyDescent="0.2">
      <c r="A21" s="288"/>
      <c r="AK21" s="1123" t="s">
        <v>500</v>
      </c>
      <c r="AL21" s="1124"/>
      <c r="AM21" s="1124"/>
      <c r="AN21" s="1125"/>
      <c r="AO21" s="289">
        <v>5.77</v>
      </c>
      <c r="AP21" s="290">
        <v>6.62</v>
      </c>
      <c r="AQ21" s="291">
        <v>-0.85</v>
      </c>
      <c r="AS21" s="292"/>
      <c r="AT21" s="288"/>
    </row>
    <row r="22" spans="1:46" s="260" customFormat="1" ht="13" x14ac:dyDescent="0.2">
      <c r="A22" s="288"/>
      <c r="AK22" s="1123" t="s">
        <v>501</v>
      </c>
      <c r="AL22" s="1124"/>
      <c r="AM22" s="1124"/>
      <c r="AN22" s="1125"/>
      <c r="AO22" s="293">
        <v>100.6</v>
      </c>
      <c r="AP22" s="294">
        <v>98.3</v>
      </c>
      <c r="AQ22" s="295">
        <v>2.2999999999999998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504</v>
      </c>
      <c r="AL29" s="260"/>
      <c r="AM29" s="260"/>
      <c r="AN29" s="260"/>
      <c r="AS29" s="302"/>
    </row>
    <row r="30" spans="1:46" ht="13.5" customHeight="1" x14ac:dyDescent="0.2">
      <c r="A30" s="259"/>
      <c r="AK30" s="262"/>
      <c r="AL30" s="263"/>
      <c r="AM30" s="263"/>
      <c r="AN30" s="264"/>
      <c r="AO30" s="1105" t="s">
        <v>483</v>
      </c>
      <c r="AP30" s="265"/>
      <c r="AQ30" s="266" t="s">
        <v>484</v>
      </c>
      <c r="AR30" s="267"/>
    </row>
    <row r="31" spans="1:46" ht="13" x14ac:dyDescent="0.2">
      <c r="A31" s="259"/>
      <c r="AK31" s="268"/>
      <c r="AL31" s="269"/>
      <c r="AM31" s="269"/>
      <c r="AN31" s="270"/>
      <c r="AO31" s="1106"/>
      <c r="AP31" s="271" t="s">
        <v>485</v>
      </c>
      <c r="AQ31" s="272" t="s">
        <v>486</v>
      </c>
      <c r="AR31" s="273" t="s">
        <v>487</v>
      </c>
    </row>
    <row r="32" spans="1:46" ht="27" customHeight="1" x14ac:dyDescent="0.2">
      <c r="A32" s="259"/>
      <c r="AK32" s="1107" t="s">
        <v>505</v>
      </c>
      <c r="AL32" s="1108"/>
      <c r="AM32" s="1108"/>
      <c r="AN32" s="1109"/>
      <c r="AO32" s="303">
        <v>2572231</v>
      </c>
      <c r="AP32" s="303">
        <v>27639</v>
      </c>
      <c r="AQ32" s="304">
        <v>34847</v>
      </c>
      <c r="AR32" s="305">
        <v>-20.7</v>
      </c>
    </row>
    <row r="33" spans="1:46" ht="13.5" customHeight="1" x14ac:dyDescent="0.2">
      <c r="A33" s="259"/>
      <c r="AK33" s="1107" t="s">
        <v>506</v>
      </c>
      <c r="AL33" s="1108"/>
      <c r="AM33" s="1108"/>
      <c r="AN33" s="1109"/>
      <c r="AO33" s="303" t="s">
        <v>492</v>
      </c>
      <c r="AP33" s="303" t="s">
        <v>492</v>
      </c>
      <c r="AQ33" s="304" t="s">
        <v>492</v>
      </c>
      <c r="AR33" s="305" t="s">
        <v>492</v>
      </c>
    </row>
    <row r="34" spans="1:46" ht="27" customHeight="1" x14ac:dyDescent="0.2">
      <c r="A34" s="259"/>
      <c r="AK34" s="1107" t="s">
        <v>507</v>
      </c>
      <c r="AL34" s="1108"/>
      <c r="AM34" s="1108"/>
      <c r="AN34" s="1109"/>
      <c r="AO34" s="303" t="s">
        <v>492</v>
      </c>
      <c r="AP34" s="303" t="s">
        <v>492</v>
      </c>
      <c r="AQ34" s="304">
        <v>5</v>
      </c>
      <c r="AR34" s="305" t="s">
        <v>492</v>
      </c>
    </row>
    <row r="35" spans="1:46" ht="27" customHeight="1" x14ac:dyDescent="0.2">
      <c r="A35" s="259"/>
      <c r="AK35" s="1107" t="s">
        <v>508</v>
      </c>
      <c r="AL35" s="1108"/>
      <c r="AM35" s="1108"/>
      <c r="AN35" s="1109"/>
      <c r="AO35" s="303">
        <v>1461823</v>
      </c>
      <c r="AP35" s="303">
        <v>15708</v>
      </c>
      <c r="AQ35" s="304">
        <v>8260</v>
      </c>
      <c r="AR35" s="305">
        <v>90.2</v>
      </c>
    </row>
    <row r="36" spans="1:46" ht="27" customHeight="1" x14ac:dyDescent="0.2">
      <c r="A36" s="259"/>
      <c r="AK36" s="1107" t="s">
        <v>509</v>
      </c>
      <c r="AL36" s="1108"/>
      <c r="AM36" s="1108"/>
      <c r="AN36" s="1109"/>
      <c r="AO36" s="303">
        <v>188148</v>
      </c>
      <c r="AP36" s="303">
        <v>2022</v>
      </c>
      <c r="AQ36" s="304">
        <v>1689</v>
      </c>
      <c r="AR36" s="305">
        <v>19.7</v>
      </c>
    </row>
    <row r="37" spans="1:46" ht="13.5" customHeight="1" x14ac:dyDescent="0.2">
      <c r="A37" s="259"/>
      <c r="AK37" s="1107" t="s">
        <v>510</v>
      </c>
      <c r="AL37" s="1108"/>
      <c r="AM37" s="1108"/>
      <c r="AN37" s="1109"/>
      <c r="AO37" s="303">
        <v>228838</v>
      </c>
      <c r="AP37" s="303">
        <v>2459</v>
      </c>
      <c r="AQ37" s="304">
        <v>748</v>
      </c>
      <c r="AR37" s="305">
        <v>228.7</v>
      </c>
    </row>
    <row r="38" spans="1:46" ht="27" customHeight="1" x14ac:dyDescent="0.2">
      <c r="A38" s="259"/>
      <c r="AK38" s="1110" t="s">
        <v>511</v>
      </c>
      <c r="AL38" s="1111"/>
      <c r="AM38" s="1111"/>
      <c r="AN38" s="1112"/>
      <c r="AO38" s="306" t="s">
        <v>492</v>
      </c>
      <c r="AP38" s="306" t="s">
        <v>492</v>
      </c>
      <c r="AQ38" s="307">
        <v>1</v>
      </c>
      <c r="AR38" s="295" t="s">
        <v>492</v>
      </c>
      <c r="AS38" s="302"/>
    </row>
    <row r="39" spans="1:46" ht="13" x14ac:dyDescent="0.2">
      <c r="A39" s="259"/>
      <c r="AK39" s="1110" t="s">
        <v>512</v>
      </c>
      <c r="AL39" s="1111"/>
      <c r="AM39" s="1111"/>
      <c r="AN39" s="1112"/>
      <c r="AO39" s="303">
        <v>-1436068</v>
      </c>
      <c r="AP39" s="303">
        <v>-15431</v>
      </c>
      <c r="AQ39" s="304">
        <v>-5762</v>
      </c>
      <c r="AR39" s="305">
        <v>167.8</v>
      </c>
      <c r="AS39" s="302"/>
    </row>
    <row r="40" spans="1:46" ht="27" customHeight="1" x14ac:dyDescent="0.2">
      <c r="A40" s="259"/>
      <c r="AK40" s="1107" t="s">
        <v>513</v>
      </c>
      <c r="AL40" s="1108"/>
      <c r="AM40" s="1108"/>
      <c r="AN40" s="1109"/>
      <c r="AO40" s="303">
        <v>-1649939</v>
      </c>
      <c r="AP40" s="303">
        <v>-17729</v>
      </c>
      <c r="AQ40" s="304">
        <v>-27609</v>
      </c>
      <c r="AR40" s="305">
        <v>-35.799999999999997</v>
      </c>
      <c r="AS40" s="302"/>
    </row>
    <row r="41" spans="1:46" ht="13" x14ac:dyDescent="0.2">
      <c r="A41" s="259"/>
      <c r="AK41" s="1113" t="s">
        <v>287</v>
      </c>
      <c r="AL41" s="1114"/>
      <c r="AM41" s="1114"/>
      <c r="AN41" s="1115"/>
      <c r="AO41" s="303">
        <v>1365033</v>
      </c>
      <c r="AP41" s="303">
        <v>14668</v>
      </c>
      <c r="AQ41" s="304">
        <v>12179</v>
      </c>
      <c r="AR41" s="305">
        <v>20.399999999999999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 x14ac:dyDescent="0.2">
      <c r="A48" s="259"/>
      <c r="AK48" s="313" t="s">
        <v>515</v>
      </c>
      <c r="AL48" s="313"/>
      <c r="AM48" s="313"/>
      <c r="AN48" s="313"/>
      <c r="AO48" s="313"/>
      <c r="AP48" s="313"/>
      <c r="AQ48" s="314"/>
      <c r="AR48" s="313"/>
    </row>
    <row r="49" spans="1:44" ht="13.5" customHeight="1" x14ac:dyDescent="0.2">
      <c r="A49" s="259"/>
      <c r="AK49" s="315"/>
      <c r="AL49" s="316"/>
      <c r="AM49" s="1100" t="s">
        <v>483</v>
      </c>
      <c r="AN49" s="1102" t="s">
        <v>516</v>
      </c>
      <c r="AO49" s="1103"/>
      <c r="AP49" s="1103"/>
      <c r="AQ49" s="1103"/>
      <c r="AR49" s="1104"/>
    </row>
    <row r="50" spans="1:44" ht="13" x14ac:dyDescent="0.2">
      <c r="A50" s="259"/>
      <c r="AK50" s="317"/>
      <c r="AL50" s="318"/>
      <c r="AM50" s="1101"/>
      <c r="AN50" s="319" t="s">
        <v>517</v>
      </c>
      <c r="AO50" s="320" t="s">
        <v>518</v>
      </c>
      <c r="AP50" s="321" t="s">
        <v>519</v>
      </c>
      <c r="AQ50" s="322" t="s">
        <v>520</v>
      </c>
      <c r="AR50" s="323" t="s">
        <v>521</v>
      </c>
    </row>
    <row r="51" spans="1:44" ht="13" x14ac:dyDescent="0.2">
      <c r="A51" s="259"/>
      <c r="AK51" s="315" t="s">
        <v>522</v>
      </c>
      <c r="AL51" s="316"/>
      <c r="AM51" s="324">
        <v>1972700</v>
      </c>
      <c r="AN51" s="325">
        <v>21412</v>
      </c>
      <c r="AO51" s="326">
        <v>-33.200000000000003</v>
      </c>
      <c r="AP51" s="327">
        <v>70166</v>
      </c>
      <c r="AQ51" s="328">
        <v>1.4</v>
      </c>
      <c r="AR51" s="329">
        <v>-34.6</v>
      </c>
    </row>
    <row r="52" spans="1:44" ht="13" x14ac:dyDescent="0.2">
      <c r="A52" s="259"/>
      <c r="AK52" s="330"/>
      <c r="AL52" s="331" t="s">
        <v>523</v>
      </c>
      <c r="AM52" s="332">
        <v>1100451</v>
      </c>
      <c r="AN52" s="333">
        <v>11944</v>
      </c>
      <c r="AO52" s="334">
        <v>-44.6</v>
      </c>
      <c r="AP52" s="335">
        <v>36115</v>
      </c>
      <c r="AQ52" s="336">
        <v>-6.2</v>
      </c>
      <c r="AR52" s="337">
        <v>-38.4</v>
      </c>
    </row>
    <row r="53" spans="1:44" ht="13" x14ac:dyDescent="0.2">
      <c r="A53" s="259"/>
      <c r="AK53" s="315" t="s">
        <v>524</v>
      </c>
      <c r="AL53" s="316"/>
      <c r="AM53" s="324">
        <v>2106144</v>
      </c>
      <c r="AN53" s="325">
        <v>22765</v>
      </c>
      <c r="AO53" s="326">
        <v>6.3</v>
      </c>
      <c r="AP53" s="327">
        <v>70329</v>
      </c>
      <c r="AQ53" s="328">
        <v>0.2</v>
      </c>
      <c r="AR53" s="329">
        <v>6.1</v>
      </c>
    </row>
    <row r="54" spans="1:44" ht="13" x14ac:dyDescent="0.2">
      <c r="A54" s="259"/>
      <c r="AK54" s="330"/>
      <c r="AL54" s="331" t="s">
        <v>523</v>
      </c>
      <c r="AM54" s="332">
        <v>1042409</v>
      </c>
      <c r="AN54" s="333">
        <v>11267</v>
      </c>
      <c r="AO54" s="334">
        <v>-5.7</v>
      </c>
      <c r="AP54" s="335">
        <v>39403</v>
      </c>
      <c r="AQ54" s="336">
        <v>9.1</v>
      </c>
      <c r="AR54" s="337">
        <v>-14.8</v>
      </c>
    </row>
    <row r="55" spans="1:44" ht="13" x14ac:dyDescent="0.2">
      <c r="A55" s="259"/>
      <c r="AK55" s="315" t="s">
        <v>525</v>
      </c>
      <c r="AL55" s="316"/>
      <c r="AM55" s="324">
        <v>3828510</v>
      </c>
      <c r="AN55" s="325">
        <v>41528</v>
      </c>
      <c r="AO55" s="326">
        <v>82.4</v>
      </c>
      <c r="AP55" s="327">
        <v>45945</v>
      </c>
      <c r="AQ55" s="328">
        <v>-34.700000000000003</v>
      </c>
      <c r="AR55" s="329">
        <v>117.1</v>
      </c>
    </row>
    <row r="56" spans="1:44" ht="13" x14ac:dyDescent="0.2">
      <c r="A56" s="259"/>
      <c r="AK56" s="330"/>
      <c r="AL56" s="331" t="s">
        <v>523</v>
      </c>
      <c r="AM56" s="332">
        <v>1987747</v>
      </c>
      <c r="AN56" s="333">
        <v>21561</v>
      </c>
      <c r="AO56" s="334">
        <v>91.4</v>
      </c>
      <c r="AP56" s="335">
        <v>25180</v>
      </c>
      <c r="AQ56" s="336">
        <v>-36.1</v>
      </c>
      <c r="AR56" s="337">
        <v>127.5</v>
      </c>
    </row>
    <row r="57" spans="1:44" ht="13" x14ac:dyDescent="0.2">
      <c r="A57" s="259"/>
      <c r="AK57" s="315" t="s">
        <v>526</v>
      </c>
      <c r="AL57" s="316"/>
      <c r="AM57" s="324">
        <v>6846929</v>
      </c>
      <c r="AN57" s="325">
        <v>74129</v>
      </c>
      <c r="AO57" s="326">
        <v>78.5</v>
      </c>
      <c r="AP57" s="327">
        <v>44475</v>
      </c>
      <c r="AQ57" s="328">
        <v>-3.2</v>
      </c>
      <c r="AR57" s="329">
        <v>81.7</v>
      </c>
    </row>
    <row r="58" spans="1:44" ht="13" x14ac:dyDescent="0.2">
      <c r="A58" s="259"/>
      <c r="AK58" s="330"/>
      <c r="AL58" s="331" t="s">
        <v>523</v>
      </c>
      <c r="AM58" s="332">
        <v>5304781</v>
      </c>
      <c r="AN58" s="333">
        <v>57433</v>
      </c>
      <c r="AO58" s="334">
        <v>166.4</v>
      </c>
      <c r="AP58" s="335">
        <v>24780</v>
      </c>
      <c r="AQ58" s="336">
        <v>-1.6</v>
      </c>
      <c r="AR58" s="337">
        <v>168</v>
      </c>
    </row>
    <row r="59" spans="1:44" ht="13" x14ac:dyDescent="0.2">
      <c r="A59" s="259"/>
      <c r="AK59" s="315" t="s">
        <v>527</v>
      </c>
      <c r="AL59" s="316"/>
      <c r="AM59" s="324">
        <v>8124352</v>
      </c>
      <c r="AN59" s="325">
        <v>87298</v>
      </c>
      <c r="AO59" s="326">
        <v>17.8</v>
      </c>
      <c r="AP59" s="327">
        <v>45982</v>
      </c>
      <c r="AQ59" s="328">
        <v>3.4</v>
      </c>
      <c r="AR59" s="329">
        <v>14.4</v>
      </c>
    </row>
    <row r="60" spans="1:44" ht="13" x14ac:dyDescent="0.2">
      <c r="A60" s="259"/>
      <c r="AK60" s="330"/>
      <c r="AL60" s="331" t="s">
        <v>523</v>
      </c>
      <c r="AM60" s="332">
        <v>7165266</v>
      </c>
      <c r="AN60" s="333">
        <v>76992</v>
      </c>
      <c r="AO60" s="334">
        <v>34.1</v>
      </c>
      <c r="AP60" s="335">
        <v>25583</v>
      </c>
      <c r="AQ60" s="336">
        <v>3.2</v>
      </c>
      <c r="AR60" s="337">
        <v>30.9</v>
      </c>
    </row>
    <row r="61" spans="1:44" ht="13" x14ac:dyDescent="0.2">
      <c r="A61" s="259"/>
      <c r="AK61" s="315" t="s">
        <v>528</v>
      </c>
      <c r="AL61" s="338"/>
      <c r="AM61" s="324">
        <v>4575727</v>
      </c>
      <c r="AN61" s="325">
        <v>49426</v>
      </c>
      <c r="AO61" s="326">
        <v>30.4</v>
      </c>
      <c r="AP61" s="327">
        <v>55379</v>
      </c>
      <c r="AQ61" s="339">
        <v>-6.6</v>
      </c>
      <c r="AR61" s="329">
        <v>37</v>
      </c>
    </row>
    <row r="62" spans="1:44" ht="13" x14ac:dyDescent="0.2">
      <c r="A62" s="259"/>
      <c r="AK62" s="330"/>
      <c r="AL62" s="331" t="s">
        <v>523</v>
      </c>
      <c r="AM62" s="332">
        <v>3320131</v>
      </c>
      <c r="AN62" s="333">
        <v>35839</v>
      </c>
      <c r="AO62" s="334">
        <v>48.3</v>
      </c>
      <c r="AP62" s="335">
        <v>30212</v>
      </c>
      <c r="AQ62" s="336">
        <v>-6.3</v>
      </c>
      <c r="AR62" s="337">
        <v>54.6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JWe4RHy4iAQnPALdP54o50cvYVtTutP6R2AzKacLfEUbpR4C0zrx/eTNfUuN347ej+4r0xqkYy5GP8sGnDrQ2A==" saltValue="X6nXqLV2r8qUuN+5lKH/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85" zoomScaleNormal="85" zoomScaleSheetLayoutView="55" workbookViewId="0">
      <selection activeCell="BK101" sqref="BK101"/>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1OFM30ubwQFVABnYLfdD2HojdW2J0069knCxZbS61bXWUCr7ee5fo79nDp0dzlM0+Jl9QIwxEljCIzNFawNSXQ==" saltValue="IpzyNGRd417S9mz2RD/v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CW93" sqref="CW93"/>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YpGqZopHbFtHSW0ifhgWTmt8wzB3ttukVCoyaz4K0bo1rqiPCweKzh0peRevoFhQGZxKDh2t7XG2OHYdoh8mYw==" saltValue="TUzg9xAuzoQD/n4Hu7pL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13.75</v>
      </c>
      <c r="G47" s="12">
        <v>15.15</v>
      </c>
      <c r="H47" s="12">
        <v>17.3</v>
      </c>
      <c r="I47" s="12">
        <v>20.37</v>
      </c>
      <c r="J47" s="13">
        <v>18.329999999999998</v>
      </c>
    </row>
    <row r="48" spans="2:10" ht="57.75" customHeight="1" x14ac:dyDescent="0.2">
      <c r="B48" s="14"/>
      <c r="C48" s="1128" t="s">
        <v>4</v>
      </c>
      <c r="D48" s="1128"/>
      <c r="E48" s="1129"/>
      <c r="F48" s="15">
        <v>7.33</v>
      </c>
      <c r="G48" s="16">
        <v>9.8800000000000008</v>
      </c>
      <c r="H48" s="16">
        <v>14.15</v>
      </c>
      <c r="I48" s="16">
        <v>16.420000000000002</v>
      </c>
      <c r="J48" s="17">
        <v>12.59</v>
      </c>
    </row>
    <row r="49" spans="2:10" ht="57.75" customHeight="1" thickBot="1" x14ac:dyDescent="0.25">
      <c r="B49" s="18"/>
      <c r="C49" s="1130" t="s">
        <v>5</v>
      </c>
      <c r="D49" s="1130"/>
      <c r="E49" s="1131"/>
      <c r="F49" s="19">
        <v>1.43</v>
      </c>
      <c r="G49" s="20">
        <v>4.58</v>
      </c>
      <c r="H49" s="20">
        <v>7.01</v>
      </c>
      <c r="I49" s="20">
        <v>5.6</v>
      </c>
      <c r="J49" s="21" t="s">
        <v>535</v>
      </c>
    </row>
    <row r="50" spans="2:10" ht="13" x14ac:dyDescent="0.2"/>
  </sheetData>
  <sheetProtection algorithmName="SHA-512" hashValue="WhaPckS2K6d2oW5nLXGMZOF+LiUfJkqiCGBjIrRqR+R091x1q66hYHuAYmY0laX537fOIK2o10Tn/Kd2v2XPIA==" saltValue="T7WtaY6H73j/ZQTHZbEw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4" zoomScaleSheetLayoutView="100" workbookViewId="0">
      <selection activeCell="I32" sqref="I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536</v>
      </c>
      <c r="D34" s="1136"/>
      <c r="E34" s="1137"/>
      <c r="F34" s="32">
        <v>7.33</v>
      </c>
      <c r="G34" s="33">
        <v>9.8800000000000008</v>
      </c>
      <c r="H34" s="33">
        <v>14.15</v>
      </c>
      <c r="I34" s="33">
        <v>16.420000000000002</v>
      </c>
      <c r="J34" s="34">
        <v>12.58</v>
      </c>
      <c r="K34" s="22"/>
      <c r="L34" s="22"/>
      <c r="M34" s="22"/>
      <c r="N34" s="22"/>
      <c r="O34" s="22"/>
      <c r="P34" s="22"/>
    </row>
    <row r="35" spans="1:16" ht="39" customHeight="1" x14ac:dyDescent="0.2">
      <c r="A35" s="22"/>
      <c r="B35" s="35"/>
      <c r="C35" s="1132" t="s">
        <v>537</v>
      </c>
      <c r="D35" s="1132"/>
      <c r="E35" s="1133"/>
      <c r="F35" s="36">
        <v>11.22</v>
      </c>
      <c r="G35" s="37">
        <v>11.09</v>
      </c>
      <c r="H35" s="37">
        <v>11.41</v>
      </c>
      <c r="I35" s="37">
        <v>12.13</v>
      </c>
      <c r="J35" s="38">
        <v>11.56</v>
      </c>
      <c r="K35" s="22"/>
      <c r="L35" s="22"/>
      <c r="M35" s="22"/>
      <c r="N35" s="22"/>
      <c r="O35" s="22"/>
      <c r="P35" s="22"/>
    </row>
    <row r="36" spans="1:16" ht="39" customHeight="1" x14ac:dyDescent="0.2">
      <c r="A36" s="22"/>
      <c r="B36" s="35"/>
      <c r="C36" s="1132" t="s">
        <v>538</v>
      </c>
      <c r="D36" s="1132"/>
      <c r="E36" s="1133"/>
      <c r="F36" s="36" t="s">
        <v>492</v>
      </c>
      <c r="G36" s="37">
        <v>1.58</v>
      </c>
      <c r="H36" s="37">
        <v>2.29</v>
      </c>
      <c r="I36" s="37">
        <v>3.47</v>
      </c>
      <c r="J36" s="38">
        <v>5.07</v>
      </c>
      <c r="K36" s="22"/>
      <c r="L36" s="22"/>
      <c r="M36" s="22"/>
      <c r="N36" s="22"/>
      <c r="O36" s="22"/>
      <c r="P36" s="22"/>
    </row>
    <row r="37" spans="1:16" ht="39" customHeight="1" x14ac:dyDescent="0.2">
      <c r="A37" s="22"/>
      <c r="B37" s="35"/>
      <c r="C37" s="1132" t="s">
        <v>539</v>
      </c>
      <c r="D37" s="1132"/>
      <c r="E37" s="1133"/>
      <c r="F37" s="36">
        <v>1.42</v>
      </c>
      <c r="G37" s="37">
        <v>1.84</v>
      </c>
      <c r="H37" s="37">
        <v>1.62</v>
      </c>
      <c r="I37" s="37">
        <v>1.43</v>
      </c>
      <c r="J37" s="38">
        <v>0.93</v>
      </c>
      <c r="K37" s="22"/>
      <c r="L37" s="22"/>
      <c r="M37" s="22"/>
      <c r="N37" s="22"/>
      <c r="O37" s="22"/>
      <c r="P37" s="22"/>
    </row>
    <row r="38" spans="1:16" ht="39" customHeight="1" x14ac:dyDescent="0.2">
      <c r="A38" s="22"/>
      <c r="B38" s="35"/>
      <c r="C38" s="1132" t="s">
        <v>540</v>
      </c>
      <c r="D38" s="1132"/>
      <c r="E38" s="1133"/>
      <c r="F38" s="36">
        <v>1.25</v>
      </c>
      <c r="G38" s="37">
        <v>1.1599999999999999</v>
      </c>
      <c r="H38" s="37">
        <v>0.97</v>
      </c>
      <c r="I38" s="37">
        <v>0.9</v>
      </c>
      <c r="J38" s="38">
        <v>0.87</v>
      </c>
      <c r="K38" s="22"/>
      <c r="L38" s="22"/>
      <c r="M38" s="22"/>
      <c r="N38" s="22"/>
      <c r="O38" s="22"/>
      <c r="P38" s="22"/>
    </row>
    <row r="39" spans="1:16" ht="39" customHeight="1" x14ac:dyDescent="0.2">
      <c r="A39" s="22"/>
      <c r="B39" s="35"/>
      <c r="C39" s="1132" t="s">
        <v>541</v>
      </c>
      <c r="D39" s="1132"/>
      <c r="E39" s="1133"/>
      <c r="F39" s="36">
        <v>2.17</v>
      </c>
      <c r="G39" s="37">
        <v>2.96</v>
      </c>
      <c r="H39" s="37">
        <v>1.3</v>
      </c>
      <c r="I39" s="37">
        <v>1.38</v>
      </c>
      <c r="J39" s="38">
        <v>0.76</v>
      </c>
      <c r="K39" s="22"/>
      <c r="L39" s="22"/>
      <c r="M39" s="22"/>
      <c r="N39" s="22"/>
      <c r="O39" s="22"/>
      <c r="P39" s="22"/>
    </row>
    <row r="40" spans="1:16" ht="39" customHeight="1" x14ac:dyDescent="0.2">
      <c r="A40" s="22"/>
      <c r="B40" s="35"/>
      <c r="C40" s="1132" t="s">
        <v>542</v>
      </c>
      <c r="D40" s="1132"/>
      <c r="E40" s="1133"/>
      <c r="F40" s="36">
        <v>0.16</v>
      </c>
      <c r="G40" s="37">
        <v>0.2</v>
      </c>
      <c r="H40" s="37">
        <v>0.13</v>
      </c>
      <c r="I40" s="37">
        <v>0.14000000000000001</v>
      </c>
      <c r="J40" s="38">
        <v>0.12</v>
      </c>
      <c r="K40" s="22"/>
      <c r="L40" s="22"/>
      <c r="M40" s="22"/>
      <c r="N40" s="22"/>
      <c r="O40" s="22"/>
      <c r="P40" s="22"/>
    </row>
    <row r="41" spans="1:16" ht="39" customHeight="1" x14ac:dyDescent="0.2">
      <c r="A41" s="22"/>
      <c r="B41" s="35"/>
      <c r="C41" s="1132" t="s">
        <v>543</v>
      </c>
      <c r="D41" s="1132"/>
      <c r="E41" s="1133"/>
      <c r="F41" s="36">
        <v>0.33</v>
      </c>
      <c r="G41" s="37">
        <v>0.53</v>
      </c>
      <c r="H41" s="37">
        <v>0.84</v>
      </c>
      <c r="I41" s="37">
        <v>0.08</v>
      </c>
      <c r="J41" s="38">
        <v>7.0000000000000007E-2</v>
      </c>
      <c r="K41" s="22"/>
      <c r="L41" s="22"/>
      <c r="M41" s="22"/>
      <c r="N41" s="22"/>
      <c r="O41" s="22"/>
      <c r="P41" s="22"/>
    </row>
    <row r="42" spans="1:16" ht="39" customHeight="1" x14ac:dyDescent="0.2">
      <c r="A42" s="22"/>
      <c r="B42" s="39"/>
      <c r="C42" s="1132" t="s">
        <v>544</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545</v>
      </c>
      <c r="D43" s="1134"/>
      <c r="E43" s="1135"/>
      <c r="F43" s="41">
        <v>2</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891WkHkqxnM5n1m9hOd+mHLbkXfA9+B5/UlhxkW0nIFSdMk/4Ya9dM8cNvKucQeUChKgt/cuBw4pmwUpRAt7w==" saltValue="vj72cr0vBEKrevE1YEPr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SheetLayoutView="55" workbookViewId="0">
      <selection activeCell="N48" sqref="N48"/>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2658</v>
      </c>
      <c r="L45" s="58">
        <v>2633</v>
      </c>
      <c r="M45" s="58">
        <v>2626</v>
      </c>
      <c r="N45" s="58">
        <v>2649</v>
      </c>
      <c r="O45" s="59">
        <v>2572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2">
      <c r="A48" s="46"/>
      <c r="B48" s="1163"/>
      <c r="C48" s="1164"/>
      <c r="D48" s="60"/>
      <c r="E48" s="1140" t="s">
        <v>13</v>
      </c>
      <c r="F48" s="1140"/>
      <c r="G48" s="1140"/>
      <c r="H48" s="1140"/>
      <c r="I48" s="1140"/>
      <c r="J48" s="1141"/>
      <c r="K48" s="61">
        <v>1336</v>
      </c>
      <c r="L48" s="62">
        <v>1412</v>
      </c>
      <c r="M48" s="62">
        <v>1490</v>
      </c>
      <c r="N48" s="62">
        <v>1518</v>
      </c>
      <c r="O48" s="63">
        <v>1462</v>
      </c>
      <c r="P48" s="46"/>
      <c r="Q48" s="46"/>
      <c r="R48" s="46"/>
      <c r="S48" s="46"/>
      <c r="T48" s="46"/>
      <c r="U48" s="46"/>
    </row>
    <row r="49" spans="1:21" ht="30.75" customHeight="1" x14ac:dyDescent="0.2">
      <c r="A49" s="46"/>
      <c r="B49" s="1163"/>
      <c r="C49" s="1164"/>
      <c r="D49" s="60"/>
      <c r="E49" s="1140" t="s">
        <v>14</v>
      </c>
      <c r="F49" s="1140"/>
      <c r="G49" s="1140"/>
      <c r="H49" s="1140"/>
      <c r="I49" s="1140"/>
      <c r="J49" s="1141"/>
      <c r="K49" s="61">
        <v>97</v>
      </c>
      <c r="L49" s="62">
        <v>124</v>
      </c>
      <c r="M49" s="62">
        <v>144</v>
      </c>
      <c r="N49" s="62">
        <v>151</v>
      </c>
      <c r="O49" s="63">
        <v>188</v>
      </c>
      <c r="P49" s="46"/>
      <c r="Q49" s="46"/>
      <c r="R49" s="46"/>
      <c r="S49" s="46"/>
      <c r="T49" s="46"/>
      <c r="U49" s="46"/>
    </row>
    <row r="50" spans="1:21" ht="30.75" customHeight="1" x14ac:dyDescent="0.2">
      <c r="A50" s="46"/>
      <c r="B50" s="1163"/>
      <c r="C50" s="1164"/>
      <c r="D50" s="60"/>
      <c r="E50" s="1140" t="s">
        <v>15</v>
      </c>
      <c r="F50" s="1140"/>
      <c r="G50" s="1140"/>
      <c r="H50" s="1140"/>
      <c r="I50" s="1140"/>
      <c r="J50" s="1141"/>
      <c r="K50" s="61">
        <v>225</v>
      </c>
      <c r="L50" s="62">
        <v>277</v>
      </c>
      <c r="M50" s="62">
        <v>276</v>
      </c>
      <c r="N50" s="62">
        <v>279</v>
      </c>
      <c r="O50" s="63">
        <v>229</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492</v>
      </c>
      <c r="L51" s="62" t="s">
        <v>492</v>
      </c>
      <c r="M51" s="62" t="s">
        <v>492</v>
      </c>
      <c r="N51" s="62" t="s">
        <v>492</v>
      </c>
      <c r="O51" s="63" t="s">
        <v>492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3517</v>
      </c>
      <c r="L52" s="62">
        <v>3407</v>
      </c>
      <c r="M52" s="62">
        <v>3382</v>
      </c>
      <c r="N52" s="62">
        <v>3198</v>
      </c>
      <c r="O52" s="63">
        <v>3086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799</v>
      </c>
      <c r="L53" s="67">
        <v>1039</v>
      </c>
      <c r="M53" s="67">
        <v>1154</v>
      </c>
      <c r="N53" s="67">
        <v>1399</v>
      </c>
      <c r="O53" s="68">
        <v>1365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M4HuMWCIQsjhxpAMMeA6uRbdOgJyOVoIe3Q+7CGzmngFkdtfNuADleCOhhT+FigOrgRm66V/zgQ3rqbIMCRbQ==" saltValue="nFUTVLoiMFXUQocQif1C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2" zoomScaleSheetLayoutView="100" workbookViewId="0">
      <selection activeCell="J43" sqref="J43"/>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81" t="s">
        <v>30</v>
      </c>
      <c r="C41" s="1182"/>
      <c r="D41" s="103"/>
      <c r="E41" s="1183" t="s">
        <v>31</v>
      </c>
      <c r="F41" s="1183"/>
      <c r="G41" s="1183"/>
      <c r="H41" s="1184"/>
      <c r="I41" s="342">
        <v>20472</v>
      </c>
      <c r="J41" s="343">
        <v>19414</v>
      </c>
      <c r="K41" s="343">
        <v>19737</v>
      </c>
      <c r="L41" s="343">
        <v>21620</v>
      </c>
      <c r="M41" s="344">
        <v>24359</v>
      </c>
    </row>
    <row r="42" spans="2:13" ht="27.75" customHeight="1" x14ac:dyDescent="0.2">
      <c r="B42" s="1171"/>
      <c r="C42" s="1172"/>
      <c r="D42" s="104"/>
      <c r="E42" s="1175" t="s">
        <v>32</v>
      </c>
      <c r="F42" s="1175"/>
      <c r="G42" s="1175"/>
      <c r="H42" s="1176"/>
      <c r="I42" s="345">
        <v>3439</v>
      </c>
      <c r="J42" s="346">
        <v>3176</v>
      </c>
      <c r="K42" s="346">
        <v>3063</v>
      </c>
      <c r="L42" s="346">
        <v>2794</v>
      </c>
      <c r="M42" s="347">
        <v>1927</v>
      </c>
    </row>
    <row r="43" spans="2:13" ht="27.75" customHeight="1" x14ac:dyDescent="0.2">
      <c r="B43" s="1171"/>
      <c r="C43" s="1172"/>
      <c r="D43" s="104"/>
      <c r="E43" s="1175" t="s">
        <v>33</v>
      </c>
      <c r="F43" s="1175"/>
      <c r="G43" s="1175"/>
      <c r="H43" s="1176"/>
      <c r="I43" s="345">
        <v>15785</v>
      </c>
      <c r="J43" s="346">
        <v>16217</v>
      </c>
      <c r="K43" s="346">
        <v>16832</v>
      </c>
      <c r="L43" s="346">
        <v>18378</v>
      </c>
      <c r="M43" s="347">
        <v>18411</v>
      </c>
    </row>
    <row r="44" spans="2:13" ht="27.75" customHeight="1" x14ac:dyDescent="0.2">
      <c r="B44" s="1171"/>
      <c r="C44" s="1172"/>
      <c r="D44" s="104"/>
      <c r="E44" s="1175" t="s">
        <v>34</v>
      </c>
      <c r="F44" s="1175"/>
      <c r="G44" s="1175"/>
      <c r="H44" s="1176"/>
      <c r="I44" s="345">
        <v>977</v>
      </c>
      <c r="J44" s="346">
        <v>1073</v>
      </c>
      <c r="K44" s="346">
        <v>1109</v>
      </c>
      <c r="L44" s="346">
        <v>1017</v>
      </c>
      <c r="M44" s="347">
        <v>942</v>
      </c>
    </row>
    <row r="45" spans="2:13" ht="27.75" customHeight="1" x14ac:dyDescent="0.2">
      <c r="B45" s="1171"/>
      <c r="C45" s="1172"/>
      <c r="D45" s="104"/>
      <c r="E45" s="1175" t="s">
        <v>35</v>
      </c>
      <c r="F45" s="1175"/>
      <c r="G45" s="1175"/>
      <c r="H45" s="1176"/>
      <c r="I45" s="345">
        <v>1715</v>
      </c>
      <c r="J45" s="346">
        <v>1665</v>
      </c>
      <c r="K45" s="346">
        <v>1601</v>
      </c>
      <c r="L45" s="346">
        <v>1576</v>
      </c>
      <c r="M45" s="347">
        <v>1641</v>
      </c>
    </row>
    <row r="46" spans="2:13" ht="27.75" customHeight="1" x14ac:dyDescent="0.2">
      <c r="B46" s="1171"/>
      <c r="C46" s="1172"/>
      <c r="D46" s="105"/>
      <c r="E46" s="1175" t="s">
        <v>36</v>
      </c>
      <c r="F46" s="1175"/>
      <c r="G46" s="1175"/>
      <c r="H46" s="1176"/>
      <c r="I46" s="345" t="s">
        <v>492</v>
      </c>
      <c r="J46" s="346" t="s">
        <v>492</v>
      </c>
      <c r="K46" s="346">
        <v>0</v>
      </c>
      <c r="L46" s="346">
        <v>0</v>
      </c>
      <c r="M46" s="347">
        <v>1</v>
      </c>
    </row>
    <row r="47" spans="2:13" ht="27.75" customHeight="1" x14ac:dyDescent="0.2">
      <c r="B47" s="1171"/>
      <c r="C47" s="1172"/>
      <c r="D47" s="106"/>
      <c r="E47" s="1185" t="s">
        <v>37</v>
      </c>
      <c r="F47" s="1186"/>
      <c r="G47" s="1186"/>
      <c r="H47" s="1187"/>
      <c r="I47" s="345" t="s">
        <v>492</v>
      </c>
      <c r="J47" s="346" t="s">
        <v>492</v>
      </c>
      <c r="K47" s="346" t="s">
        <v>492</v>
      </c>
      <c r="L47" s="346" t="s">
        <v>492</v>
      </c>
      <c r="M47" s="347" t="s">
        <v>492</v>
      </c>
    </row>
    <row r="48" spans="2:13" ht="27.75" customHeight="1" x14ac:dyDescent="0.2">
      <c r="B48" s="1171"/>
      <c r="C48" s="1172"/>
      <c r="D48" s="104"/>
      <c r="E48" s="1175" t="s">
        <v>38</v>
      </c>
      <c r="F48" s="1175"/>
      <c r="G48" s="1175"/>
      <c r="H48" s="1176"/>
      <c r="I48" s="345" t="s">
        <v>492</v>
      </c>
      <c r="J48" s="346" t="s">
        <v>492</v>
      </c>
      <c r="K48" s="346" t="s">
        <v>492</v>
      </c>
      <c r="L48" s="346" t="s">
        <v>492</v>
      </c>
      <c r="M48" s="347" t="s">
        <v>492</v>
      </c>
    </row>
    <row r="49" spans="2:13" ht="27.75" customHeight="1" x14ac:dyDescent="0.2">
      <c r="B49" s="1173"/>
      <c r="C49" s="1174"/>
      <c r="D49" s="104"/>
      <c r="E49" s="1175" t="s">
        <v>39</v>
      </c>
      <c r="F49" s="1175"/>
      <c r="G49" s="1175"/>
      <c r="H49" s="1176"/>
      <c r="I49" s="345" t="s">
        <v>492</v>
      </c>
      <c r="J49" s="346" t="s">
        <v>492</v>
      </c>
      <c r="K49" s="346" t="s">
        <v>492</v>
      </c>
      <c r="L49" s="346" t="s">
        <v>492</v>
      </c>
      <c r="M49" s="347" t="s">
        <v>492</v>
      </c>
    </row>
    <row r="50" spans="2:13" ht="27.75" customHeight="1" x14ac:dyDescent="0.2">
      <c r="B50" s="1169" t="s">
        <v>40</v>
      </c>
      <c r="C50" s="1170"/>
      <c r="D50" s="107"/>
      <c r="E50" s="1175" t="s">
        <v>41</v>
      </c>
      <c r="F50" s="1175"/>
      <c r="G50" s="1175"/>
      <c r="H50" s="1176"/>
      <c r="I50" s="345">
        <v>7140</v>
      </c>
      <c r="J50" s="346">
        <v>7732</v>
      </c>
      <c r="K50" s="346">
        <v>9003</v>
      </c>
      <c r="L50" s="346">
        <v>8463</v>
      </c>
      <c r="M50" s="347">
        <v>7299</v>
      </c>
    </row>
    <row r="51" spans="2:13" ht="27.75" customHeight="1" x14ac:dyDescent="0.2">
      <c r="B51" s="1171"/>
      <c r="C51" s="1172"/>
      <c r="D51" s="104"/>
      <c r="E51" s="1175" t="s">
        <v>42</v>
      </c>
      <c r="F51" s="1175"/>
      <c r="G51" s="1175"/>
      <c r="H51" s="1176"/>
      <c r="I51" s="345">
        <v>9686</v>
      </c>
      <c r="J51" s="346">
        <v>9328</v>
      </c>
      <c r="K51" s="346">
        <v>9023</v>
      </c>
      <c r="L51" s="346">
        <v>8856</v>
      </c>
      <c r="M51" s="347">
        <v>9487</v>
      </c>
    </row>
    <row r="52" spans="2:13" ht="27.75" customHeight="1" x14ac:dyDescent="0.2">
      <c r="B52" s="1173"/>
      <c r="C52" s="1174"/>
      <c r="D52" s="104"/>
      <c r="E52" s="1175" t="s">
        <v>43</v>
      </c>
      <c r="F52" s="1175"/>
      <c r="G52" s="1175"/>
      <c r="H52" s="1176"/>
      <c r="I52" s="345">
        <v>20679</v>
      </c>
      <c r="J52" s="346">
        <v>20056</v>
      </c>
      <c r="K52" s="346">
        <v>20357</v>
      </c>
      <c r="L52" s="346">
        <v>20247</v>
      </c>
      <c r="M52" s="347">
        <v>20837</v>
      </c>
    </row>
    <row r="53" spans="2:13" ht="27.75" customHeight="1" thickBot="1" x14ac:dyDescent="0.25">
      <c r="B53" s="1177" t="s">
        <v>19</v>
      </c>
      <c r="C53" s="1178"/>
      <c r="D53" s="108"/>
      <c r="E53" s="1179" t="s">
        <v>44</v>
      </c>
      <c r="F53" s="1179"/>
      <c r="G53" s="1179"/>
      <c r="H53" s="1180"/>
      <c r="I53" s="348">
        <v>4882</v>
      </c>
      <c r="J53" s="349">
        <v>4428</v>
      </c>
      <c r="K53" s="349">
        <v>3959</v>
      </c>
      <c r="L53" s="349">
        <v>7818</v>
      </c>
      <c r="M53" s="350">
        <v>9657</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g469CuEmbVBebuRbA2t9eVNggxOj7xzIOX86BUnp2feg+cClYdfokaFLHs0eGjrUXGa6366PqUZ8a9a6F79/Tw==" saltValue="Xh4c3fNkz/vnVSXvy/ET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J31" sqref="J31"/>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532</v>
      </c>
      <c r="G54" s="117" t="s">
        <v>533</v>
      </c>
      <c r="H54" s="118" t="s">
        <v>534</v>
      </c>
    </row>
    <row r="55" spans="2:8" ht="52.5" customHeight="1" x14ac:dyDescent="0.2">
      <c r="B55" s="119"/>
      <c r="C55" s="1196" t="s">
        <v>46</v>
      </c>
      <c r="D55" s="1196"/>
      <c r="E55" s="1197"/>
      <c r="F55" s="120">
        <v>3256</v>
      </c>
      <c r="G55" s="120">
        <v>3864</v>
      </c>
      <c r="H55" s="121">
        <v>3608</v>
      </c>
    </row>
    <row r="56" spans="2:8" ht="52.5" customHeight="1" x14ac:dyDescent="0.2">
      <c r="B56" s="122"/>
      <c r="C56" s="1198" t="s">
        <v>47</v>
      </c>
      <c r="D56" s="1198"/>
      <c r="E56" s="1199"/>
      <c r="F56" s="123">
        <v>270</v>
      </c>
      <c r="G56" s="123">
        <v>270</v>
      </c>
      <c r="H56" s="124">
        <v>470</v>
      </c>
    </row>
    <row r="57" spans="2:8" ht="53.25" customHeight="1" x14ac:dyDescent="0.2">
      <c r="B57" s="122"/>
      <c r="C57" s="1200" t="s">
        <v>48</v>
      </c>
      <c r="D57" s="1200"/>
      <c r="E57" s="1201"/>
      <c r="F57" s="125">
        <v>4513</v>
      </c>
      <c r="G57" s="125">
        <v>3487</v>
      </c>
      <c r="H57" s="126">
        <v>2484</v>
      </c>
    </row>
    <row r="58" spans="2:8" ht="45.75" customHeight="1" x14ac:dyDescent="0.2">
      <c r="B58" s="127"/>
      <c r="C58" s="1188" t="s">
        <v>557</v>
      </c>
      <c r="D58" s="1189"/>
      <c r="E58" s="1190"/>
      <c r="F58" s="128">
        <v>937</v>
      </c>
      <c r="G58" s="128">
        <v>949</v>
      </c>
      <c r="H58" s="129">
        <v>1324</v>
      </c>
    </row>
    <row r="59" spans="2:8" ht="45.75" customHeight="1" x14ac:dyDescent="0.2">
      <c r="B59" s="127"/>
      <c r="C59" s="1188" t="s">
        <v>558</v>
      </c>
      <c r="D59" s="1189"/>
      <c r="E59" s="1190"/>
      <c r="F59" s="128">
        <v>604</v>
      </c>
      <c r="G59" s="128">
        <v>469</v>
      </c>
      <c r="H59" s="129">
        <v>869</v>
      </c>
    </row>
    <row r="60" spans="2:8" ht="45.75" customHeight="1" x14ac:dyDescent="0.2">
      <c r="B60" s="127"/>
      <c r="C60" s="1188" t="s">
        <v>559</v>
      </c>
      <c r="D60" s="1189"/>
      <c r="E60" s="1190"/>
      <c r="F60" s="128">
        <v>130</v>
      </c>
      <c r="G60" s="128">
        <v>129</v>
      </c>
      <c r="H60" s="129">
        <v>127</v>
      </c>
    </row>
    <row r="61" spans="2:8" ht="45.75" customHeight="1" x14ac:dyDescent="0.2">
      <c r="B61" s="127"/>
      <c r="C61" s="1188" t="s">
        <v>560</v>
      </c>
      <c r="D61" s="1189"/>
      <c r="E61" s="1190"/>
      <c r="F61" s="128">
        <v>100</v>
      </c>
      <c r="G61" s="128">
        <v>100</v>
      </c>
      <c r="H61" s="129">
        <v>100</v>
      </c>
    </row>
    <row r="62" spans="2:8" ht="45.75" customHeight="1" thickBot="1" x14ac:dyDescent="0.25">
      <c r="B62" s="130"/>
      <c r="C62" s="1191" t="s">
        <v>561</v>
      </c>
      <c r="D62" s="1192"/>
      <c r="E62" s="1193"/>
      <c r="F62" s="131">
        <v>2703</v>
      </c>
      <c r="G62" s="131">
        <v>1803</v>
      </c>
      <c r="H62" s="132">
        <v>29</v>
      </c>
    </row>
    <row r="63" spans="2:8" ht="52.5" customHeight="1" thickBot="1" x14ac:dyDescent="0.25">
      <c r="B63" s="133"/>
      <c r="C63" s="1194" t="s">
        <v>49</v>
      </c>
      <c r="D63" s="1194"/>
      <c r="E63" s="1195"/>
      <c r="F63" s="134">
        <v>8039</v>
      </c>
      <c r="G63" s="134">
        <v>7622</v>
      </c>
      <c r="H63" s="135">
        <v>6563</v>
      </c>
    </row>
    <row r="64" spans="2:8" ht="13" x14ac:dyDescent="0.2"/>
  </sheetData>
  <sheetProtection algorithmName="SHA-512" hashValue="gv9BHtNv57QDxzWpuBLX4fTJfmyp3EoHh0V1hMevry9ratKtrcmca2492X6dMADmzYx5PBIhoIlM6k86QB3QSQ==" saltValue="kgnc1B9OBnpKxiJ5Zhwy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21412</v>
      </c>
      <c r="E3" s="154"/>
      <c r="F3" s="155">
        <v>70166</v>
      </c>
      <c r="G3" s="156"/>
      <c r="H3" s="157"/>
    </row>
    <row r="4" spans="1:8" x14ac:dyDescent="0.2">
      <c r="A4" s="158"/>
      <c r="B4" s="159"/>
      <c r="C4" s="160"/>
      <c r="D4" s="161">
        <v>11944</v>
      </c>
      <c r="E4" s="162"/>
      <c r="F4" s="163">
        <v>36115</v>
      </c>
      <c r="G4" s="164"/>
      <c r="H4" s="165"/>
    </row>
    <row r="5" spans="1:8" x14ac:dyDescent="0.2">
      <c r="A5" s="146" t="s">
        <v>524</v>
      </c>
      <c r="B5" s="151"/>
      <c r="C5" s="152"/>
      <c r="D5" s="153">
        <v>22765</v>
      </c>
      <c r="E5" s="154"/>
      <c r="F5" s="155">
        <v>70329</v>
      </c>
      <c r="G5" s="156"/>
      <c r="H5" s="157"/>
    </row>
    <row r="6" spans="1:8" x14ac:dyDescent="0.2">
      <c r="A6" s="158"/>
      <c r="B6" s="159"/>
      <c r="C6" s="160"/>
      <c r="D6" s="161">
        <v>11267</v>
      </c>
      <c r="E6" s="162"/>
      <c r="F6" s="163">
        <v>39403</v>
      </c>
      <c r="G6" s="164"/>
      <c r="H6" s="165"/>
    </row>
    <row r="7" spans="1:8" x14ac:dyDescent="0.2">
      <c r="A7" s="146" t="s">
        <v>525</v>
      </c>
      <c r="B7" s="151"/>
      <c r="C7" s="152"/>
      <c r="D7" s="153">
        <v>41528</v>
      </c>
      <c r="E7" s="154"/>
      <c r="F7" s="155">
        <v>45945</v>
      </c>
      <c r="G7" s="156"/>
      <c r="H7" s="157"/>
    </row>
    <row r="8" spans="1:8" x14ac:dyDescent="0.2">
      <c r="A8" s="158"/>
      <c r="B8" s="159"/>
      <c r="C8" s="160"/>
      <c r="D8" s="161">
        <v>21561</v>
      </c>
      <c r="E8" s="162"/>
      <c r="F8" s="163">
        <v>25180</v>
      </c>
      <c r="G8" s="164"/>
      <c r="H8" s="165"/>
    </row>
    <row r="9" spans="1:8" x14ac:dyDescent="0.2">
      <c r="A9" s="146" t="s">
        <v>526</v>
      </c>
      <c r="B9" s="151"/>
      <c r="C9" s="152"/>
      <c r="D9" s="153">
        <v>74129</v>
      </c>
      <c r="E9" s="154"/>
      <c r="F9" s="155">
        <v>44475</v>
      </c>
      <c r="G9" s="156"/>
      <c r="H9" s="157"/>
    </row>
    <row r="10" spans="1:8" x14ac:dyDescent="0.2">
      <c r="A10" s="158"/>
      <c r="B10" s="159"/>
      <c r="C10" s="160"/>
      <c r="D10" s="161">
        <v>57433</v>
      </c>
      <c r="E10" s="162"/>
      <c r="F10" s="163">
        <v>24780</v>
      </c>
      <c r="G10" s="164"/>
      <c r="H10" s="165"/>
    </row>
    <row r="11" spans="1:8" x14ac:dyDescent="0.2">
      <c r="A11" s="146" t="s">
        <v>527</v>
      </c>
      <c r="B11" s="151"/>
      <c r="C11" s="152"/>
      <c r="D11" s="153">
        <v>87298</v>
      </c>
      <c r="E11" s="154"/>
      <c r="F11" s="155">
        <v>45982</v>
      </c>
      <c r="G11" s="156"/>
      <c r="H11" s="157"/>
    </row>
    <row r="12" spans="1:8" x14ac:dyDescent="0.2">
      <c r="A12" s="158"/>
      <c r="B12" s="159"/>
      <c r="C12" s="166"/>
      <c r="D12" s="161">
        <v>76992</v>
      </c>
      <c r="E12" s="162"/>
      <c r="F12" s="163">
        <v>25583</v>
      </c>
      <c r="G12" s="164"/>
      <c r="H12" s="165"/>
    </row>
    <row r="13" spans="1:8" x14ac:dyDescent="0.2">
      <c r="A13" s="146"/>
      <c r="B13" s="151"/>
      <c r="C13" s="152"/>
      <c r="D13" s="153">
        <v>49426</v>
      </c>
      <c r="E13" s="154"/>
      <c r="F13" s="155">
        <v>55379</v>
      </c>
      <c r="G13" s="167"/>
      <c r="H13" s="157"/>
    </row>
    <row r="14" spans="1:8" x14ac:dyDescent="0.2">
      <c r="A14" s="158"/>
      <c r="B14" s="159"/>
      <c r="C14" s="160"/>
      <c r="D14" s="161">
        <v>35839</v>
      </c>
      <c r="E14" s="162"/>
      <c r="F14" s="163">
        <v>30212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7.33</v>
      </c>
      <c r="C19" s="168">
        <f>ROUND(VALUE(SUBSTITUTE(実質収支比率等に係る経年分析!G$48,"▲","-")),2)</f>
        <v>9.8800000000000008</v>
      </c>
      <c r="D19" s="168">
        <f>ROUND(VALUE(SUBSTITUTE(実質収支比率等に係る経年分析!H$48,"▲","-")),2)</f>
        <v>14.15</v>
      </c>
      <c r="E19" s="168">
        <f>ROUND(VALUE(SUBSTITUTE(実質収支比率等に係る経年分析!I$48,"▲","-")),2)</f>
        <v>16.420000000000002</v>
      </c>
      <c r="F19" s="168">
        <f>ROUND(VALUE(SUBSTITUTE(実質収支比率等に係る経年分析!J$48,"▲","-")),2)</f>
        <v>12.59</v>
      </c>
    </row>
    <row r="20" spans="1:11" x14ac:dyDescent="0.2">
      <c r="A20" s="168" t="s">
        <v>53</v>
      </c>
      <c r="B20" s="168">
        <f>ROUND(VALUE(SUBSTITUTE(実質収支比率等に係る経年分析!F$47,"▲","-")),2)</f>
        <v>13.75</v>
      </c>
      <c r="C20" s="168">
        <f>ROUND(VALUE(SUBSTITUTE(実質収支比率等に係る経年分析!G$47,"▲","-")),2)</f>
        <v>15.15</v>
      </c>
      <c r="D20" s="168">
        <f>ROUND(VALUE(SUBSTITUTE(実質収支比率等に係る経年分析!H$47,"▲","-")),2)</f>
        <v>17.3</v>
      </c>
      <c r="E20" s="168">
        <f>ROUND(VALUE(SUBSTITUTE(実質収支比率等に係る経年分析!I$47,"▲","-")),2)</f>
        <v>20.37</v>
      </c>
      <c r="F20" s="168">
        <f>ROUND(VALUE(SUBSTITUTE(実質収支比率等に係る経年分析!J$47,"▲","-")),2)</f>
        <v>18.329999999999998</v>
      </c>
    </row>
    <row r="21" spans="1:11" x14ac:dyDescent="0.2">
      <c r="A21" s="168" t="s">
        <v>54</v>
      </c>
      <c r="B21" s="168">
        <f>IF(ISNUMBER(VALUE(SUBSTITUTE(実質収支比率等に係る経年分析!F$49,"▲","-"))),ROUND(VALUE(SUBSTITUTE(実質収支比率等に係る経年分析!F$49,"▲","-")),2),NA())</f>
        <v>1.43</v>
      </c>
      <c r="C21" s="168">
        <f>IF(ISNUMBER(VALUE(SUBSTITUTE(実質収支比率等に係る経年分析!G$49,"▲","-"))),ROUND(VALUE(SUBSTITUTE(実質収支比率等に係る経年分析!G$49,"▲","-")),2),NA())</f>
        <v>4.58</v>
      </c>
      <c r="D21" s="168">
        <f>IF(ISNUMBER(VALUE(SUBSTITUTE(実質収支比率等に係る経年分析!H$49,"▲","-"))),ROUND(VALUE(SUBSTITUTE(実質収支比率等に係る経年分析!H$49,"▲","-")),2),NA())</f>
        <v>7.01</v>
      </c>
      <c r="E21" s="168">
        <f>IF(ISNUMBER(VALUE(SUBSTITUTE(実質収支比率等に係る経年分析!I$49,"▲","-"))),ROUND(VALUE(SUBSTITUTE(実質収支比率等に係る経年分析!I$49,"▲","-")),2),NA())</f>
        <v>5.6</v>
      </c>
      <c r="F21" s="168">
        <f>IF(ISNUMBER(VALUE(SUBSTITUTE(実質収支比率等に係る経年分析!J$49,"▲","-"))),ROUND(VALUE(SUBSTITUTE(実質収支比率等に係る経年分析!J$49,"▲","-")),2),NA())</f>
        <v>-4.54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稲荷伊草第二土地区画整理事業特別会計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0.33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0.53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0.84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2">
      <c r="A30" s="169" t="str">
        <f>IF(連結実質赤字比率に係る赤字・黒字の構成分析!C$40="",NA(),連結実質赤字比率に係る赤字・黒字の構成分析!C$40)</f>
        <v>八潮市後期高齢者医療特別会計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2">
      <c r="A31" s="169" t="str">
        <f>IF(連結実質赤字比率に係る赤字・黒字の構成分析!C$39="",NA(),連結実質赤字比率に係る赤字・黒字の構成分析!C$39)</f>
        <v>八潮市介護保険特別会計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2.96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1.38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0.76</v>
      </c>
    </row>
    <row r="32" spans="1:11" x14ac:dyDescent="0.2">
      <c r="A32" s="169" t="str">
        <f>IF(連結実質赤字比率に係る赤字・黒字の構成分析!C$38="",NA(),連結実質赤字比率に係る赤字・黒字の構成分析!C$38)</f>
        <v>鶴ケ曽根・二丁目土地区画整理事業特別会計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1.1599999999999999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0.87</v>
      </c>
    </row>
    <row r="33" spans="1:16" x14ac:dyDescent="0.2">
      <c r="A33" s="169" t="str">
        <f>IF(連結実質赤字比率に係る赤字・黒字の構成分析!C$37="",NA(),連結実質赤字比率に係る赤字・黒字の構成分析!C$37)</f>
        <v>八潮市国民健康保険特別会計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0.93</v>
      </c>
    </row>
    <row r="34" spans="1:16" x14ac:dyDescent="0.2">
      <c r="A34" s="169" t="str">
        <f>IF(連結実質赤字比率に係る赤字・黒字の構成分析!C$36="",NA(),連結実質赤字比率に係る赤字・黒字の構成分析!C$36)</f>
        <v>八潮市公共下水道事業会計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5.07</v>
      </c>
    </row>
    <row r="35" spans="1:16" x14ac:dyDescent="0.2">
      <c r="A35" s="169" t="str">
        <f>IF(連結実質赤字比率に係る赤字・黒字の構成分析!C$35="",NA(),連結実質赤字比率に係る赤字・黒字の構成分析!C$35)</f>
        <v>八潮市上水道事業会計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11.22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12.13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11.56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9.8800000000000008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16.420000000000002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12.58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3517</v>
      </c>
      <c r="E42" s="170"/>
      <c r="F42" s="170"/>
      <c r="G42" s="170">
        <f>'実質公債費比率（分子）の構造'!L$52</f>
        <v>3407</v>
      </c>
      <c r="H42" s="170"/>
      <c r="I42" s="170"/>
      <c r="J42" s="170">
        <f>'実質公債費比率（分子）の構造'!M$52</f>
        <v>3382</v>
      </c>
      <c r="K42" s="170"/>
      <c r="L42" s="170"/>
      <c r="M42" s="170">
        <f>'実質公債費比率（分子）の構造'!N$52</f>
        <v>3198</v>
      </c>
      <c r="N42" s="170"/>
      <c r="O42" s="170"/>
      <c r="P42" s="170">
        <f>'実質公債費比率（分子）の構造'!O$52</f>
        <v>3086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225</v>
      </c>
      <c r="C44" s="170"/>
      <c r="D44" s="170"/>
      <c r="E44" s="170">
        <f>'実質公債費比率（分子）の構造'!L$50</f>
        <v>277</v>
      </c>
      <c r="F44" s="170"/>
      <c r="G44" s="170"/>
      <c r="H44" s="170">
        <f>'実質公債費比率（分子）の構造'!M$50</f>
        <v>276</v>
      </c>
      <c r="I44" s="170"/>
      <c r="J44" s="170"/>
      <c r="K44" s="170">
        <f>'実質公債費比率（分子）の構造'!N$50</f>
        <v>279</v>
      </c>
      <c r="L44" s="170"/>
      <c r="M44" s="170"/>
      <c r="N44" s="170">
        <f>'実質公債費比率（分子）の構造'!O$50</f>
        <v>229</v>
      </c>
      <c r="O44" s="170"/>
      <c r="P44" s="170"/>
    </row>
    <row r="45" spans="1:16" x14ac:dyDescent="0.2">
      <c r="A45" s="170" t="s">
        <v>63</v>
      </c>
      <c r="B45" s="170">
        <f>'実質公債費比率（分子）の構造'!K$49</f>
        <v>97</v>
      </c>
      <c r="C45" s="170"/>
      <c r="D45" s="170"/>
      <c r="E45" s="170">
        <f>'実質公債費比率（分子）の構造'!L$49</f>
        <v>124</v>
      </c>
      <c r="F45" s="170"/>
      <c r="G45" s="170"/>
      <c r="H45" s="170">
        <f>'実質公債費比率（分子）の構造'!M$49</f>
        <v>144</v>
      </c>
      <c r="I45" s="170"/>
      <c r="J45" s="170"/>
      <c r="K45" s="170">
        <f>'実質公債費比率（分子）の構造'!N$49</f>
        <v>151</v>
      </c>
      <c r="L45" s="170"/>
      <c r="M45" s="170"/>
      <c r="N45" s="170">
        <f>'実質公債費比率（分子）の構造'!O$49</f>
        <v>188</v>
      </c>
      <c r="O45" s="170"/>
      <c r="P45" s="170"/>
    </row>
    <row r="46" spans="1:16" x14ac:dyDescent="0.2">
      <c r="A46" s="170" t="s">
        <v>64</v>
      </c>
      <c r="B46" s="170">
        <f>'実質公債費比率（分子）の構造'!K$48</f>
        <v>1336</v>
      </c>
      <c r="C46" s="170"/>
      <c r="D46" s="170"/>
      <c r="E46" s="170">
        <f>'実質公債費比率（分子）の構造'!L$48</f>
        <v>1412</v>
      </c>
      <c r="F46" s="170"/>
      <c r="G46" s="170"/>
      <c r="H46" s="170">
        <f>'実質公債費比率（分子）の構造'!M$48</f>
        <v>1490</v>
      </c>
      <c r="I46" s="170"/>
      <c r="J46" s="170"/>
      <c r="K46" s="170">
        <f>'実質公債費比率（分子）の構造'!N$48</f>
        <v>1518</v>
      </c>
      <c r="L46" s="170"/>
      <c r="M46" s="170"/>
      <c r="N46" s="170">
        <f>'実質公債費比率（分子）の構造'!O$48</f>
        <v>1462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2658</v>
      </c>
      <c r="C49" s="170"/>
      <c r="D49" s="170"/>
      <c r="E49" s="170">
        <f>'実質公債費比率（分子）の構造'!L$45</f>
        <v>2633</v>
      </c>
      <c r="F49" s="170"/>
      <c r="G49" s="170"/>
      <c r="H49" s="170">
        <f>'実質公債費比率（分子）の構造'!M$45</f>
        <v>2626</v>
      </c>
      <c r="I49" s="170"/>
      <c r="J49" s="170"/>
      <c r="K49" s="170">
        <f>'実質公債費比率（分子）の構造'!N$45</f>
        <v>2649</v>
      </c>
      <c r="L49" s="170"/>
      <c r="M49" s="170"/>
      <c r="N49" s="170">
        <f>'実質公債費比率（分子）の構造'!O$45</f>
        <v>2572</v>
      </c>
      <c r="O49" s="170"/>
      <c r="P49" s="170"/>
    </row>
    <row r="50" spans="1:16" x14ac:dyDescent="0.2">
      <c r="A50" s="170" t="s">
        <v>67</v>
      </c>
      <c r="B50" s="170" t="e">
        <f>NA()</f>
        <v>#N/A</v>
      </c>
      <c r="C50" s="170">
        <f>IF(ISNUMBER('実質公債費比率（分子）の構造'!K$53),'実質公債費比率（分子）の構造'!K$53,NA())</f>
        <v>799</v>
      </c>
      <c r="D50" s="170" t="e">
        <f>NA()</f>
        <v>#N/A</v>
      </c>
      <c r="E50" s="170" t="e">
        <f>NA()</f>
        <v>#N/A</v>
      </c>
      <c r="F50" s="170">
        <f>IF(ISNUMBER('実質公債費比率（分子）の構造'!L$53),'実質公債費比率（分子）の構造'!L$53,NA())</f>
        <v>1039</v>
      </c>
      <c r="G50" s="170" t="e">
        <f>NA()</f>
        <v>#N/A</v>
      </c>
      <c r="H50" s="170" t="e">
        <f>NA()</f>
        <v>#N/A</v>
      </c>
      <c r="I50" s="170">
        <f>IF(ISNUMBER('実質公債費比率（分子）の構造'!M$53),'実質公債費比率（分子）の構造'!M$53,NA())</f>
        <v>1154</v>
      </c>
      <c r="J50" s="170" t="e">
        <f>NA()</f>
        <v>#N/A</v>
      </c>
      <c r="K50" s="170" t="e">
        <f>NA()</f>
        <v>#N/A</v>
      </c>
      <c r="L50" s="170">
        <f>IF(ISNUMBER('実質公債費比率（分子）の構造'!N$53),'実質公債費比率（分子）の構造'!N$53,NA())</f>
        <v>1399</v>
      </c>
      <c r="M50" s="170" t="e">
        <f>NA()</f>
        <v>#N/A</v>
      </c>
      <c r="N50" s="170" t="e">
        <f>NA()</f>
        <v>#N/A</v>
      </c>
      <c r="O50" s="170">
        <f>IF(ISNUMBER('実質公債費比率（分子）の構造'!O$53),'実質公債費比率（分子）の構造'!O$53,NA())</f>
        <v>1365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20679</v>
      </c>
      <c r="E56" s="169"/>
      <c r="F56" s="169"/>
      <c r="G56" s="169">
        <f>'将来負担比率（分子）の構造'!J$52</f>
        <v>20056</v>
      </c>
      <c r="H56" s="169"/>
      <c r="I56" s="169"/>
      <c r="J56" s="169">
        <f>'将来負担比率（分子）の構造'!K$52</f>
        <v>20357</v>
      </c>
      <c r="K56" s="169"/>
      <c r="L56" s="169"/>
      <c r="M56" s="169">
        <f>'将来負担比率（分子）の構造'!L$52</f>
        <v>20247</v>
      </c>
      <c r="N56" s="169"/>
      <c r="O56" s="169"/>
      <c r="P56" s="169">
        <f>'将来負担比率（分子）の構造'!M$52</f>
        <v>20837</v>
      </c>
    </row>
    <row r="57" spans="1:16" x14ac:dyDescent="0.2">
      <c r="A57" s="169" t="s">
        <v>42</v>
      </c>
      <c r="B57" s="169"/>
      <c r="C57" s="169"/>
      <c r="D57" s="169">
        <f>'将来負担比率（分子）の構造'!I$51</f>
        <v>9686</v>
      </c>
      <c r="E57" s="169"/>
      <c r="F57" s="169"/>
      <c r="G57" s="169">
        <f>'将来負担比率（分子）の構造'!J$51</f>
        <v>9328</v>
      </c>
      <c r="H57" s="169"/>
      <c r="I57" s="169"/>
      <c r="J57" s="169">
        <f>'将来負担比率（分子）の構造'!K$51</f>
        <v>9023</v>
      </c>
      <c r="K57" s="169"/>
      <c r="L57" s="169"/>
      <c r="M57" s="169">
        <f>'将来負担比率（分子）の構造'!L$51</f>
        <v>8856</v>
      </c>
      <c r="N57" s="169"/>
      <c r="O57" s="169"/>
      <c r="P57" s="169">
        <f>'将来負担比率（分子）の構造'!M$51</f>
        <v>9487</v>
      </c>
    </row>
    <row r="58" spans="1:16" x14ac:dyDescent="0.2">
      <c r="A58" s="169" t="s">
        <v>41</v>
      </c>
      <c r="B58" s="169"/>
      <c r="C58" s="169"/>
      <c r="D58" s="169">
        <f>'将来負担比率（分子）の構造'!I$50</f>
        <v>7140</v>
      </c>
      <c r="E58" s="169"/>
      <c r="F58" s="169"/>
      <c r="G58" s="169">
        <f>'将来負担比率（分子）の構造'!J$50</f>
        <v>7732</v>
      </c>
      <c r="H58" s="169"/>
      <c r="I58" s="169"/>
      <c r="J58" s="169">
        <f>'将来負担比率（分子）の構造'!K$50</f>
        <v>9003</v>
      </c>
      <c r="K58" s="169"/>
      <c r="L58" s="169"/>
      <c r="M58" s="169">
        <f>'将来負担比率（分子）の構造'!L$50</f>
        <v>8463</v>
      </c>
      <c r="N58" s="169"/>
      <c r="O58" s="169"/>
      <c r="P58" s="169">
        <f>'将来負担比率（分子）の構造'!M$50</f>
        <v>7299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f>'将来負担比率（分子）の構造'!K$46</f>
        <v>0</v>
      </c>
      <c r="I61" s="169"/>
      <c r="J61" s="169"/>
      <c r="K61" s="169">
        <f>'将来負担比率（分子）の構造'!L$46</f>
        <v>0</v>
      </c>
      <c r="L61" s="169"/>
      <c r="M61" s="169"/>
      <c r="N61" s="169">
        <f>'将来負担比率（分子）の構造'!M$46</f>
        <v>1</v>
      </c>
      <c r="O61" s="169"/>
      <c r="P61" s="169"/>
    </row>
    <row r="62" spans="1:16" x14ac:dyDescent="0.2">
      <c r="A62" s="169" t="s">
        <v>35</v>
      </c>
      <c r="B62" s="169">
        <f>'将来負担比率（分子）の構造'!I$45</f>
        <v>1715</v>
      </c>
      <c r="C62" s="169"/>
      <c r="D62" s="169"/>
      <c r="E62" s="169">
        <f>'将来負担比率（分子）の構造'!J$45</f>
        <v>1665</v>
      </c>
      <c r="F62" s="169"/>
      <c r="G62" s="169"/>
      <c r="H62" s="169">
        <f>'将来負担比率（分子）の構造'!K$45</f>
        <v>1601</v>
      </c>
      <c r="I62" s="169"/>
      <c r="J62" s="169"/>
      <c r="K62" s="169">
        <f>'将来負担比率（分子）の構造'!L$45</f>
        <v>1576</v>
      </c>
      <c r="L62" s="169"/>
      <c r="M62" s="169"/>
      <c r="N62" s="169">
        <f>'将来負担比率（分子）の構造'!M$45</f>
        <v>1641</v>
      </c>
      <c r="O62" s="169"/>
      <c r="P62" s="169"/>
    </row>
    <row r="63" spans="1:16" x14ac:dyDescent="0.2">
      <c r="A63" s="169" t="s">
        <v>34</v>
      </c>
      <c r="B63" s="169">
        <f>'将来負担比率（分子）の構造'!I$44</f>
        <v>977</v>
      </c>
      <c r="C63" s="169"/>
      <c r="D63" s="169"/>
      <c r="E63" s="169">
        <f>'将来負担比率（分子）の構造'!J$44</f>
        <v>1073</v>
      </c>
      <c r="F63" s="169"/>
      <c r="G63" s="169"/>
      <c r="H63" s="169">
        <f>'将来負担比率（分子）の構造'!K$44</f>
        <v>1109</v>
      </c>
      <c r="I63" s="169"/>
      <c r="J63" s="169"/>
      <c r="K63" s="169">
        <f>'将来負担比率（分子）の構造'!L$44</f>
        <v>1017</v>
      </c>
      <c r="L63" s="169"/>
      <c r="M63" s="169"/>
      <c r="N63" s="169">
        <f>'将来負担比率（分子）の構造'!M$44</f>
        <v>942</v>
      </c>
      <c r="O63" s="169"/>
      <c r="P63" s="169"/>
    </row>
    <row r="64" spans="1:16" x14ac:dyDescent="0.2">
      <c r="A64" s="169" t="s">
        <v>33</v>
      </c>
      <c r="B64" s="169">
        <f>'将来負担比率（分子）の構造'!I$43</f>
        <v>15785</v>
      </c>
      <c r="C64" s="169"/>
      <c r="D64" s="169"/>
      <c r="E64" s="169">
        <f>'将来負担比率（分子）の構造'!J$43</f>
        <v>16217</v>
      </c>
      <c r="F64" s="169"/>
      <c r="G64" s="169"/>
      <c r="H64" s="169">
        <f>'将来負担比率（分子）の構造'!K$43</f>
        <v>16832</v>
      </c>
      <c r="I64" s="169"/>
      <c r="J64" s="169"/>
      <c r="K64" s="169">
        <f>'将来負担比率（分子）の構造'!L$43</f>
        <v>18378</v>
      </c>
      <c r="L64" s="169"/>
      <c r="M64" s="169"/>
      <c r="N64" s="169">
        <f>'将来負担比率（分子）の構造'!M$43</f>
        <v>18411</v>
      </c>
      <c r="O64" s="169"/>
      <c r="P64" s="169"/>
    </row>
    <row r="65" spans="1:16" x14ac:dyDescent="0.2">
      <c r="A65" s="169" t="s">
        <v>32</v>
      </c>
      <c r="B65" s="169">
        <f>'将来負担比率（分子）の構造'!I$42</f>
        <v>3439</v>
      </c>
      <c r="C65" s="169"/>
      <c r="D65" s="169"/>
      <c r="E65" s="169">
        <f>'将来負担比率（分子）の構造'!J$42</f>
        <v>3176</v>
      </c>
      <c r="F65" s="169"/>
      <c r="G65" s="169"/>
      <c r="H65" s="169">
        <f>'将来負担比率（分子）の構造'!K$42</f>
        <v>3063</v>
      </c>
      <c r="I65" s="169"/>
      <c r="J65" s="169"/>
      <c r="K65" s="169">
        <f>'将来負担比率（分子）の構造'!L$42</f>
        <v>2794</v>
      </c>
      <c r="L65" s="169"/>
      <c r="M65" s="169"/>
      <c r="N65" s="169">
        <f>'将来負担比率（分子）の構造'!M$42</f>
        <v>1927</v>
      </c>
      <c r="O65" s="169"/>
      <c r="P65" s="169"/>
    </row>
    <row r="66" spans="1:16" x14ac:dyDescent="0.2">
      <c r="A66" s="169" t="s">
        <v>31</v>
      </c>
      <c r="B66" s="169">
        <f>'将来負担比率（分子）の構造'!I$41</f>
        <v>20472</v>
      </c>
      <c r="C66" s="169"/>
      <c r="D66" s="169"/>
      <c r="E66" s="169">
        <f>'将来負担比率（分子）の構造'!J$41</f>
        <v>19414</v>
      </c>
      <c r="F66" s="169"/>
      <c r="G66" s="169"/>
      <c r="H66" s="169">
        <f>'将来負担比率（分子）の構造'!K$41</f>
        <v>19737</v>
      </c>
      <c r="I66" s="169"/>
      <c r="J66" s="169"/>
      <c r="K66" s="169">
        <f>'将来負担比率（分子）の構造'!L$41</f>
        <v>21620</v>
      </c>
      <c r="L66" s="169"/>
      <c r="M66" s="169"/>
      <c r="N66" s="169">
        <f>'将来負担比率（分子）の構造'!M$41</f>
        <v>24359</v>
      </c>
      <c r="O66" s="169"/>
      <c r="P66" s="169"/>
    </row>
    <row r="67" spans="1:16" x14ac:dyDescent="0.2">
      <c r="A67" s="169" t="s">
        <v>71</v>
      </c>
      <c r="B67" s="169" t="e">
        <f>NA()</f>
        <v>#N/A</v>
      </c>
      <c r="C67" s="169">
        <f>IF(ISNUMBER('将来負担比率（分子）の構造'!I$53), IF('将来負担比率（分子）の構造'!I$53 &lt; 0, 0, '将来負担比率（分子）の構造'!I$53), NA())</f>
        <v>4882</v>
      </c>
      <c r="D67" s="169" t="e">
        <f>NA()</f>
        <v>#N/A</v>
      </c>
      <c r="E67" s="169" t="e">
        <f>NA()</f>
        <v>#N/A</v>
      </c>
      <c r="F67" s="169">
        <f>IF(ISNUMBER('将来負担比率（分子）の構造'!J$53), IF('将来負担比率（分子）の構造'!J$53 &lt; 0, 0, '将来負担比率（分子）の構造'!J$53), NA())</f>
        <v>4428</v>
      </c>
      <c r="G67" s="169" t="e">
        <f>NA()</f>
        <v>#N/A</v>
      </c>
      <c r="H67" s="169" t="e">
        <f>NA()</f>
        <v>#N/A</v>
      </c>
      <c r="I67" s="169">
        <f>IF(ISNUMBER('将来負担比率（分子）の構造'!K$53), IF('将来負担比率（分子）の構造'!K$53 &lt; 0, 0, '将来負担比率（分子）の構造'!K$53), NA())</f>
        <v>3959</v>
      </c>
      <c r="J67" s="169" t="e">
        <f>NA()</f>
        <v>#N/A</v>
      </c>
      <c r="K67" s="169" t="e">
        <f>NA()</f>
        <v>#N/A</v>
      </c>
      <c r="L67" s="169">
        <f>IF(ISNUMBER('将来負担比率（分子）の構造'!L$53), IF('将来負担比率（分子）の構造'!L$53 &lt; 0, 0, '将来負担比率（分子）の構造'!L$53), NA())</f>
        <v>7818</v>
      </c>
      <c r="M67" s="169" t="e">
        <f>NA()</f>
        <v>#N/A</v>
      </c>
      <c r="N67" s="169" t="e">
        <f>NA()</f>
        <v>#N/A</v>
      </c>
      <c r="O67" s="169">
        <f>IF(ISNUMBER('将来負担比率（分子）の構造'!M$53), IF('将来負担比率（分子）の構造'!M$53 &lt; 0, 0, '将来負担比率（分子）の構造'!M$53), NA())</f>
        <v>9657</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3256</v>
      </c>
      <c r="C72" s="173">
        <f>基金残高に係る経年分析!G55</f>
        <v>3864</v>
      </c>
      <c r="D72" s="173">
        <f>基金残高に係る経年分析!H55</f>
        <v>3608</v>
      </c>
    </row>
    <row r="73" spans="1:16" x14ac:dyDescent="0.2">
      <c r="A73" s="172" t="s">
        <v>74</v>
      </c>
      <c r="B73" s="173">
        <f>基金残高に係る経年分析!F56</f>
        <v>270</v>
      </c>
      <c r="C73" s="173">
        <f>基金残高に係る経年分析!G56</f>
        <v>270</v>
      </c>
      <c r="D73" s="173">
        <f>基金残高に係る経年分析!H56</f>
        <v>470</v>
      </c>
    </row>
    <row r="74" spans="1:16" x14ac:dyDescent="0.2">
      <c r="A74" s="172" t="s">
        <v>75</v>
      </c>
      <c r="B74" s="173">
        <f>基金残高に係る経年分析!F57</f>
        <v>4513</v>
      </c>
      <c r="C74" s="173">
        <f>基金残高に係る経年分析!G57</f>
        <v>3487</v>
      </c>
      <c r="D74" s="173">
        <f>基金残高に係る経年分析!H57</f>
        <v>2484</v>
      </c>
    </row>
  </sheetData>
  <sheetProtection algorithmName="SHA-512" hashValue="Lyhm6vHGYuRxMfAA8qZPKHjTz3bojV4Za2QbnHWWwzQPOqa5jRo/t3wxDFiGkLoH0ukeHJi54vBztXgfBDlXyQ==" saltValue="MbcHJw32abIJO0sV+M3IR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2025-03-11T07:23:27Z</cp:lastPrinted>
  <dcterms:created xsi:type="dcterms:W3CDTF">2025-02-19T01:29:41Z</dcterms:created>
  <dcterms:modified xsi:type="dcterms:W3CDTF">2025-03-18T01:17:18Z</dcterms:modified>
  <cp:category/>
</cp:coreProperties>
</file>