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1_E3307F2060579F329B02FC073131CB00DFA08367" xr6:coauthVersionLast="47" xr6:coauthVersionMax="47" xr10:uidLastSave="{7A132DA0-6581-41C8-809A-680A980EB0AD}"/>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O38" i="10"/>
  <c r="BE38" i="10"/>
  <c r="AM38" i="10"/>
  <c r="CO37" i="10"/>
  <c r="BE37" i="10"/>
  <c r="AM37" i="10"/>
  <c r="BE36" i="10"/>
  <c r="AM36" i="10"/>
  <c r="BE35" i="10"/>
  <c r="C35" i="10"/>
  <c r="BE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C39" i="10" s="1"/>
  <c r="U34" i="10" l="1"/>
  <c r="U35" i="10" l="1"/>
  <c r="U36" i="10" s="1"/>
  <c r="U37" i="10" s="1"/>
  <c r="U38" i="10" s="1"/>
  <c r="AM34" i="10" l="1"/>
  <c r="AM35" i="10" l="1"/>
  <c r="BW34" i="10" s="1"/>
  <c r="BW35" i="10" l="1"/>
  <c r="BW36" i="10" s="1"/>
  <c r="BW37" i="10" s="1"/>
  <c r="BW38" i="10" s="1"/>
  <c r="BW39" i="10" s="1"/>
  <c r="BW40" i="10" s="1"/>
  <c r="BW41" i="10" s="1"/>
  <c r="CO34" i="10"/>
  <c r="CO35" i="10" s="1"/>
  <c r="CO36" i="10" s="1"/>
</calcChain>
</file>

<file path=xl/sharedStrings.xml><?xml version="1.0" encoding="utf-8"?>
<sst xmlns="http://schemas.openxmlformats.org/spreadsheetml/2006/main" count="1088" uniqueCount="569">
  <si>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</si>
  <si>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</si>
  <si>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</si>
  <si>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</si>
  <si>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</si>
  <si>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</si>
  <si>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</si>
  <si>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</si>
  <si>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</si>
  <si>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</si>
  <si>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</si>
  <si>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</si>
  <si>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</si>
  <si>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</si>
  <si>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</si>
  <si>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</si>
  <si>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</si>
  <si>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</si>
  <si>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</si>
  <si>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</si>
  <si>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</si>
  <si>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</si>
  <si>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</si>
  <si>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</si>
  <si>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</si>
  <si>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</si>
  <si>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</si>
  <si>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</si>
  <si>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</si>
  <si>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</si>
  <si>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</si>
  <si>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</si>
  <si>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</si>
  <si>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</si>
  <si>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</si>
  <si>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</si>
  <si>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</si>
  <si>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</si>
  <si>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</si>
  <si>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</si>
  <si>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</si>
  <si>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</si>
  <si>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</si>
  <si>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</si>
  <si>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</si>
  <si>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</si>
  <si>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</si>
  <si>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</si>
  <si>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</si>
  <si>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</si>
  <si>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</si>
  <si>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</si>
  <si>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</si>
  <si>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</si>
  <si>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</si>
  <si>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</si>
  <si>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</si>
  <si>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</si>
  <si>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</si>
  <si>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</si>
  <si>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</si>
  <si>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</si>
  <si>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</si>
  <si>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</si>
  <si>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</si>
  <si>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</si>
  <si>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</si>
  <si>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</si>
  <si>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</si>
  <si>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</si>
  <si>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</si>
  <si>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</si>
  <si>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</si>
  <si>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</si>
  <si>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</si>
  <si>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</si>
  <si>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</si>
  <si>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</si>
  <si>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</si>
  <si>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</si>
  <si>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</si>
  <si>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</si>
  <si>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</si>
  <si>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</si>
  <si>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</si>
  <si>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</si>
  <si>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</si>
  <si>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</si>
  <si>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</si>
  <si>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</si>
  <si>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</si>
  <si>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</si>
  <si>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</si>
  <si>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</si>
  <si>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戸田市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</si>
  <si>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</si>
  <si>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</si>
  <si>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</si>
  <si>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</si>
  <si>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</si>
  <si>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</si>
  <si>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</si>
  <si>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</si>
  <si>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</si>
  <si>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</si>
  <si>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</si>
  <si>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</si>
  <si>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</si>
  <si>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</si>
  <si>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</si>
  <si>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</si>
  <si>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</si>
  <si>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</si>
  <si>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</si>
  <si>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</si>
  <si>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</si>
  <si>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</si>
  <si>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</si>
  <si>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</si>
  <si>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</si>
  <si>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</si>
  <si>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</si>
  <si>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</si>
  <si>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</si>
  <si>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</si>
  <si>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</si>
  <si>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</si>
  <si>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</si>
  <si>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</si>
  <si>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</si>
  <si>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</si>
  <si>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</si>
  <si>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</si>
  <si>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</si>
  <si>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</si>
  <si>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</si>
  <si>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</si>
  <si>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</si>
  <si>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</si>
  <si>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</si>
  <si>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</si>
  <si>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</si>
  <si>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</si>
  <si>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</si>
  <si>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</si>
  <si>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</si>
  <si>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</si>
  <si>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</si>
  <si>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</si>
  <si>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</si>
  <si>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</si>
  <si>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</si>
  <si>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</si>
  <si>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</si>
  <si>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</si>
  <si>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</si>
  <si>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</si>
  <si>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</si>
  <si>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</si>
  <si>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</si>
  <si>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</si>
  <si>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</si>
  <si>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</si>
  <si>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</si>
  <si>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</si>
  <si>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</si>
  <si>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</si>
  <si>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</si>
  <si>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</si>
  <si>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</si>
  <si>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</si>
  <si>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</si>
  <si>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</si>
  <si>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</si>
  <si>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</si>
  <si>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</si>
  <si>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</si>
  <si>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</si>
  <si>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</si>
  <si>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</si>
  <si>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</si>
  <si>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</si>
  <si>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</si>
  <si>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</si>
  <si>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</si>
  <si>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</si>
  <si>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</si>
  <si>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</si>
  <si>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</si>
  <si>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</si>
  <si>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</si>
  <si>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</si>
  <si>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</si>
  <si>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</si>
  <si>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</si>
  <si>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</si>
  <si>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</si>
  <si>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</si>
  <si>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</si>
  <si>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</si>
  <si>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</si>
  <si>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</si>
  <si>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</si>
  <si>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埼玉県戸田市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</si>
  <si>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</si>
  <si>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</si>
  <si>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</si>
  <si>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</si>
  <si>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</si>
  <si>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</si>
  <si>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</si>
  <si>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</si>
  <si>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</si>
  <si>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</si>
  <si>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</si>
  <si>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</si>
  <si>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</si>
  <si>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</si>
  <si>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</si>
  <si>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</si>
  <si>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</si>
  <si>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</si>
  <si>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</si>
  <si>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</si>
  <si>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</si>
  <si>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</si>
  <si>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</si>
  <si>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</si>
  <si>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</si>
  <si>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</si>
  <si>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</si>
  <si>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</si>
  <si>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</si>
  <si>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</si>
  <si>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</si>
  <si>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</si>
  <si>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</si>
  <si>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</si>
  <si>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</si>
  <si>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</si>
  <si>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</si>
  <si>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</si>
  <si>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</si>
  <si>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</si>
  <si>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</si>
  <si>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</si>
  <si>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</si>
  <si>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</si>
  <si>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</si>
  <si>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</si>
  <si>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</si>
  <si>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</si>
  <si>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</si>
  <si>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</si>
  <si>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</si>
  <si>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</si>
  <si>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</si>
  <si>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</si>
  <si>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</si>
  <si>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</si>
  <si>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</si>
  <si>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</si>
  <si>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</si>
  <si>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</si>
  <si>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</si>
  <si>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</si>
  <si>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</si>
  <si>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</si>
  <si>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</si>
  <si>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</si>
  <si>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</si>
  <si>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</si>
  <si>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</si>
  <si>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</si>
  <si>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</si>
  <si>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</si>
  <si>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</si>
  <si>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</si>
  <si>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</si>
  <si>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</si>
  <si>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</si>
  <si>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</si>
  <si>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</si>
  <si>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</si>
  <si>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</si>
  <si>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</si>
  <si>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</si>
  <si>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</si>
  <si>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</si>
  <si>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</si>
  <si>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</si>
  <si>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</si>
  <si>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</si>
  <si>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</si>
  <si>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</si>
  <si>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</si>
  <si>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</si>
  <si>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</si>
  <si>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</si>
  <si>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</si>
  <si>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</si>
  <si>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</si>
  <si>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</si>
  <si>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</si>
  <si>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</si>
  <si>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</si>
  <si>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</si>
  <si>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</si>
  <si>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</si>
  <si>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</si>
  <si>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</si>
  <si>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</si>
  <si>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</si>
  <si>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</si>
  <si>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</si>
  <si>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</si>
  <si>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</si>
  <si>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</si>
  <si>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</si>
  <si>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</si>
  <si>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</si>
  <si>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</si>
  <si>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</si>
  <si>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</si>
  <si>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</si>
  <si>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</si>
  <si>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</si>
  <si>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</si>
  <si>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</si>
  <si>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</si>
  <si>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</si>
  <si>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</si>
  <si>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</si>
  <si>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</si>
  <si>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</si>
  <si>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</si>
  <si>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</si>
  <si>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</si>
  <si>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</si>
  <si>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</si>
  <si>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</si>
  <si>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</si>
  <si>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</si>
  <si>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</si>
  <si>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</si>
  <si>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</si>
  <si>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</si>
  <si>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</si>
  <si>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</si>
  <si>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</si>
  <si>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</si>
  <si>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</si>
  <si>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</si>
  <si>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</si>
  <si>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埼玉県戸田市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</si>
  <si>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</si>
  <si>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</si>
  <si>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</si>
  <si>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</si>
  <si>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</si>
  <si>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</si>
  <si>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</si>
  <si>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</si>
  <si>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</si>
  <si>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</si>
  <si>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</si>
  <si>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</si>
  <si>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</si>
  <si>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</si>
  <si>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</si>
  <si>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</si>
  <si>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</si>
  <si>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</si>
  <si>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</si>
  <si>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</si>
  <si>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市民医療センター</t>
    <phoneticPr fontId="5"/>
  </si>
  <si>
    <t>海外留学奨学事業</t>
    <phoneticPr fontId="5"/>
  </si>
  <si>
    <t>火災共済事業</t>
    <phoneticPr fontId="5"/>
  </si>
  <si>
    <t>新曽第一土地区画整理事業</t>
    <phoneticPr fontId="5"/>
  </si>
  <si>
    <t>新曽第二土地区画整理事業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</si>
  <si>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</si>
  <si>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</si>
  <si>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</si>
  <si>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</si>
  <si>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</si>
  <si>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</si>
  <si>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</si>
  <si>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</si>
  <si>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</si>
  <si>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</si>
  <si>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</si>
  <si>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</si>
  <si>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</si>
  <si>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</si>
  <si>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</si>
  <si>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在宅介護支援事業</t>
    <phoneticPr fontId="5"/>
  </si>
  <si>
    <t>交通災害共済事業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</si>
  <si>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</si>
  <si>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</si>
  <si>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</si>
  <si>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</si>
  <si>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</si>
  <si>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</si>
  <si>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</si>
  <si>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</si>
  <si>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</si>
  <si>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</si>
  <si>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</si>
  <si>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</si>
  <si>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</si>
  <si>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</si>
  <si>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</si>
  <si>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</si>
  <si>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</si>
  <si>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</si>
  <si>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</si>
  <si>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</si>
  <si>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</si>
  <si>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</si>
  <si>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</si>
  <si>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</si>
  <si>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</si>
  <si>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</si>
  <si>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</si>
  <si>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</si>
  <si>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</si>
  <si>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</si>
  <si>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</si>
  <si>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</si>
  <si>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</si>
  <si>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</si>
  <si>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</si>
  <si>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</si>
  <si>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</si>
  <si>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</si>
  <si>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</si>
  <si>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</si>
  <si>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</si>
  <si>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</si>
  <si>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</si>
  <si>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</si>
  <si>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</si>
  <si>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</si>
  <si>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</si>
  <si>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</si>
  <si>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</si>
  <si>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</si>
  <si>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</si>
  <si>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</si>
  <si>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</si>
  <si>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</si>
  <si>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</si>
  <si>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</si>
  <si>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</si>
  <si>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</si>
  <si>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</si>
  <si>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</si>
  <si>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</si>
  <si>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</si>
  <si>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</si>
  <si>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</si>
  <si>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</si>
  <si>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</si>
  <si>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</si>
  <si>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</si>
  <si>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</si>
  <si>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</si>
  <si>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</si>
  <si>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</si>
  <si>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</si>
  <si>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</si>
  <si>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</si>
  <si>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</si>
  <si>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</si>
  <si>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</si>
  <si>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</si>
  <si>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</si>
  <si>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</si>
  <si>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</si>
  <si>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</si>
  <si>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</si>
  <si>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</si>
  <si>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</si>
  <si>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</si>
  <si>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</si>
  <si>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</si>
  <si>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</si>
  <si>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</si>
  <si>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</si>
  <si>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</si>
  <si>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</si>
  <si>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</si>
  <si>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</si>
  <si>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</si>
  <si>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</si>
  <si>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</si>
  <si>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</si>
  <si>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</si>
  <si>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</si>
  <si>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</si>
  <si>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</si>
  <si>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</si>
  <si>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</si>
  <si>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</si>
  <si>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</si>
  <si>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</si>
  <si>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</si>
  <si>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</si>
  <si>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</si>
  <si>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</si>
  <si>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</si>
  <si>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</si>
  <si>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</si>
  <si>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</si>
  <si>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</si>
  <si>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</si>
  <si>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</si>
  <si>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</si>
  <si>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</si>
  <si>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</si>
  <si>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</si>
  <si>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</si>
  <si>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</si>
  <si>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</si>
  <si>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</si>
  <si>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</si>
  <si>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</si>
  <si>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</si>
  <si>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</si>
  <si>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</si>
  <si>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</si>
  <si>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</si>
  <si>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</si>
  <si>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</si>
  <si>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</si>
  <si>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2.54</t>
  </si>
  <si>
    <t>一般会計</t>
  </si>
  <si>
    <t>水道事業会計</t>
  </si>
  <si>
    <t>下水道事業会計</t>
  </si>
  <si>
    <t>国民健康保険</t>
  </si>
  <si>
    <t>介護保険</t>
  </si>
  <si>
    <t>新曽第一土地区画整理事業</t>
  </si>
  <si>
    <t>新曽第二土地区画整理事業</t>
  </si>
  <si>
    <t>市民医療センター</t>
  </si>
  <si>
    <t>その他会計（赤字）</t>
  </si>
  <si>
    <t>その他会計（黒字）</t>
  </si>
  <si>
    <t>R01</t>
    <phoneticPr fontId="5"/>
  </si>
  <si>
    <t>R02</t>
    <phoneticPr fontId="5"/>
  </si>
  <si>
    <t>R03</t>
    <phoneticPr fontId="5"/>
  </si>
  <si>
    <t>R04</t>
    <phoneticPr fontId="5"/>
  </si>
  <si>
    <t>R05</t>
    <phoneticPr fontId="5"/>
  </si>
  <si>
    <t>-</t>
    <phoneticPr fontId="2"/>
  </si>
  <si>
    <t>蕨戸田衛生センター組合</t>
  </si>
  <si>
    <t>戸田ボートレース企業団</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</si>
  <si>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</si>
  <si>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</si>
  <si>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</si>
  <si>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埼玉県都市ボートレース企業団</t>
    <rPh sb="0" eb="3">
      <t>サイタマケン</t>
    </rPh>
    <rPh sb="3" eb="5">
      <t>トシ</t>
    </rPh>
    <rPh sb="11" eb="14">
      <t>キギョウダン</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</si>
  <si>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</si>
  <si>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</si>
  <si>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</si>
  <si>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戸田市文化スポーツ財団</t>
    <rPh sb="0" eb="3">
      <t>トダシ</t>
    </rPh>
    <rPh sb="3" eb="5">
      <t>ブンカ</t>
    </rPh>
    <rPh sb="9" eb="11">
      <t>ザイダン</t>
    </rPh>
    <phoneticPr fontId="10"/>
  </si>
  <si>
    <t>戸田市水と緑の公社</t>
    <rPh sb="0" eb="3">
      <t>トダシ</t>
    </rPh>
    <rPh sb="3" eb="4">
      <t>ミズ</t>
    </rPh>
    <rPh sb="5" eb="6">
      <t>ミドリ</t>
    </rPh>
    <rPh sb="7" eb="9">
      <t>コウシャ</t>
    </rPh>
    <phoneticPr fontId="10"/>
  </si>
  <si>
    <t>戸田市土地開発公社</t>
    <rPh sb="0" eb="3">
      <t>トダシ</t>
    </rPh>
    <rPh sb="3" eb="9">
      <t>トチカイハツコウシャ</t>
    </rPh>
    <phoneticPr fontId="10"/>
  </si>
  <si>
    <t>公共施設等整備基金</t>
  </si>
  <si>
    <t>都市開発基金</t>
  </si>
  <si>
    <t>防災減災基金</t>
  </si>
  <si>
    <t>教育基金</t>
  </si>
  <si>
    <t>環境対策基金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</si>
</sst>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8278-4004-80B4-04F0B737C7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52484</c:v>
                </c:pt>
                <c:pt idx="1">
                  <c:v>71383</c:v>
                </c:pt>
                <c:pt idx="2">
                  <c:v>35545</c:v>
                </c:pt>
                <c:pt idx="3">
                  <c:v>54429</c:v>
                </c:pt>
                <c:pt idx="4">
                  <c:v>41267</c:v>
                </c:pt>
              </c:numCache>
            </c:numRef>
          </c:val>
          <c:smooth val="0"/>
          <c:extLst>
            <c:ext xmlns:c16="http://schemas.microsoft.com/office/drawing/2014/chart" uri="{C3380CC4-5D6E-409C-BE32-E72D297353CC}">
              <c16:uniqueId val="{00000001-8278-4004-80B4-04F0B737C7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12.51</c:v>
                </c:pt>
                <c:pt idx="1">
                  <c:v>13.11</c:v>
                </c:pt>
                <c:pt idx="2">
                  <c:v>14.56</c:v>
                </c:pt>
                <c:pt idx="3">
                  <c:v>14.26</c:v>
                </c:pt>
                <c:pt idx="4">
                  <c:v>11.32</c:v>
                </c:pt>
              </c:numCache>
            </c:numRef>
          </c:val>
          <c:extLst>
            <c:ext xmlns:c16="http://schemas.microsoft.com/office/drawing/2014/chart" uri="{C3380CC4-5D6E-409C-BE32-E72D297353CC}">
              <c16:uniqueId val="{00000000-5D9C-4942-9BEE-18C77BF38D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20.77</c:v>
                </c:pt>
                <c:pt idx="1">
                  <c:v>18.510000000000002</c:v>
                </c:pt>
                <c:pt idx="2">
                  <c:v>21.3</c:v>
                </c:pt>
                <c:pt idx="3">
                  <c:v>23.49</c:v>
                </c:pt>
                <c:pt idx="4">
                  <c:v>22.89</c:v>
                </c:pt>
              </c:numCache>
            </c:numRef>
          </c:val>
          <c:extLst>
            <c:ext xmlns:c16="http://schemas.microsoft.com/office/drawing/2014/chart" uri="{C3380CC4-5D6E-409C-BE32-E72D297353CC}">
              <c16:uniqueId val="{00000001-5D9C-4942-9BEE-18C77BF38D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3.25</c:v>
                </c:pt>
                <c:pt idx="1">
                  <c:v>0.02</c:v>
                </c:pt>
                <c:pt idx="2">
                  <c:v>7.14</c:v>
                </c:pt>
                <c:pt idx="3">
                  <c:v>4.1900000000000004</c:v>
                </c:pt>
                <c:pt idx="4">
                  <c:v>-2.54</c:v>
                </c:pt>
              </c:numCache>
            </c:numRef>
          </c:val>
          <c:smooth val="0"/>
          <c:extLst>
            <c:ext xmlns:c16="http://schemas.microsoft.com/office/drawing/2014/chart" uri="{C3380CC4-5D6E-409C-BE32-E72D297353CC}">
              <c16:uniqueId val="{00000002-5D9C-4942-9BEE-18C77BF38D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0.11</c:v>
                </c:pt>
                <c:pt idx="4">
                  <c:v>#N/A</c:v>
                </c:pt>
                <c:pt idx="5">
                  <c:v>0.13</c:v>
                </c:pt>
                <c:pt idx="6">
                  <c:v>#N/A</c:v>
                </c:pt>
                <c:pt idx="7">
                  <c:v>0.08</c:v>
                </c:pt>
                <c:pt idx="8">
                  <c:v>#N/A</c:v>
                </c:pt>
                <c:pt idx="9">
                  <c:v>0.09</c:v>
                </c:pt>
              </c:numCache>
            </c:numRef>
          </c:val>
          <c:extLst>
            <c:ext xmlns:c16="http://schemas.microsoft.com/office/drawing/2014/chart" uri="{C3380CC4-5D6E-409C-BE32-E72D297353CC}">
              <c16:uniqueId val="{00000000-DEC0-4C57-9B9D-89235CA07B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C0-4C57-9B9D-89235CA07B1C}"/>
            </c:ext>
          </c:extLst>
        </c:ser>
        <c:ser>
          <c:idx val="2"/>
          <c:order val="2"/>
          <c:tx>
            <c:strRef>
              <c:f>データシート!$A$29</c:f>
              <c:strCache>
                <c:ptCount val="1"/>
                <c:pt idx="0">
                  <c:v>市民医療センター</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0.28999999999999998</c:v>
                </c:pt>
                <c:pt idx="4">
                  <c:v>#N/A</c:v>
                </c:pt>
                <c:pt idx="5">
                  <c:v>0.39</c:v>
                </c:pt>
                <c:pt idx="6">
                  <c:v>#N/A</c:v>
                </c:pt>
                <c:pt idx="7">
                  <c:v>0.31</c:v>
                </c:pt>
                <c:pt idx="8">
                  <c:v>#N/A</c:v>
                </c:pt>
                <c:pt idx="9">
                  <c:v>0.16</c:v>
                </c:pt>
              </c:numCache>
            </c:numRef>
          </c:val>
          <c:extLst>
            <c:ext xmlns:c16="http://schemas.microsoft.com/office/drawing/2014/chart" uri="{C3380CC4-5D6E-409C-BE32-E72D297353CC}">
              <c16:uniqueId val="{00000002-DEC0-4C57-9B9D-89235CA07B1C}"/>
            </c:ext>
          </c:extLst>
        </c:ser>
        <c:ser>
          <c:idx val="3"/>
          <c:order val="3"/>
          <c:tx>
            <c:strRef>
              <c:f>データシート!$A$30</c:f>
              <c:strCache>
                <c:ptCount val="1"/>
                <c:pt idx="0">
                  <c:v>新曽第二土地区画整理事業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0.38</c:v>
                </c:pt>
                <c:pt idx="2">
                  <c:v>#N/A</c:v>
                </c:pt>
                <c:pt idx="3">
                  <c:v>0.33</c:v>
                </c:pt>
                <c:pt idx="4">
                  <c:v>#N/A</c:v>
                </c:pt>
                <c:pt idx="5">
                  <c:v>0.35</c:v>
                </c:pt>
                <c:pt idx="6">
                  <c:v>#N/A</c:v>
                </c:pt>
                <c:pt idx="7">
                  <c:v>0.42</c:v>
                </c:pt>
                <c:pt idx="8">
                  <c:v>#N/A</c:v>
                </c:pt>
                <c:pt idx="9">
                  <c:v>0.52</c:v>
                </c:pt>
              </c:numCache>
            </c:numRef>
          </c:val>
          <c:extLst>
            <c:ext xmlns:c16="http://schemas.microsoft.com/office/drawing/2014/chart" uri="{C3380CC4-5D6E-409C-BE32-E72D297353CC}">
              <c16:uniqueId val="{00000003-DEC0-4C57-9B9D-89235CA07B1C}"/>
            </c:ext>
          </c:extLst>
        </c:ser>
        <c:ser>
          <c:idx val="4"/>
          <c:order val="4"/>
          <c:tx>
            <c:strRef>
              <c:f>データシート!$A$31</c:f>
              <c:strCache>
                <c:ptCount val="1"/>
                <c:pt idx="0">
                  <c:v>新曽第一土地区画整理事業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0.33</c:v>
                </c:pt>
                <c:pt idx="4">
                  <c:v>#N/A</c:v>
                </c:pt>
                <c:pt idx="5">
                  <c:v>0.28000000000000003</c:v>
                </c:pt>
                <c:pt idx="6">
                  <c:v>#N/A</c:v>
                </c:pt>
                <c:pt idx="7">
                  <c:v>0.36</c:v>
                </c:pt>
                <c:pt idx="8">
                  <c:v>#N/A</c:v>
                </c:pt>
                <c:pt idx="9">
                  <c:v>0.52</c:v>
                </c:pt>
              </c:numCache>
            </c:numRef>
          </c:val>
          <c:extLst>
            <c:ext xmlns:c16="http://schemas.microsoft.com/office/drawing/2014/chart" uri="{C3380CC4-5D6E-409C-BE32-E72D297353CC}">
              <c16:uniqueId val="{00000004-DEC0-4C57-9B9D-89235CA07B1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0.54</c:v>
                </c:pt>
                <c:pt idx="4">
                  <c:v>#N/A</c:v>
                </c:pt>
                <c:pt idx="5">
                  <c:v>1.64</c:v>
                </c:pt>
                <c:pt idx="6">
                  <c:v>#N/A</c:v>
                </c:pt>
                <c:pt idx="7">
                  <c:v>1.43</c:v>
                </c:pt>
                <c:pt idx="8">
                  <c:v>#N/A</c:v>
                </c:pt>
                <c:pt idx="9">
                  <c:v>1.07</c:v>
                </c:pt>
              </c:numCache>
            </c:numRef>
          </c:val>
          <c:extLst>
            <c:ext xmlns:c16="http://schemas.microsoft.com/office/drawing/2014/chart" uri="{C3380CC4-5D6E-409C-BE32-E72D297353CC}">
              <c16:uniqueId val="{00000005-DEC0-4C57-9B9D-89235CA07B1C}"/>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0.9</c:v>
                </c:pt>
                <c:pt idx="4">
                  <c:v>#N/A</c:v>
                </c:pt>
                <c:pt idx="5">
                  <c:v>0.79</c:v>
                </c:pt>
                <c:pt idx="6">
                  <c:v>#N/A</c:v>
                </c:pt>
                <c:pt idx="7">
                  <c:v>0.98</c:v>
                </c:pt>
                <c:pt idx="8">
                  <c:v>#N/A</c:v>
                </c:pt>
                <c:pt idx="9">
                  <c:v>1.1200000000000001</c:v>
                </c:pt>
              </c:numCache>
            </c:numRef>
          </c:val>
          <c:extLst>
            <c:ext xmlns:c16="http://schemas.microsoft.com/office/drawing/2014/chart" uri="{C3380CC4-5D6E-409C-BE32-E72D297353CC}">
              <c16:uniqueId val="{00000006-DEC0-4C57-9B9D-89235CA07B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2.0499999999999998</c:v>
                </c:pt>
                <c:pt idx="2">
                  <c:v>#N/A</c:v>
                </c:pt>
                <c:pt idx="3">
                  <c:v>2.58</c:v>
                </c:pt>
                <c:pt idx="4">
                  <c:v>#N/A</c:v>
                </c:pt>
                <c:pt idx="5">
                  <c:v>3.05</c:v>
                </c:pt>
                <c:pt idx="6">
                  <c:v>#N/A</c:v>
                </c:pt>
                <c:pt idx="7">
                  <c:v>2.68</c:v>
                </c:pt>
                <c:pt idx="8">
                  <c:v>#N/A</c:v>
                </c:pt>
                <c:pt idx="9">
                  <c:v>4.5599999999999996</c:v>
                </c:pt>
              </c:numCache>
            </c:numRef>
          </c:val>
          <c:extLst>
            <c:ext xmlns:c16="http://schemas.microsoft.com/office/drawing/2014/chart" uri="{C3380CC4-5D6E-409C-BE32-E72D297353CC}">
              <c16:uniqueId val="{00000007-DEC0-4C57-9B9D-89235CA07B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2.46</c:v>
                </c:pt>
                <c:pt idx="2">
                  <c:v>#N/A</c:v>
                </c:pt>
                <c:pt idx="3">
                  <c:v>2.77</c:v>
                </c:pt>
                <c:pt idx="4">
                  <c:v>#N/A</c:v>
                </c:pt>
                <c:pt idx="5">
                  <c:v>4.74</c:v>
                </c:pt>
                <c:pt idx="6">
                  <c:v>#N/A</c:v>
                </c:pt>
                <c:pt idx="7">
                  <c:v>6.84</c:v>
                </c:pt>
                <c:pt idx="8">
                  <c:v>#N/A</c:v>
                </c:pt>
                <c:pt idx="9">
                  <c:v>6.78</c:v>
                </c:pt>
              </c:numCache>
            </c:numRef>
          </c:val>
          <c:extLst>
            <c:ext xmlns:c16="http://schemas.microsoft.com/office/drawing/2014/chart" uri="{C3380CC4-5D6E-409C-BE32-E72D297353CC}">
              <c16:uniqueId val="{00000008-DEC0-4C57-9B9D-89235CA07B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11.58</c:v>
                </c:pt>
                <c:pt idx="2">
                  <c:v>#N/A</c:v>
                </c:pt>
                <c:pt idx="3">
                  <c:v>12.14</c:v>
                </c:pt>
                <c:pt idx="4">
                  <c:v>#N/A</c:v>
                </c:pt>
                <c:pt idx="5">
                  <c:v>13.51</c:v>
                </c:pt>
                <c:pt idx="6">
                  <c:v>#N/A</c:v>
                </c:pt>
                <c:pt idx="7">
                  <c:v>13.14</c:v>
                </c:pt>
                <c:pt idx="8">
                  <c:v>#N/A</c:v>
                </c:pt>
                <c:pt idx="9">
                  <c:v>10.09</c:v>
                </c:pt>
              </c:numCache>
            </c:numRef>
          </c:val>
          <c:extLst>
            <c:ext xmlns:c16="http://schemas.microsoft.com/office/drawing/2014/chart" uri="{C3380CC4-5D6E-409C-BE32-E72D297353CC}">
              <c16:uniqueId val="{00000009-DEC0-4C57-9B9D-89235CA07B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1874</c:v>
                </c:pt>
                <c:pt idx="5">
                  <c:v>1766</c:v>
                </c:pt>
                <c:pt idx="8">
                  <c:v>1775</c:v>
                </c:pt>
                <c:pt idx="11">
                  <c:v>1645</c:v>
                </c:pt>
                <c:pt idx="14">
                  <c:v>1556</c:v>
                </c:pt>
              </c:numCache>
            </c:numRef>
          </c:val>
          <c:extLst>
            <c:ext xmlns:c16="http://schemas.microsoft.com/office/drawing/2014/chart" uri="{C3380CC4-5D6E-409C-BE32-E72D297353CC}">
              <c16:uniqueId val="{00000000-E758-45CF-B3EA-46EAEEA0EA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58-45CF-B3EA-46EAEEA0EA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117</c:v>
                </c:pt>
                <c:pt idx="6">
                  <c:v>30</c:v>
                </c:pt>
                <c:pt idx="9">
                  <c:v>74</c:v>
                </c:pt>
                <c:pt idx="12">
                  <c:v>32</c:v>
                </c:pt>
              </c:numCache>
            </c:numRef>
          </c:val>
          <c:extLst>
            <c:ext xmlns:c16="http://schemas.microsoft.com/office/drawing/2014/chart" uri="{C3380CC4-5D6E-409C-BE32-E72D297353CC}">
              <c16:uniqueId val="{00000002-E758-45CF-B3EA-46EAEEA0EA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23</c:v>
                </c:pt>
                <c:pt idx="6">
                  <c:v>23</c:v>
                </c:pt>
                <c:pt idx="9">
                  <c:v>65</c:v>
                </c:pt>
                <c:pt idx="12">
                  <c:v>89</c:v>
                </c:pt>
              </c:numCache>
            </c:numRef>
          </c:val>
          <c:extLst>
            <c:ext xmlns:c16="http://schemas.microsoft.com/office/drawing/2014/chart" uri="{C3380CC4-5D6E-409C-BE32-E72D297353CC}">
              <c16:uniqueId val="{00000003-E758-45CF-B3EA-46EAEEA0EA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450</c:v>
                </c:pt>
                <c:pt idx="3">
                  <c:v>429</c:v>
                </c:pt>
                <c:pt idx="6">
                  <c:v>408</c:v>
                </c:pt>
                <c:pt idx="9">
                  <c:v>396</c:v>
                </c:pt>
                <c:pt idx="12">
                  <c:v>395</c:v>
                </c:pt>
              </c:numCache>
            </c:numRef>
          </c:val>
          <c:extLst>
            <c:ext xmlns:c16="http://schemas.microsoft.com/office/drawing/2014/chart" uri="{C3380CC4-5D6E-409C-BE32-E72D297353CC}">
              <c16:uniqueId val="{00000004-E758-45CF-B3EA-46EAEEA0EA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58-45CF-B3EA-46EAEEA0EA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58-45CF-B3EA-46EAEEA0EA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3437</c:v>
                </c:pt>
                <c:pt idx="3">
                  <c:v>3600</c:v>
                </c:pt>
                <c:pt idx="6">
                  <c:v>3830</c:v>
                </c:pt>
                <c:pt idx="9">
                  <c:v>3561</c:v>
                </c:pt>
                <c:pt idx="12">
                  <c:v>3405</c:v>
                </c:pt>
              </c:numCache>
            </c:numRef>
          </c:val>
          <c:extLst>
            <c:ext xmlns:c16="http://schemas.microsoft.com/office/drawing/2014/chart" uri="{C3380CC4-5D6E-409C-BE32-E72D297353CC}">
              <c16:uniqueId val="{00000007-E758-45CF-B3EA-46EAEEA0EA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2070</c:v>
                </c:pt>
                <c:pt idx="2">
                  <c:v>#N/A</c:v>
                </c:pt>
                <c:pt idx="3">
                  <c:v>#N/A</c:v>
                </c:pt>
                <c:pt idx="4">
                  <c:v>2403</c:v>
                </c:pt>
                <c:pt idx="5">
                  <c:v>#N/A</c:v>
                </c:pt>
                <c:pt idx="6">
                  <c:v>#N/A</c:v>
                </c:pt>
                <c:pt idx="7">
                  <c:v>2516</c:v>
                </c:pt>
                <c:pt idx="8">
                  <c:v>#N/A</c:v>
                </c:pt>
                <c:pt idx="9">
                  <c:v>#N/A</c:v>
                </c:pt>
                <c:pt idx="10">
                  <c:v>2451</c:v>
                </c:pt>
                <c:pt idx="11">
                  <c:v>#N/A</c:v>
                </c:pt>
                <c:pt idx="12">
                  <c:v>#N/A</c:v>
                </c:pt>
                <c:pt idx="13">
                  <c:v>2365</c:v>
                </c:pt>
                <c:pt idx="14">
                  <c:v>#N/A</c:v>
                </c:pt>
              </c:numCache>
            </c:numRef>
          </c:val>
          <c:smooth val="0"/>
          <c:extLst>
            <c:ext xmlns:c16="http://schemas.microsoft.com/office/drawing/2014/chart" uri="{C3380CC4-5D6E-409C-BE32-E72D297353CC}">
              <c16:uniqueId val="{00000008-E758-45CF-B3EA-46EAEEA0EA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11635</c:v>
                </c:pt>
                <c:pt idx="5">
                  <c:v>11767</c:v>
                </c:pt>
                <c:pt idx="8">
                  <c:v>11394</c:v>
                </c:pt>
                <c:pt idx="11">
                  <c:v>10948</c:v>
                </c:pt>
                <c:pt idx="14">
                  <c:v>10291</c:v>
                </c:pt>
              </c:numCache>
            </c:numRef>
          </c:val>
          <c:extLst>
            <c:ext xmlns:c16="http://schemas.microsoft.com/office/drawing/2014/chart" uri="{C3380CC4-5D6E-409C-BE32-E72D297353CC}">
              <c16:uniqueId val="{00000000-EE02-49A4-8D2E-EB64592C95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9699</c:v>
                </c:pt>
                <c:pt idx="5">
                  <c:v>8921</c:v>
                </c:pt>
                <c:pt idx="8">
                  <c:v>9498</c:v>
                </c:pt>
                <c:pt idx="11">
                  <c:v>9524</c:v>
                </c:pt>
                <c:pt idx="14">
                  <c:v>9096</c:v>
                </c:pt>
              </c:numCache>
            </c:numRef>
          </c:val>
          <c:extLst>
            <c:ext xmlns:c16="http://schemas.microsoft.com/office/drawing/2014/chart" uri="{C3380CC4-5D6E-409C-BE32-E72D297353CC}">
              <c16:uniqueId val="{00000001-EE02-49A4-8D2E-EB64592C95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15890</c:v>
                </c:pt>
                <c:pt idx="5">
                  <c:v>15288</c:v>
                </c:pt>
                <c:pt idx="8">
                  <c:v>15167</c:v>
                </c:pt>
                <c:pt idx="11">
                  <c:v>16540</c:v>
                </c:pt>
                <c:pt idx="14">
                  <c:v>17088</c:v>
                </c:pt>
              </c:numCache>
            </c:numRef>
          </c:val>
          <c:extLst>
            <c:ext xmlns:c16="http://schemas.microsoft.com/office/drawing/2014/chart" uri="{C3380CC4-5D6E-409C-BE32-E72D297353CC}">
              <c16:uniqueId val="{00000002-EE02-49A4-8D2E-EB64592C95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02-49A4-8D2E-EB64592C95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02-49A4-8D2E-EB64592C95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02-49A4-8D2E-EB64592C95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6010</c:v>
                </c:pt>
                <c:pt idx="3">
                  <c:v>6003</c:v>
                </c:pt>
                <c:pt idx="6">
                  <c:v>6279</c:v>
                </c:pt>
                <c:pt idx="9">
                  <c:v>5971</c:v>
                </c:pt>
                <c:pt idx="12">
                  <c:v>5807</c:v>
                </c:pt>
              </c:numCache>
            </c:numRef>
          </c:val>
          <c:extLst>
            <c:ext xmlns:c16="http://schemas.microsoft.com/office/drawing/2014/chart" uri="{C3380CC4-5D6E-409C-BE32-E72D297353CC}">
              <c16:uniqueId val="{00000006-EE02-49A4-8D2E-EB64592C95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356</c:v>
                </c:pt>
                <c:pt idx="3">
                  <c:v>912</c:v>
                </c:pt>
                <c:pt idx="6">
                  <c:v>1213</c:v>
                </c:pt>
                <c:pt idx="9">
                  <c:v>1154</c:v>
                </c:pt>
                <c:pt idx="12">
                  <c:v>1016</c:v>
                </c:pt>
              </c:numCache>
            </c:numRef>
          </c:val>
          <c:extLst>
            <c:ext xmlns:c16="http://schemas.microsoft.com/office/drawing/2014/chart" uri="{C3380CC4-5D6E-409C-BE32-E72D297353CC}">
              <c16:uniqueId val="{00000007-EE02-49A4-8D2E-EB64592C95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5330</c:v>
                </c:pt>
                <c:pt idx="3">
                  <c:v>5701</c:v>
                </c:pt>
                <c:pt idx="6">
                  <c:v>6118</c:v>
                </c:pt>
                <c:pt idx="9">
                  <c:v>6545</c:v>
                </c:pt>
                <c:pt idx="12">
                  <c:v>7365</c:v>
                </c:pt>
              </c:numCache>
            </c:numRef>
          </c:val>
          <c:extLst>
            <c:ext xmlns:c16="http://schemas.microsoft.com/office/drawing/2014/chart" uri="{C3380CC4-5D6E-409C-BE32-E72D297353CC}">
              <c16:uniqueId val="{00000008-EE02-49A4-8D2E-EB64592C95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4447</c:v>
                </c:pt>
                <c:pt idx="3">
                  <c:v>4314</c:v>
                </c:pt>
                <c:pt idx="6">
                  <c:v>4350</c:v>
                </c:pt>
                <c:pt idx="9">
                  <c:v>4249</c:v>
                </c:pt>
                <c:pt idx="12">
                  <c:v>4181</c:v>
                </c:pt>
              </c:numCache>
            </c:numRef>
          </c:val>
          <c:extLst>
            <c:ext xmlns:c16="http://schemas.microsoft.com/office/drawing/2014/chart" uri="{C3380CC4-5D6E-409C-BE32-E72D297353CC}">
              <c16:uniqueId val="{00000009-EE02-49A4-8D2E-EB64592C95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26797</c:v>
                </c:pt>
                <c:pt idx="3">
                  <c:v>28596</c:v>
                </c:pt>
                <c:pt idx="6">
                  <c:v>25479</c:v>
                </c:pt>
                <c:pt idx="9">
                  <c:v>25096</c:v>
                </c:pt>
                <c:pt idx="12">
                  <c:v>23772</c:v>
                </c:pt>
              </c:numCache>
            </c:numRef>
          </c:val>
          <c:extLst>
            <c:ext xmlns:c16="http://schemas.microsoft.com/office/drawing/2014/chart" uri="{C3380CC4-5D6E-409C-BE32-E72D297353CC}">
              <c16:uniqueId val="{0000000A-EE02-49A4-8D2E-EB64592C95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5716</c:v>
                </c:pt>
                <c:pt idx="2">
                  <c:v>#N/A</c:v>
                </c:pt>
                <c:pt idx="3">
                  <c:v>#N/A</c:v>
                </c:pt>
                <c:pt idx="4">
                  <c:v>9550</c:v>
                </c:pt>
                <c:pt idx="5">
                  <c:v>#N/A</c:v>
                </c:pt>
                <c:pt idx="6">
                  <c:v>#N/A</c:v>
                </c:pt>
                <c:pt idx="7">
                  <c:v>7379</c:v>
                </c:pt>
                <c:pt idx="8">
                  <c:v>#N/A</c:v>
                </c:pt>
                <c:pt idx="9">
                  <c:v>#N/A</c:v>
                </c:pt>
                <c:pt idx="10">
                  <c:v>6004</c:v>
                </c:pt>
                <c:pt idx="11">
                  <c:v>#N/A</c:v>
                </c:pt>
                <c:pt idx="12">
                  <c:v>#N/A</c:v>
                </c:pt>
                <c:pt idx="13">
                  <c:v>5666</c:v>
                </c:pt>
                <c:pt idx="14">
                  <c:v>#N/A</c:v>
                </c:pt>
              </c:numCache>
            </c:numRef>
          </c:val>
          <c:smooth val="0"/>
          <c:extLst>
            <c:ext xmlns:c16="http://schemas.microsoft.com/office/drawing/2014/chart" uri="{C3380CC4-5D6E-409C-BE32-E72D297353CC}">
              <c16:uniqueId val="{0000000B-EE02-49A4-8D2E-EB64592C95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6272</c:v>
                </c:pt>
                <c:pt idx="1">
                  <c:v>7391</c:v>
                </c:pt>
                <c:pt idx="2">
                  <c:v>7398</c:v>
                </c:pt>
              </c:numCache>
            </c:numRef>
          </c:val>
          <c:extLst>
            <c:ext xmlns:c16="http://schemas.microsoft.com/office/drawing/2014/chart" uri="{C3380CC4-5D6E-409C-BE32-E72D297353CC}">
              <c16:uniqueId val="{00000000-2B3B-4A92-A541-292A62794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B3B-4A92-A541-292A62794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8106</c:v>
                </c:pt>
                <c:pt idx="1">
                  <c:v>8147</c:v>
                </c:pt>
                <c:pt idx="2">
                  <c:v>8401</c:v>
                </c:pt>
              </c:numCache>
            </c:numRef>
          </c:val>
          <c:extLst>
            <c:ext xmlns:c16="http://schemas.microsoft.com/office/drawing/2014/chart" uri="{C3380CC4-5D6E-409C-BE32-E72D297353CC}">
              <c16:uniqueId val="{00000002-2B3B-4A92-A541-292A627947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142,163
134,056
18.19
65,115,994
60,746,484
3,657,073
32,316,224
22,141,291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と隣接した立地等の要因から安定した固定資産税収入があり、市民税が伸びていることから、財政力指数は類似団体の平均を上回っており、これまで不交付団体を維持している。その一方で、物価高騰による事業費の増加に加え、社会保障費や人件費の増加も見込まれていることから、引き続き行政運営の効率化や歳入確保に努める。令和５年度については、令和４年度と比較し、</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141514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6792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124278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107043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8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55336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90714</xdr:rowOff>
    </xdr:from>
    <xdr:to>
      <xdr:col>23</xdr:col>
      <xdr:colOff>184150</xdr:colOff>
      <xdr:row>38</xdr:row>
      <xdr:rowOff>20864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107241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56243</xdr:rowOff>
    </xdr:from>
    <xdr:to>
      <xdr:col>15</xdr:col>
      <xdr:colOff>133350</xdr:colOff>
      <xdr:row>37</xdr:row>
      <xdr:rowOff>157843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168020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分母である経常一般財源である市税が増加したものの、義務的経費の増加がこれを上回り経常収支比率が増加した。今後も公共施設の建替え等による公債費の増加が見込まれることから、事業の見直しなどにより効率化を図り、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75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61</xdr:row>
      <xdr:rowOff>129032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0757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61</xdr:row>
      <xdr:rowOff>153162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874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54356</xdr:rowOff>
    </xdr:from>
    <xdr:to>
      <xdr:col>11</xdr:col>
      <xdr:colOff>31750</xdr:colOff>
      <xdr:row>61</xdr:row>
      <xdr:rowOff>153162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4135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141224</xdr:rowOff>
    </xdr:from>
    <xdr:to>
      <xdr:col>19</xdr:col>
      <xdr:colOff>184150</xdr:colOff>
      <xdr:row>60</xdr:row>
      <xdr:rowOff>71374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81551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2,938</a:t>
          </a:r>
          <a:r>
            <a:rPr kumimoji="1" lang="ja-JP" altLang="en-US" sz="1300">
              <a:latin typeface="ＭＳ Ｐゴシック" panose="020B0600070205080204" pitchFamily="50" charset="-128"/>
              <a:ea typeface="ＭＳ Ｐゴシック" panose="020B0600070205080204" pitchFamily="50" charset="-128"/>
            </a:rPr>
            <a:t>円の増加となった。東京都と隣接した立地等による、高い行政サービス需要の影響等により類似団体の平均を上回っている。今後も質の高い行政サービスを維持しながら、一層の経費の縮減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12412</xdr:rowOff>
    </xdr:from>
    <xdr:to>
      <xdr:col>23</xdr:col>
      <xdr:colOff>133350</xdr:colOff>
      <xdr:row>84</xdr:row>
      <xdr:rowOff>51798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14212"/>
          <a:ext cx="838200" cy="3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3042</xdr:rowOff>
    </xdr:from>
    <xdr:to>
      <xdr:col>19</xdr:col>
      <xdr:colOff>133350</xdr:colOff>
      <xdr:row>84</xdr:row>
      <xdr:rowOff>12412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04842"/>
          <a:ext cx="8890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103603</xdr:rowOff>
    </xdr:from>
    <xdr:to>
      <xdr:col>15</xdr:col>
      <xdr:colOff>82550</xdr:colOff>
      <xdr:row>84</xdr:row>
      <xdr:rowOff>3042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33953"/>
          <a:ext cx="8890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122417</xdr:rowOff>
    </xdr:from>
    <xdr:to>
      <xdr:col>11</xdr:col>
      <xdr:colOff>31750</xdr:colOff>
      <xdr:row>83</xdr:row>
      <xdr:rowOff>103603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81317"/>
          <a:ext cx="889000" cy="1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998</xdr:rowOff>
    </xdr:from>
    <xdr:to>
      <xdr:col>23</xdr:col>
      <xdr:colOff>184150</xdr:colOff>
      <xdr:row>84</xdr:row>
      <xdr:rowOff>102598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144525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133062</xdr:rowOff>
    </xdr:from>
    <xdr:to>
      <xdr:col>19</xdr:col>
      <xdr:colOff>184150</xdr:colOff>
      <xdr:row>84</xdr:row>
      <xdr:rowOff>63212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47989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4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123692</xdr:rowOff>
    </xdr:from>
    <xdr:to>
      <xdr:col>15</xdr:col>
      <xdr:colOff>133350</xdr:colOff>
      <xdr:row>84</xdr:row>
      <xdr:rowOff>53842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38619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52803</xdr:rowOff>
    </xdr:from>
    <xdr:to>
      <xdr:col>11</xdr:col>
      <xdr:colOff>82550</xdr:colOff>
      <xdr:row>83</xdr:row>
      <xdr:rowOff>154403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139180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71617</xdr:rowOff>
    </xdr:from>
    <xdr:to>
      <xdr:col>7</xdr:col>
      <xdr:colOff>31750</xdr:colOff>
      <xdr:row>83</xdr:row>
      <xdr:rowOff>1767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157994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ポイント減少し、昨年度に引き続き</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を下回っている。今後も人事院勧告の内容や国、他の地方公共団体の状況等を総合的に勘案し、給与の適正化に努める。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7052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類似団体と同様となっている。引き続き、大幅な事務事業の見直し、外部委託や指定管理の導入を図りつつ、本市における人口増加や長時間労働の改善等を考慮した上で、市民サービスの向上に向けた新たな事業展開に向けて、業務量に応じた適正な定数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57996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5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19791</xdr:rowOff>
    </xdr:from>
    <xdr:to>
      <xdr:col>77</xdr:col>
      <xdr:colOff>44450</xdr:colOff>
      <xdr:row>63</xdr:row>
      <xdr:rowOff>49954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2114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19791</xdr:rowOff>
    </xdr:from>
    <xdr:to>
      <xdr:col>72</xdr:col>
      <xdr:colOff>203200</xdr:colOff>
      <xdr:row>63</xdr:row>
      <xdr:rowOff>23813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2114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3704</xdr:rowOff>
    </xdr:from>
    <xdr:to>
      <xdr:col>68</xdr:col>
      <xdr:colOff>152400</xdr:colOff>
      <xdr:row>63</xdr:row>
      <xdr:rowOff>23813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050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140441</xdr:rowOff>
    </xdr:from>
    <xdr:to>
      <xdr:col>73</xdr:col>
      <xdr:colOff>44450</xdr:colOff>
      <xdr:row>63</xdr:row>
      <xdr:rowOff>70591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55368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144463</xdr:rowOff>
    </xdr:from>
    <xdr:to>
      <xdr:col>68</xdr:col>
      <xdr:colOff>203200</xdr:colOff>
      <xdr:row>63</xdr:row>
      <xdr:rowOff>74613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59390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県平均、全国平均のいずれもを上回っている。今後も公共施設の建替えによる公債費の増加が見込まれることから、世代間負担のバランスを図りながら、財源が起債に大きく偏ることのないよう、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49288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49288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43</xdr:row>
      <xdr:rowOff>26307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837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82852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6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130525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将来負担比率については、地方債現在高の減少に伴い、前年度と比較して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ポイント減少したが、類似団体、県平均、全国平均のいずれもを上回っている。引き続き、将来に過度な財政負担を残さない健全な財政運営に努める。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53431</xdr:rowOff>
    </xdr:from>
    <xdr:to>
      <xdr:col>81</xdr:col>
      <xdr:colOff>44450</xdr:colOff>
      <xdr:row>15</xdr:row>
      <xdr:rowOff>82731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62518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16</xdr:row>
      <xdr:rowOff>21590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5448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16</xdr:row>
      <xdr:rowOff>121557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6479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91349</xdr:rowOff>
    </xdr:from>
    <xdr:to>
      <xdr:col>68</xdr:col>
      <xdr:colOff>152400</xdr:colOff>
      <xdr:row>16</xdr:row>
      <xdr:rowOff>121557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63099"/>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2631</xdr:rowOff>
    </xdr:from>
    <xdr:to>
      <xdr:col>81</xdr:col>
      <xdr:colOff>95250</xdr:colOff>
      <xdr:row>15</xdr:row>
      <xdr:rowOff>104231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146158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4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70757</xdr:rowOff>
    </xdr:from>
    <xdr:to>
      <xdr:col>68</xdr:col>
      <xdr:colOff>203200</xdr:colOff>
      <xdr:row>17</xdr:row>
      <xdr:rowOff>907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157134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40549</xdr:rowOff>
    </xdr:from>
    <xdr:to>
      <xdr:col>64</xdr:col>
      <xdr:colOff>152400</xdr:colOff>
      <xdr:row>15</xdr:row>
      <xdr:rowOff>142149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126926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9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142,163
134,056
18.19
65,115,994
60,746,484
3,657,073
32,316,224
22,141,291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人件費の比率は、類似団体平均、県平均を下回って推移しており、前年度と比較して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ポイント増加した。今後も引き続き、人件費関連経費の適正化に努める。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物件費の比率については、前年度より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ポイント増加し、依然として類似団体、県平均をともに上回っている。要因には物価高騰による給食の賄材料費や電気料等の増加があげられる。事務の効率化等の見直しを行い、適正化に努める必要がある。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69850</xdr:rowOff>
    </xdr:from>
    <xdr:to>
      <xdr:col>82</xdr:col>
      <xdr:colOff>107950</xdr:colOff>
      <xdr:row>21</xdr:row>
      <xdr:rowOff>167822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670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4536</xdr:rowOff>
    </xdr:from>
    <xdr:to>
      <xdr:col>78</xdr:col>
      <xdr:colOff>69850</xdr:colOff>
      <xdr:row>21</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04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4536</xdr:rowOff>
    </xdr:from>
    <xdr:to>
      <xdr:col>73</xdr:col>
      <xdr:colOff>180975</xdr:colOff>
      <xdr:row>21</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604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21</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30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117022</xdr:rowOff>
    </xdr:from>
    <xdr:to>
      <xdr:col>82</xdr:col>
      <xdr:colOff>158750</xdr:colOff>
      <xdr:row>22</xdr:row>
      <xdr:rowOff>47172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25599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146957</xdr:rowOff>
    </xdr:from>
    <xdr:to>
      <xdr:col>69</xdr:col>
      <xdr:colOff>142875</xdr:colOff>
      <xdr:row>21</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122464</xdr:rowOff>
    </xdr:from>
    <xdr:to>
      <xdr:col>65</xdr:col>
      <xdr:colOff>53975</xdr:colOff>
      <xdr:row>20</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類似団体平均、県平均をともに上回っている要因としては、本市は子育て世代が多いことから、民間保育所等に係る経費の増加があげられる。市単独事業について適宜見直しを図るなど、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xdr:rowOff>
    </xdr:from>
    <xdr:to>
      <xdr:col>24</xdr:col>
      <xdr:colOff>25400</xdr:colOff>
      <xdr:row>58</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4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5080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57</xdr:row>
      <xdr:rowOff>115570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72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125730</xdr:rowOff>
    </xdr:from>
    <xdr:to>
      <xdr:col>20</xdr:col>
      <xdr:colOff>38100</xdr:colOff>
      <xdr:row>58</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40657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その他のものとしては、繰出金や維持補修費等があり、比率は前年度と比較して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ポイント増加した。引き続き事業の適正化を図り、繰出金等の抑制に努める。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23585</xdr:rowOff>
    </xdr:from>
    <xdr:to>
      <xdr:col>82</xdr:col>
      <xdr:colOff>107950</xdr:colOff>
      <xdr:row>52</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8938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23585</xdr:rowOff>
    </xdr:from>
    <xdr:to>
      <xdr:col>78</xdr:col>
      <xdr:colOff>69850</xdr:colOff>
      <xdr:row>53</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89389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6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48985</xdr:rowOff>
    </xdr:from>
    <xdr:to>
      <xdr:col>82</xdr:col>
      <xdr:colOff>158750</xdr:colOff>
      <xdr:row>52</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129012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51</xdr:row>
      <xdr:rowOff>144235</xdr:rowOff>
    </xdr:from>
    <xdr:to>
      <xdr:col>78</xdr:col>
      <xdr:colOff>120650</xdr:colOff>
      <xdr:row>52</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65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40822</xdr:rowOff>
    </xdr:from>
    <xdr:to>
      <xdr:col>74</xdr:col>
      <xdr:colOff>31750</xdr:colOff>
      <xdr:row>53</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152599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29935</xdr:rowOff>
    </xdr:from>
    <xdr:to>
      <xdr:col>69</xdr:col>
      <xdr:colOff>142875</xdr:colOff>
      <xdr:row>53</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ポイント増加し、類似団体、県平均を上回った。今後も市独自事業の効果検証等を行い、適正化に努める必要がある。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483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02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0260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公債費の比率については、元利償還金の減少により、前年度と比較して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ポイント減少した。今後も公債費のさらなる増加が見込まれることから、引き続き計画的な財源の確保に努め、健全な財政の維持を図る。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75</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29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77</xdr:row>
      <xdr:rowOff>85089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75260"/>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77</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362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77470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公債費以外のものの比率については、前年度より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ポイント増加し、全国平均を上回っているものの類似団体平均及び県平均を下回った。今後も引き続き行財政改革を進めていくことにより上昇幅を抑制するように努める。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77</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981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98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286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77</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438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100347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29030</xdr:rowOff>
    </xdr:from>
    <xdr:to>
      <xdr:col>29</xdr:col>
      <xdr:colOff>127000</xdr:colOff>
      <xdr:row>17</xdr:row>
      <xdr:rowOff>73149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91305"/>
          <a:ext cx="6477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65926</xdr:rowOff>
    </xdr:from>
    <xdr:to>
      <xdr:col>26</xdr:col>
      <xdr:colOff>50800</xdr:colOff>
      <xdr:row>17</xdr:row>
      <xdr:rowOff>73149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28201"/>
          <a:ext cx="698500" cy="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65926</xdr:rowOff>
    </xdr:from>
    <xdr:to>
      <xdr:col>22</xdr:col>
      <xdr:colOff>114300</xdr:colOff>
      <xdr:row>17</xdr:row>
      <xdr:rowOff>104445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8201"/>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104445</xdr:rowOff>
    </xdr:from>
    <xdr:to>
      <xdr:col>18</xdr:col>
      <xdr:colOff>177800</xdr:colOff>
      <xdr:row>17</xdr:row>
      <xdr:rowOff>148473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6720"/>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149680</xdr:rowOff>
    </xdr:from>
    <xdr:to>
      <xdr:col>29</xdr:col>
      <xdr:colOff>177800</xdr:colOff>
      <xdr:row>17</xdr:row>
      <xdr:rowOff>79830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4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121757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22349</xdr:rowOff>
    </xdr:from>
    <xdr:to>
      <xdr:col>26</xdr:col>
      <xdr:colOff>101600</xdr:colOff>
      <xdr:row>17</xdr:row>
      <xdr:rowOff>123949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108726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15126</xdr:rowOff>
    </xdr:from>
    <xdr:to>
      <xdr:col>22</xdr:col>
      <xdr:colOff>165100</xdr:colOff>
      <xdr:row>17</xdr:row>
      <xdr:rowOff>116726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101503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53645</xdr:rowOff>
    </xdr:from>
    <xdr:to>
      <xdr:col>19</xdr:col>
      <xdr:colOff>38100</xdr:colOff>
      <xdr:row>17</xdr:row>
      <xdr:rowOff>155245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140022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97673</xdr:rowOff>
    </xdr:from>
    <xdr:to>
      <xdr:col>15</xdr:col>
      <xdr:colOff>101600</xdr:colOff>
      <xdr:row>18</xdr:row>
      <xdr:rowOff>27823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249987</xdr:rowOff>
    </xdr:from>
    <xdr:to>
      <xdr:col>29</xdr:col>
      <xdr:colOff>127000</xdr:colOff>
      <xdr:row>34</xdr:row>
      <xdr:rowOff>273876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17437"/>
          <a:ext cx="6477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229870</xdr:rowOff>
    </xdr:from>
    <xdr:to>
      <xdr:col>26</xdr:col>
      <xdr:colOff>50800</xdr:colOff>
      <xdr:row>34</xdr:row>
      <xdr:rowOff>249987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9732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229870</xdr:rowOff>
    </xdr:from>
    <xdr:to>
      <xdr:col>22</xdr:col>
      <xdr:colOff>114300</xdr:colOff>
      <xdr:row>34</xdr:row>
      <xdr:rowOff>258711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97320"/>
          <a:ext cx="698500" cy="2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258711</xdr:rowOff>
    </xdr:from>
    <xdr:to>
      <xdr:col>18</xdr:col>
      <xdr:colOff>177800</xdr:colOff>
      <xdr:row>35</xdr:row>
      <xdr:rowOff>4090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26161"/>
          <a:ext cx="698500" cy="8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223076</xdr:rowOff>
    </xdr:from>
    <xdr:to>
      <xdr:col>29</xdr:col>
      <xdr:colOff>177800</xdr:colOff>
      <xdr:row>34</xdr:row>
      <xdr:rowOff>324676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9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68153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3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199187</xdr:rowOff>
    </xdr:from>
    <xdr:to>
      <xdr:col>26</xdr:col>
      <xdr:colOff>101600</xdr:colOff>
      <xdr:row>34</xdr:row>
      <xdr:rowOff>300786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666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310964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3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179070</xdr:rowOff>
    </xdr:from>
    <xdr:to>
      <xdr:col>22</xdr:col>
      <xdr:colOff>165100</xdr:colOff>
      <xdr:row>34</xdr:row>
      <xdr:rowOff>280670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4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290847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207912</xdr:rowOff>
    </xdr:from>
    <xdr:to>
      <xdr:col>19</xdr:col>
      <xdr:colOff>38100</xdr:colOff>
      <xdr:row>34</xdr:row>
      <xdr:rowOff>309511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753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319689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4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296190</xdr:rowOff>
    </xdr:from>
    <xdr:to>
      <xdr:col>15</xdr:col>
      <xdr:colOff>101600</xdr:colOff>
      <xdr:row>35</xdr:row>
      <xdr:rowOff>54890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6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65066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3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142,163
134,056
18.19
65,115,994
60,746,484
3,657,073
32,316,224
22,141,291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144204</xdr:rowOff>
    </xdr:from>
    <xdr:to>
      <xdr:col>24</xdr:col>
      <xdr:colOff>63500</xdr:colOff>
      <xdr:row>36</xdr:row>
      <xdr:rowOff>22885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4954"/>
          <a:ext cx="838200" cy="5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17056</xdr:rowOff>
    </xdr:from>
    <xdr:to>
      <xdr:col>19</xdr:col>
      <xdr:colOff>177800</xdr:colOff>
      <xdr:row>36</xdr:row>
      <xdr:rowOff>22885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8925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17056</xdr:rowOff>
    </xdr:from>
    <xdr:to>
      <xdr:col>15</xdr:col>
      <xdr:colOff>50800</xdr:colOff>
      <xdr:row>36</xdr:row>
      <xdr:rowOff>68606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89256"/>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68606</xdr:rowOff>
    </xdr:from>
    <xdr:to>
      <xdr:col>10</xdr:col>
      <xdr:colOff>114300</xdr:colOff>
      <xdr:row>37</xdr:row>
      <xdr:rowOff>47300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0806"/>
          <a:ext cx="889000" cy="15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93404</xdr:rowOff>
    </xdr:from>
    <xdr:to>
      <xdr:col>24</xdr:col>
      <xdr:colOff>114300</xdr:colOff>
      <xdr:row>36</xdr:row>
      <xdr:rowOff>23554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71831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143535</xdr:rowOff>
    </xdr:from>
    <xdr:to>
      <xdr:col>20</xdr:col>
      <xdr:colOff>38100</xdr:colOff>
      <xdr:row>36</xdr:row>
      <xdr:rowOff>73685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64812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137706</xdr:rowOff>
    </xdr:from>
    <xdr:to>
      <xdr:col>15</xdr:col>
      <xdr:colOff>101600</xdr:colOff>
      <xdr:row>36</xdr:row>
      <xdr:rowOff>67856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58983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17806</xdr:rowOff>
    </xdr:from>
    <xdr:to>
      <xdr:col>10</xdr:col>
      <xdr:colOff>165100</xdr:colOff>
      <xdr:row>36</xdr:row>
      <xdr:rowOff>119406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167950</xdr:rowOff>
    </xdr:from>
    <xdr:to>
      <xdr:col>6</xdr:col>
      <xdr:colOff>38100</xdr:colOff>
      <xdr:row>37</xdr:row>
      <xdr:rowOff>98100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169973</xdr:rowOff>
    </xdr:from>
    <xdr:to>
      <xdr:col>24</xdr:col>
      <xdr:colOff>63500</xdr:colOff>
      <xdr:row>56</xdr:row>
      <xdr:rowOff>10835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99723"/>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169973</xdr:rowOff>
    </xdr:from>
    <xdr:to>
      <xdr:col>19</xdr:col>
      <xdr:colOff>177800</xdr:colOff>
      <xdr:row>56</xdr:row>
      <xdr:rowOff>10051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9723"/>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10051</xdr:rowOff>
    </xdr:from>
    <xdr:to>
      <xdr:col>15</xdr:col>
      <xdr:colOff>50800</xdr:colOff>
      <xdr:row>56</xdr:row>
      <xdr:rowOff>79039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1251"/>
          <a:ext cx="8890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79039</xdr:rowOff>
    </xdr:from>
    <xdr:to>
      <xdr:col>10</xdr:col>
      <xdr:colOff>114300</xdr:colOff>
      <xdr:row>56</xdr:row>
      <xdr:rowOff>150428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0239"/>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131485</xdr:rowOff>
    </xdr:from>
    <xdr:to>
      <xdr:col>24</xdr:col>
      <xdr:colOff>114300</xdr:colOff>
      <xdr:row>56</xdr:row>
      <xdr:rowOff>61635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154362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119173</xdr:rowOff>
    </xdr:from>
    <xdr:to>
      <xdr:col>20</xdr:col>
      <xdr:colOff>38100</xdr:colOff>
      <xdr:row>56</xdr:row>
      <xdr:rowOff>49323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65850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130701</xdr:rowOff>
    </xdr:from>
    <xdr:to>
      <xdr:col>15</xdr:col>
      <xdr:colOff>101600</xdr:colOff>
      <xdr:row>56</xdr:row>
      <xdr:rowOff>60851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77378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28239</xdr:rowOff>
    </xdr:from>
    <xdr:to>
      <xdr:col>10</xdr:col>
      <xdr:colOff>165100</xdr:colOff>
      <xdr:row>56</xdr:row>
      <xdr:rowOff>129839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146366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99628</xdr:rowOff>
    </xdr:from>
    <xdr:to>
      <xdr:col>6</xdr:col>
      <xdr:colOff>38100</xdr:colOff>
      <xdr:row>57</xdr:row>
      <xdr:rowOff>29778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46305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61976</xdr:rowOff>
    </xdr:from>
    <xdr:to>
      <xdr:col>24</xdr:col>
      <xdr:colOff>63500</xdr:colOff>
      <xdr:row>77</xdr:row>
      <xdr:rowOff>130614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3626"/>
          <a:ext cx="8382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130614</xdr:rowOff>
    </xdr:from>
    <xdr:to>
      <xdr:col>19</xdr:col>
      <xdr:colOff>177800</xdr:colOff>
      <xdr:row>77</xdr:row>
      <xdr:rowOff>140957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2264"/>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122213</xdr:rowOff>
    </xdr:from>
    <xdr:to>
      <xdr:col>15</xdr:col>
      <xdr:colOff>50800</xdr:colOff>
      <xdr:row>77</xdr:row>
      <xdr:rowOff>140957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23863"/>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117297</xdr:rowOff>
    </xdr:from>
    <xdr:to>
      <xdr:col>10</xdr:col>
      <xdr:colOff>114300</xdr:colOff>
      <xdr:row>77</xdr:row>
      <xdr:rowOff>122213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8947"/>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11176</xdr:rowOff>
    </xdr:from>
    <xdr:to>
      <xdr:col>24</xdr:col>
      <xdr:colOff>114300</xdr:colOff>
      <xdr:row>77</xdr:row>
      <xdr:rowOff>112776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97553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79814</xdr:rowOff>
    </xdr:from>
    <xdr:to>
      <xdr:col>20</xdr:col>
      <xdr:colOff>38100</xdr:colOff>
      <xdr:row>78</xdr:row>
      <xdr:rowOff>9964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90157</xdr:rowOff>
    </xdr:from>
    <xdr:to>
      <xdr:col>15</xdr:col>
      <xdr:colOff>101600</xdr:colOff>
      <xdr:row>78</xdr:row>
      <xdr:rowOff>20307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11434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384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71413</xdr:rowOff>
    </xdr:from>
    <xdr:to>
      <xdr:col>10</xdr:col>
      <xdr:colOff>165100</xdr:colOff>
      <xdr:row>78</xdr:row>
      <xdr:rowOff>1563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164140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66497</xdr:rowOff>
    </xdr:from>
    <xdr:to>
      <xdr:col>6</xdr:col>
      <xdr:colOff>38100</xdr:colOff>
      <xdr:row>77</xdr:row>
      <xdr:rowOff>168097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159224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103787</xdr:rowOff>
    </xdr:from>
    <xdr:to>
      <xdr:col>24</xdr:col>
      <xdr:colOff>63500</xdr:colOff>
      <xdr:row>95</xdr:row>
      <xdr:rowOff>155009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91537"/>
          <a:ext cx="838200" cy="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44633</xdr:rowOff>
    </xdr:from>
    <xdr:to>
      <xdr:col>19</xdr:col>
      <xdr:colOff>177800</xdr:colOff>
      <xdr:row>95</xdr:row>
      <xdr:rowOff>155009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32383"/>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44633</xdr:rowOff>
    </xdr:from>
    <xdr:to>
      <xdr:col>15</xdr:col>
      <xdr:colOff>50800</xdr:colOff>
      <xdr:row>96</xdr:row>
      <xdr:rowOff>43924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32383"/>
          <a:ext cx="889000" cy="1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43924</xdr:rowOff>
    </xdr:from>
    <xdr:to>
      <xdr:col>10</xdr:col>
      <xdr:colOff>114300</xdr:colOff>
      <xdr:row>96</xdr:row>
      <xdr:rowOff>80950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03124"/>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52987</xdr:rowOff>
    </xdr:from>
    <xdr:to>
      <xdr:col>24</xdr:col>
      <xdr:colOff>114300</xdr:colOff>
      <xdr:row>95</xdr:row>
      <xdr:rowOff>154587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31414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1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104209</xdr:rowOff>
    </xdr:from>
    <xdr:to>
      <xdr:col>20</xdr:col>
      <xdr:colOff>38100</xdr:colOff>
      <xdr:row>96</xdr:row>
      <xdr:rowOff>34359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25486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8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165283</xdr:rowOff>
    </xdr:from>
    <xdr:to>
      <xdr:col>15</xdr:col>
      <xdr:colOff>101600</xdr:colOff>
      <xdr:row>95</xdr:row>
      <xdr:rowOff>95433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111960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164574</xdr:rowOff>
    </xdr:from>
    <xdr:to>
      <xdr:col>10</xdr:col>
      <xdr:colOff>165100</xdr:colOff>
      <xdr:row>96</xdr:row>
      <xdr:rowOff>94724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111251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30150</xdr:rowOff>
    </xdr:from>
    <xdr:to>
      <xdr:col>6</xdr:col>
      <xdr:colOff>38100</xdr:colOff>
      <xdr:row>96</xdr:row>
      <xdr:rowOff>131750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148277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6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151119</xdr:rowOff>
    </xdr:from>
    <xdr:to>
      <xdr:col>55</xdr:col>
      <xdr:colOff>0</xdr:colOff>
      <xdr:row>36</xdr:row>
      <xdr:rowOff>159088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23319"/>
          <a:ext cx="8382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151119</xdr:rowOff>
    </xdr:from>
    <xdr:to>
      <xdr:col>50</xdr:col>
      <xdr:colOff>114300</xdr:colOff>
      <xdr:row>37</xdr:row>
      <xdr:rowOff>36199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23319"/>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64806</xdr:rowOff>
    </xdr:from>
    <xdr:to>
      <xdr:col>45</xdr:col>
      <xdr:colOff>177800</xdr:colOff>
      <xdr:row>37</xdr:row>
      <xdr:rowOff>36199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08306"/>
          <a:ext cx="889000" cy="11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64806</xdr:rowOff>
    </xdr:from>
    <xdr:to>
      <xdr:col>41</xdr:col>
      <xdr:colOff>50800</xdr:colOff>
      <xdr:row>37</xdr:row>
      <xdr:rowOff>44690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08306"/>
          <a:ext cx="889000" cy="11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108288</xdr:rowOff>
    </xdr:from>
    <xdr:to>
      <xdr:col>55</xdr:col>
      <xdr:colOff>50800</xdr:colOff>
      <xdr:row>37</xdr:row>
      <xdr:rowOff>38438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86715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100319</xdr:rowOff>
    </xdr:from>
    <xdr:to>
      <xdr:col>50</xdr:col>
      <xdr:colOff>165100</xdr:colOff>
      <xdr:row>37</xdr:row>
      <xdr:rowOff>30469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21596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156849</xdr:rowOff>
    </xdr:from>
    <xdr:to>
      <xdr:col>46</xdr:col>
      <xdr:colOff>38100</xdr:colOff>
      <xdr:row>37</xdr:row>
      <xdr:rowOff>86999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78126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14006</xdr:rowOff>
    </xdr:from>
    <xdr:to>
      <xdr:col>41</xdr:col>
      <xdr:colOff>101600</xdr:colOff>
      <xdr:row>30</xdr:row>
      <xdr:rowOff>115606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106733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165340</xdr:rowOff>
    </xdr:from>
    <xdr:to>
      <xdr:col>36</xdr:col>
      <xdr:colOff>165100</xdr:colOff>
      <xdr:row>37</xdr:row>
      <xdr:rowOff>95490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86617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39001</xdr:rowOff>
    </xdr:from>
    <xdr:to>
      <xdr:col>55</xdr:col>
      <xdr:colOff>0</xdr:colOff>
      <xdr:row>56</xdr:row>
      <xdr:rowOff>34709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68751"/>
          <a:ext cx="838200" cy="1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39001</xdr:rowOff>
    </xdr:from>
    <xdr:to>
      <xdr:col>50</xdr:col>
      <xdr:colOff>114300</xdr:colOff>
      <xdr:row>56</xdr:row>
      <xdr:rowOff>107379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68751"/>
          <a:ext cx="889000" cy="2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166586</xdr:rowOff>
    </xdr:from>
    <xdr:to>
      <xdr:col>45</xdr:col>
      <xdr:colOff>177800</xdr:colOff>
      <xdr:row>56</xdr:row>
      <xdr:rowOff>107379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253436"/>
          <a:ext cx="889000" cy="4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166586</xdr:rowOff>
    </xdr:from>
    <xdr:to>
      <xdr:col>41</xdr:col>
      <xdr:colOff>50800</xdr:colOff>
      <xdr:row>55</xdr:row>
      <xdr:rowOff>63703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253436"/>
          <a:ext cx="889000" cy="2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155359</xdr:rowOff>
    </xdr:from>
    <xdr:to>
      <xdr:col>55</xdr:col>
      <xdr:colOff>50800</xdr:colOff>
      <xdr:row>56</xdr:row>
      <xdr:rowOff>85509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133786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159651</xdr:rowOff>
    </xdr:from>
    <xdr:to>
      <xdr:col>50</xdr:col>
      <xdr:colOff>165100</xdr:colOff>
      <xdr:row>55</xdr:row>
      <xdr:rowOff>89801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106328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9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56579</xdr:rowOff>
    </xdr:from>
    <xdr:to>
      <xdr:col>46</xdr:col>
      <xdr:colOff>38100</xdr:colOff>
      <xdr:row>56</xdr:row>
      <xdr:rowOff>158179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149306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115786</xdr:rowOff>
    </xdr:from>
    <xdr:to>
      <xdr:col>41</xdr:col>
      <xdr:colOff>101600</xdr:colOff>
      <xdr:row>54</xdr:row>
      <xdr:rowOff>45936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2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62463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9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12903</xdr:rowOff>
    </xdr:from>
    <xdr:to>
      <xdr:col>36</xdr:col>
      <xdr:colOff>165100</xdr:colOff>
      <xdr:row>55</xdr:row>
      <xdr:rowOff>114503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131030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75235</xdr:rowOff>
    </xdr:from>
    <xdr:to>
      <xdr:col>55</xdr:col>
      <xdr:colOff>0</xdr:colOff>
      <xdr:row>77</xdr:row>
      <xdr:rowOff>136958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933985"/>
          <a:ext cx="838200" cy="4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75235</xdr:rowOff>
    </xdr:from>
    <xdr:to>
      <xdr:col>50</xdr:col>
      <xdr:colOff>114300</xdr:colOff>
      <xdr:row>76</xdr:row>
      <xdr:rowOff>171362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933985"/>
          <a:ext cx="889000" cy="26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158491</xdr:rowOff>
    </xdr:from>
    <xdr:to>
      <xdr:col>45</xdr:col>
      <xdr:colOff>177800</xdr:colOff>
      <xdr:row>76</xdr:row>
      <xdr:rowOff>171362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88691"/>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60468</xdr:rowOff>
    </xdr:from>
    <xdr:to>
      <xdr:col>41</xdr:col>
      <xdr:colOff>50800</xdr:colOff>
      <xdr:row>76</xdr:row>
      <xdr:rowOff>158491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19218"/>
          <a:ext cx="889000" cy="2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86158</xdr:rowOff>
    </xdr:from>
    <xdr:to>
      <xdr:col>55</xdr:col>
      <xdr:colOff>50800</xdr:colOff>
      <xdr:row>78</xdr:row>
      <xdr:rowOff>16308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64585</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6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24435</xdr:rowOff>
    </xdr:from>
    <xdr:to>
      <xdr:col>50</xdr:col>
      <xdr:colOff>165100</xdr:colOff>
      <xdr:row>75</xdr:row>
      <xdr:rowOff>126035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142562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6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120562</xdr:rowOff>
    </xdr:from>
    <xdr:to>
      <xdr:col>46</xdr:col>
      <xdr:colOff>38100</xdr:colOff>
      <xdr:row>77</xdr:row>
      <xdr:rowOff>50712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67238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107691</xdr:rowOff>
    </xdr:from>
    <xdr:to>
      <xdr:col>41</xdr:col>
      <xdr:colOff>101600</xdr:colOff>
      <xdr:row>77</xdr:row>
      <xdr:rowOff>37841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54368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9668</xdr:rowOff>
    </xdr:from>
    <xdr:to>
      <xdr:col>36</xdr:col>
      <xdr:colOff>165100</xdr:colOff>
      <xdr:row>75</xdr:row>
      <xdr:rowOff>111268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127795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111506</xdr:rowOff>
    </xdr:from>
    <xdr:to>
      <xdr:col>55</xdr:col>
      <xdr:colOff>0</xdr:colOff>
      <xdr:row>96</xdr:row>
      <xdr:rowOff>42983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99256"/>
          <a:ext cx="838200" cy="10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42983</xdr:rowOff>
    </xdr:from>
    <xdr:to>
      <xdr:col>50</xdr:col>
      <xdr:colOff>114300</xdr:colOff>
      <xdr:row>96</xdr:row>
      <xdr:rowOff>162446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502183"/>
          <a:ext cx="889000" cy="1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17551</xdr:rowOff>
    </xdr:from>
    <xdr:to>
      <xdr:col>45</xdr:col>
      <xdr:colOff>177800</xdr:colOff>
      <xdr:row>96</xdr:row>
      <xdr:rowOff>162446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5962401"/>
          <a:ext cx="889000" cy="6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17551</xdr:rowOff>
    </xdr:from>
    <xdr:to>
      <xdr:col>41</xdr:col>
      <xdr:colOff>50800</xdr:colOff>
      <xdr:row>96</xdr:row>
      <xdr:rowOff>68453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5962401"/>
          <a:ext cx="889000" cy="56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60706</xdr:rowOff>
    </xdr:from>
    <xdr:to>
      <xdr:col>55</xdr:col>
      <xdr:colOff>50800</xdr:colOff>
      <xdr:row>95</xdr:row>
      <xdr:rowOff>162306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83583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163633</xdr:rowOff>
    </xdr:from>
    <xdr:to>
      <xdr:col>50</xdr:col>
      <xdr:colOff>165100</xdr:colOff>
      <xdr:row>96</xdr:row>
      <xdr:rowOff>93783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110310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111646</xdr:rowOff>
    </xdr:from>
    <xdr:to>
      <xdr:col>46</xdr:col>
      <xdr:colOff>38100</xdr:colOff>
      <xdr:row>97</xdr:row>
      <xdr:rowOff>41796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32923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138201</xdr:rowOff>
    </xdr:from>
    <xdr:to>
      <xdr:col>41</xdr:col>
      <xdr:colOff>101600</xdr:colOff>
      <xdr:row>93</xdr:row>
      <xdr:rowOff>68351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9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84878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6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17653</xdr:rowOff>
    </xdr:from>
    <xdr:to>
      <xdr:col>36</xdr:col>
      <xdr:colOff>165100</xdr:colOff>
      <xdr:row>96</xdr:row>
      <xdr:rowOff>119253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135780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116039</xdr:rowOff>
    </xdr:from>
    <xdr:to>
      <xdr:col>85</xdr:col>
      <xdr:colOff>127000</xdr:colOff>
      <xdr:row>76</xdr:row>
      <xdr:rowOff>135680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46239"/>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61957</xdr:rowOff>
    </xdr:from>
    <xdr:to>
      <xdr:col>81</xdr:col>
      <xdr:colOff>50800</xdr:colOff>
      <xdr:row>76</xdr:row>
      <xdr:rowOff>116039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20707"/>
          <a:ext cx="889000" cy="22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61957</xdr:rowOff>
    </xdr:from>
    <xdr:to>
      <xdr:col>76</xdr:col>
      <xdr:colOff>114300</xdr:colOff>
      <xdr:row>76</xdr:row>
      <xdr:rowOff>104229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20707"/>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104229</xdr:rowOff>
    </xdr:from>
    <xdr:to>
      <xdr:col>71</xdr:col>
      <xdr:colOff>177800</xdr:colOff>
      <xdr:row>76</xdr:row>
      <xdr:rowOff>124231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34429"/>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84880</xdr:rowOff>
    </xdr:from>
    <xdr:to>
      <xdr:col>85</xdr:col>
      <xdr:colOff>177800</xdr:colOff>
      <xdr:row>77</xdr:row>
      <xdr:rowOff>15030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63307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65239</xdr:rowOff>
    </xdr:from>
    <xdr:to>
      <xdr:col>81</xdr:col>
      <xdr:colOff>101600</xdr:colOff>
      <xdr:row>76</xdr:row>
      <xdr:rowOff>166839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157966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11157</xdr:rowOff>
    </xdr:from>
    <xdr:to>
      <xdr:col>76</xdr:col>
      <xdr:colOff>165100</xdr:colOff>
      <xdr:row>75</xdr:row>
      <xdr:rowOff>112757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129284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53429</xdr:rowOff>
    </xdr:from>
    <xdr:to>
      <xdr:col>72</xdr:col>
      <xdr:colOff>38100</xdr:colOff>
      <xdr:row>76</xdr:row>
      <xdr:rowOff>155029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146156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73431</xdr:rowOff>
    </xdr:from>
    <xdr:to>
      <xdr:col>67</xdr:col>
      <xdr:colOff>101600</xdr:colOff>
      <xdr:row>77</xdr:row>
      <xdr:rowOff>3581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166158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19548</xdr:rowOff>
    </xdr:from>
    <xdr:to>
      <xdr:col>85</xdr:col>
      <xdr:colOff>127000</xdr:colOff>
      <xdr:row>98</xdr:row>
      <xdr:rowOff>22551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21648"/>
          <a:ext cx="8382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22551</xdr:rowOff>
    </xdr:from>
    <xdr:to>
      <xdr:col>81</xdr:col>
      <xdr:colOff>50800</xdr:colOff>
      <xdr:row>98</xdr:row>
      <xdr:rowOff>23526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24651"/>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23526</xdr:rowOff>
    </xdr:from>
    <xdr:to>
      <xdr:col>76</xdr:col>
      <xdr:colOff>114300</xdr:colOff>
      <xdr:row>98</xdr:row>
      <xdr:rowOff>32372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5626"/>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32372</xdr:rowOff>
    </xdr:from>
    <xdr:to>
      <xdr:col>71</xdr:col>
      <xdr:colOff>177800</xdr:colOff>
      <xdr:row>98</xdr:row>
      <xdr:rowOff>32807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3447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140198</xdr:rowOff>
    </xdr:from>
    <xdr:to>
      <xdr:col>85</xdr:col>
      <xdr:colOff>177800</xdr:colOff>
      <xdr:row>98</xdr:row>
      <xdr:rowOff>70348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163075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2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143201</xdr:rowOff>
    </xdr:from>
    <xdr:to>
      <xdr:col>81</xdr:col>
      <xdr:colOff>101600</xdr:colOff>
      <xdr:row>98</xdr:row>
      <xdr:rowOff>73351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89878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144176</xdr:rowOff>
    </xdr:from>
    <xdr:to>
      <xdr:col>76</xdr:col>
      <xdr:colOff>165100</xdr:colOff>
      <xdr:row>98</xdr:row>
      <xdr:rowOff>74326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90853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153022</xdr:rowOff>
    </xdr:from>
    <xdr:to>
      <xdr:col>72</xdr:col>
      <xdr:colOff>38100</xdr:colOff>
      <xdr:row>98</xdr:row>
      <xdr:rowOff>83172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99699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153457</xdr:rowOff>
    </xdr:from>
    <xdr:to>
      <xdr:col>67</xdr:col>
      <xdr:colOff>101600</xdr:colOff>
      <xdr:row>98</xdr:row>
      <xdr:rowOff>83607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100134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17266</xdr:rowOff>
    </xdr:from>
    <xdr:to>
      <xdr:col>116</xdr:col>
      <xdr:colOff>63500</xdr:colOff>
      <xdr:row>59</xdr:row>
      <xdr:rowOff>23533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32816"/>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12522</xdr:rowOff>
    </xdr:from>
    <xdr:to>
      <xdr:col>111</xdr:col>
      <xdr:colOff>177800</xdr:colOff>
      <xdr:row>59</xdr:row>
      <xdr:rowOff>17266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28072"/>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6103</xdr:rowOff>
    </xdr:from>
    <xdr:to>
      <xdr:col>107</xdr:col>
      <xdr:colOff>50800</xdr:colOff>
      <xdr:row>59</xdr:row>
      <xdr:rowOff>12522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1653"/>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6103</xdr:rowOff>
    </xdr:from>
    <xdr:to>
      <xdr:col>102</xdr:col>
      <xdr:colOff>114300</xdr:colOff>
      <xdr:row>59</xdr:row>
      <xdr:rowOff>26315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21653"/>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144183</xdr:rowOff>
    </xdr:from>
    <xdr:to>
      <xdr:col>116</xdr:col>
      <xdr:colOff>114300</xdr:colOff>
      <xdr:row>59</xdr:row>
      <xdr:rowOff>74333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137916</xdr:rowOff>
    </xdr:from>
    <xdr:to>
      <xdr:col>112</xdr:col>
      <xdr:colOff>38100</xdr:colOff>
      <xdr:row>59</xdr:row>
      <xdr:rowOff>68066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59193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133172</xdr:rowOff>
    </xdr:from>
    <xdr:to>
      <xdr:col>107</xdr:col>
      <xdr:colOff>101600</xdr:colOff>
      <xdr:row>59</xdr:row>
      <xdr:rowOff>63322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54449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6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126753</xdr:rowOff>
    </xdr:from>
    <xdr:to>
      <xdr:col>102</xdr:col>
      <xdr:colOff>165100</xdr:colOff>
      <xdr:row>59</xdr:row>
      <xdr:rowOff>56903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48030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146965</xdr:rowOff>
    </xdr:from>
    <xdr:to>
      <xdr:col>98</xdr:col>
      <xdr:colOff>38100</xdr:colOff>
      <xdr:row>59</xdr:row>
      <xdr:rowOff>77115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68242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159855</xdr:rowOff>
    </xdr:from>
    <xdr:to>
      <xdr:col>116</xdr:col>
      <xdr:colOff>63500</xdr:colOff>
      <xdr:row>79</xdr:row>
      <xdr:rowOff>24028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532955"/>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24028</xdr:rowOff>
    </xdr:from>
    <xdr:to>
      <xdr:col>111</xdr:col>
      <xdr:colOff>177800</xdr:colOff>
      <xdr:row>79</xdr:row>
      <xdr:rowOff>31572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56857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149110</xdr:rowOff>
    </xdr:from>
    <xdr:to>
      <xdr:col>107</xdr:col>
      <xdr:colOff>50800</xdr:colOff>
      <xdr:row>79</xdr:row>
      <xdr:rowOff>31572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522210"/>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109449</xdr:rowOff>
    </xdr:from>
    <xdr:to>
      <xdr:col>102</xdr:col>
      <xdr:colOff>114300</xdr:colOff>
      <xdr:row>78</xdr:row>
      <xdr:rowOff>149110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482549"/>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109055</xdr:rowOff>
    </xdr:from>
    <xdr:to>
      <xdr:col>116</xdr:col>
      <xdr:colOff>114300</xdr:colOff>
      <xdr:row>79</xdr:row>
      <xdr:rowOff>39205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23982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144678</xdr:rowOff>
    </xdr:from>
    <xdr:to>
      <xdr:col>112</xdr:col>
      <xdr:colOff>38100</xdr:colOff>
      <xdr:row>79</xdr:row>
      <xdr:rowOff>74828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65955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6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152222</xdr:rowOff>
    </xdr:from>
    <xdr:to>
      <xdr:col>107</xdr:col>
      <xdr:colOff>101600</xdr:colOff>
      <xdr:row>79</xdr:row>
      <xdr:rowOff>82372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73499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61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98310</xdr:rowOff>
    </xdr:from>
    <xdr:to>
      <xdr:col>102</xdr:col>
      <xdr:colOff>165100</xdr:colOff>
      <xdr:row>79</xdr:row>
      <xdr:rowOff>28460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19587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58649</xdr:rowOff>
    </xdr:from>
    <xdr:to>
      <xdr:col>98</xdr:col>
      <xdr:colOff>38100</xdr:colOff>
      <xdr:row>78</xdr:row>
      <xdr:rowOff>160249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151376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普通建設事業費については、令和５年度は前年度と比較して減少し、一人当たり</a:t>
          </a:r>
          <a:r>
            <a:rPr kumimoji="1" lang="en-US" altLang="ja-JP" sz="1300">
              <a:latin typeface="ＭＳ Ｐゴシック" panose="020B0600070205080204" pitchFamily="50" charset="-128"/>
              <a:ea typeface="ＭＳ Ｐゴシック" panose="020B0600070205080204" pitchFamily="50" charset="-128"/>
            </a:rPr>
            <a:t>41,267</a:t>
          </a:r>
          <a:r>
            <a:rPr kumimoji="1" lang="ja-JP" altLang="en-US" sz="1300">
              <a:latin typeface="ＭＳ Ｐゴシック" panose="020B0600070205080204" pitchFamily="50" charset="-128"/>
              <a:ea typeface="ＭＳ Ｐゴシック" panose="020B0600070205080204" pitchFamily="50" charset="-128"/>
            </a:rPr>
            <a:t>円となった。これは、既存施設の改修等による更新整備の増加が影響しているものである。公債費については、類似団体・埼玉県平均を下回った。繰出金については、引き続き極めて低い水準となっている。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142,163
134,056
18.19
65,115,994
60,746,484
3,657,073
32,316,224
22,141,291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135128</xdr:rowOff>
    </xdr:from>
    <xdr:to>
      <xdr:col>24</xdr:col>
      <xdr:colOff>63500</xdr:colOff>
      <xdr:row>34</xdr:row>
      <xdr:rowOff>52832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2978"/>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52832</xdr:rowOff>
    </xdr:from>
    <xdr:to>
      <xdr:col>19</xdr:col>
      <xdr:colOff>177800</xdr:colOff>
      <xdr:row>34</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213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76454</xdr:rowOff>
    </xdr:from>
    <xdr:to>
      <xdr:col>15</xdr:col>
      <xdr:colOff>50800</xdr:colOff>
      <xdr:row>34</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575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65786</xdr:rowOff>
    </xdr:from>
    <xdr:to>
      <xdr:col>10</xdr:col>
      <xdr:colOff>114300</xdr:colOff>
      <xdr:row>34</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50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84328</xdr:rowOff>
    </xdr:from>
    <xdr:to>
      <xdr:col>24</xdr:col>
      <xdr:colOff>114300</xdr:colOff>
      <xdr:row>34</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107205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2032</xdr:rowOff>
    </xdr:from>
    <xdr:to>
      <xdr:col>20</xdr:col>
      <xdr:colOff>38100</xdr:colOff>
      <xdr:row>34</xdr:row>
      <xdr:rowOff>103632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120159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25654</xdr:rowOff>
    </xdr:from>
    <xdr:to>
      <xdr:col>15</xdr:col>
      <xdr:colOff>101600</xdr:colOff>
      <xdr:row>34</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143781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58420</xdr:rowOff>
    </xdr:from>
    <xdr:to>
      <xdr:col>10</xdr:col>
      <xdr:colOff>165100</xdr:colOff>
      <xdr:row>34</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xdr:rowOff>
    </xdr:from>
    <xdr:to>
      <xdr:col>6</xdr:col>
      <xdr:colOff>38100</xdr:colOff>
      <xdr:row>34</xdr:row>
      <xdr:rowOff>116586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107713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23311</xdr:rowOff>
    </xdr:from>
    <xdr:to>
      <xdr:col>24</xdr:col>
      <xdr:colOff>63500</xdr:colOff>
      <xdr:row>57</xdr:row>
      <xdr:rowOff>36373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59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36373</xdr:rowOff>
    </xdr:from>
    <xdr:to>
      <xdr:col>19</xdr:col>
      <xdr:colOff>177800</xdr:colOff>
      <xdr:row>57</xdr:row>
      <xdr:rowOff>49302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9023"/>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49325</xdr:rowOff>
    </xdr:from>
    <xdr:to>
      <xdr:col>15</xdr:col>
      <xdr:colOff>50800</xdr:colOff>
      <xdr:row>57</xdr:row>
      <xdr:rowOff>49302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07625"/>
          <a:ext cx="889000" cy="5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49325</xdr:rowOff>
    </xdr:from>
    <xdr:to>
      <xdr:col>10</xdr:col>
      <xdr:colOff>114300</xdr:colOff>
      <xdr:row>57</xdr:row>
      <xdr:rowOff>76209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07625"/>
          <a:ext cx="889000" cy="54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143961</xdr:rowOff>
    </xdr:from>
    <xdr:to>
      <xdr:col>24</xdr:col>
      <xdr:colOff>114300</xdr:colOff>
      <xdr:row>57</xdr:row>
      <xdr:rowOff>74111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166838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157023</xdr:rowOff>
    </xdr:from>
    <xdr:to>
      <xdr:col>20</xdr:col>
      <xdr:colOff>38100</xdr:colOff>
      <xdr:row>57</xdr:row>
      <xdr:rowOff>87173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78300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169952</xdr:rowOff>
    </xdr:from>
    <xdr:to>
      <xdr:col>15</xdr:col>
      <xdr:colOff>101600</xdr:colOff>
      <xdr:row>57</xdr:row>
      <xdr:rowOff>100102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91229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169975</xdr:rowOff>
    </xdr:from>
    <xdr:to>
      <xdr:col>10</xdr:col>
      <xdr:colOff>165100</xdr:colOff>
      <xdr:row>54</xdr:row>
      <xdr:rowOff>100125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116652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25409</xdr:rowOff>
    </xdr:from>
    <xdr:to>
      <xdr:col>6</xdr:col>
      <xdr:colOff>38100</xdr:colOff>
      <xdr:row>57</xdr:row>
      <xdr:rowOff>127009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34567</xdr:rowOff>
    </xdr:from>
    <xdr:to>
      <xdr:col>24</xdr:col>
      <xdr:colOff>63500</xdr:colOff>
      <xdr:row>77</xdr:row>
      <xdr:rowOff>103459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6217"/>
          <a:ext cx="8382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11531</xdr:rowOff>
    </xdr:from>
    <xdr:to>
      <xdr:col>19</xdr:col>
      <xdr:colOff>177800</xdr:colOff>
      <xdr:row>77</xdr:row>
      <xdr:rowOff>103459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3181"/>
          <a:ext cx="889000" cy="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11531</xdr:rowOff>
    </xdr:from>
    <xdr:to>
      <xdr:col>15</xdr:col>
      <xdr:colOff>50800</xdr:colOff>
      <xdr:row>77</xdr:row>
      <xdr:rowOff>146962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3181"/>
          <a:ext cx="889000" cy="13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146962</xdr:rowOff>
    </xdr:from>
    <xdr:to>
      <xdr:col>10</xdr:col>
      <xdr:colOff>114300</xdr:colOff>
      <xdr:row>78</xdr:row>
      <xdr:rowOff>55347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8612"/>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155217</xdr:rowOff>
    </xdr:from>
    <xdr:to>
      <xdr:col>24</xdr:col>
      <xdr:colOff>114300</xdr:colOff>
      <xdr:row>77</xdr:row>
      <xdr:rowOff>85367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133644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52659</xdr:rowOff>
    </xdr:from>
    <xdr:to>
      <xdr:col>20</xdr:col>
      <xdr:colOff>38100</xdr:colOff>
      <xdr:row>77</xdr:row>
      <xdr:rowOff>154259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145386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132181</xdr:rowOff>
    </xdr:from>
    <xdr:to>
      <xdr:col>15</xdr:col>
      <xdr:colOff>101600</xdr:colOff>
      <xdr:row>77</xdr:row>
      <xdr:rowOff>62331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53458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96162</xdr:rowOff>
    </xdr:from>
    <xdr:to>
      <xdr:col>10</xdr:col>
      <xdr:colOff>165100</xdr:colOff>
      <xdr:row>78</xdr:row>
      <xdr:rowOff>26312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42839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7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4547</xdr:rowOff>
    </xdr:from>
    <xdr:to>
      <xdr:col>6</xdr:col>
      <xdr:colOff>38100</xdr:colOff>
      <xdr:row>78</xdr:row>
      <xdr:rowOff>106147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122674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5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94731</xdr:rowOff>
    </xdr:from>
    <xdr:to>
      <xdr:col>24</xdr:col>
      <xdr:colOff>63500</xdr:colOff>
      <xdr:row>97</xdr:row>
      <xdr:rowOff>60637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53931"/>
          <a:ext cx="8382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94731</xdr:rowOff>
    </xdr:from>
    <xdr:to>
      <xdr:col>19</xdr:col>
      <xdr:colOff>177800</xdr:colOff>
      <xdr:row>96</xdr:row>
      <xdr:rowOff>108088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5393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108088</xdr:rowOff>
    </xdr:from>
    <xdr:to>
      <xdr:col>15</xdr:col>
      <xdr:colOff>50800</xdr:colOff>
      <xdr:row>98</xdr:row>
      <xdr:rowOff>27817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67288"/>
          <a:ext cx="889000" cy="26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27817</xdr:rowOff>
    </xdr:from>
    <xdr:to>
      <xdr:col>10</xdr:col>
      <xdr:colOff>114300</xdr:colOff>
      <xdr:row>98</xdr:row>
      <xdr:rowOff>54693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9917"/>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9837</xdr:rowOff>
    </xdr:from>
    <xdr:to>
      <xdr:col>24</xdr:col>
      <xdr:colOff>114300</xdr:colOff>
      <xdr:row>97</xdr:row>
      <xdr:rowOff>111437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159714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43931</xdr:rowOff>
    </xdr:from>
    <xdr:to>
      <xdr:col>20</xdr:col>
      <xdr:colOff>38100</xdr:colOff>
      <xdr:row>96</xdr:row>
      <xdr:rowOff>145531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136658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57288</xdr:rowOff>
    </xdr:from>
    <xdr:to>
      <xdr:col>15</xdr:col>
      <xdr:colOff>101600</xdr:colOff>
      <xdr:row>96</xdr:row>
      <xdr:rowOff>158888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150015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0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148467</xdr:rowOff>
    </xdr:from>
    <xdr:to>
      <xdr:col>10</xdr:col>
      <xdr:colOff>165100</xdr:colOff>
      <xdr:row>98</xdr:row>
      <xdr:rowOff>78617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69744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3893</xdr:rowOff>
    </xdr:from>
    <xdr:to>
      <xdr:col>6</xdr:col>
      <xdr:colOff>38100</xdr:colOff>
      <xdr:row>98</xdr:row>
      <xdr:rowOff>105493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96620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98552</xdr:rowOff>
    </xdr:from>
    <xdr:to>
      <xdr:col>55</xdr:col>
      <xdr:colOff>0</xdr:colOff>
      <xdr:row>38</xdr:row>
      <xdr:rowOff>146177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1365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75692</xdr:rowOff>
    </xdr:from>
    <xdr:to>
      <xdr:col>50</xdr:col>
      <xdr:colOff>114300</xdr:colOff>
      <xdr:row>38</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0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xdr:rowOff>
    </xdr:from>
    <xdr:to>
      <xdr:col>45</xdr:col>
      <xdr:colOff>177800</xdr:colOff>
      <xdr:row>38</xdr:row>
      <xdr:rowOff>75692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1611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xdr:rowOff>
    </xdr:from>
    <xdr:to>
      <xdr:col>41</xdr:col>
      <xdr:colOff>50800</xdr:colOff>
      <xdr:row>38</xdr:row>
      <xdr:rowOff>2159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161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95377</xdr:rowOff>
    </xdr:from>
    <xdr:to>
      <xdr:col>55</xdr:col>
      <xdr:colOff>50800</xdr:colOff>
      <xdr:row>39</xdr:row>
      <xdr:rowOff>25527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47752</xdr:rowOff>
    </xdr:from>
    <xdr:to>
      <xdr:col>50</xdr:col>
      <xdr:colOff>165100</xdr:colOff>
      <xdr:row>38</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140479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121666</xdr:rowOff>
    </xdr:from>
    <xdr:to>
      <xdr:col>41</xdr:col>
      <xdr:colOff>101600</xdr:colOff>
      <xdr:row>38</xdr:row>
      <xdr:rowOff>51815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42943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122809</xdr:rowOff>
    </xdr:from>
    <xdr:to>
      <xdr:col>36</xdr:col>
      <xdr:colOff>165100</xdr:colOff>
      <xdr:row>38</xdr:row>
      <xdr:rowOff>52960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44086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5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136957</xdr:rowOff>
    </xdr:from>
    <xdr:to>
      <xdr:col>55</xdr:col>
      <xdr:colOff>0</xdr:colOff>
      <xdr:row>58</xdr:row>
      <xdr:rowOff>138100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10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137963</xdr:rowOff>
    </xdr:from>
    <xdr:to>
      <xdr:col>50</xdr:col>
      <xdr:colOff>114300</xdr:colOff>
      <xdr:row>58</xdr:row>
      <xdr:rowOff>138100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20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137963</xdr:rowOff>
    </xdr:from>
    <xdr:to>
      <xdr:col>45</xdr:col>
      <xdr:colOff>177800</xdr:colOff>
      <xdr:row>58</xdr:row>
      <xdr:rowOff>138648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820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138054</xdr:rowOff>
    </xdr:from>
    <xdr:to>
      <xdr:col>41</xdr:col>
      <xdr:colOff>50800</xdr:colOff>
      <xdr:row>58</xdr:row>
      <xdr:rowOff>138648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215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86157</xdr:rowOff>
    </xdr:from>
    <xdr:to>
      <xdr:col>55</xdr:col>
      <xdr:colOff>50800</xdr:colOff>
      <xdr:row>59</xdr:row>
      <xdr:rowOff>16307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1084</xdr:rowOff>
    </xdr:from>
    <xdr:ext cx="313932"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5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87300</xdr:rowOff>
    </xdr:from>
    <xdr:to>
      <xdr:col>50</xdr:col>
      <xdr:colOff>165100</xdr:colOff>
      <xdr:row>59</xdr:row>
      <xdr:rowOff>17450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8577</xdr:rowOff>
    </xdr:from>
    <xdr:ext cx="313932"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82333" y="1012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87163</xdr:rowOff>
    </xdr:from>
    <xdr:to>
      <xdr:col>46</xdr:col>
      <xdr:colOff>38100</xdr:colOff>
      <xdr:row>59</xdr:row>
      <xdr:rowOff>17313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8440</xdr:rowOff>
    </xdr:from>
    <xdr:ext cx="313932"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93333" y="10123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87848</xdr:rowOff>
    </xdr:from>
    <xdr:to>
      <xdr:col>41</xdr:col>
      <xdr:colOff>101600</xdr:colOff>
      <xdr:row>59</xdr:row>
      <xdr:rowOff>17998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9125</xdr:rowOff>
    </xdr:from>
    <xdr:ext cx="313932"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04333" y="1012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87254</xdr:rowOff>
    </xdr:from>
    <xdr:to>
      <xdr:col>36</xdr:col>
      <xdr:colOff>165100</xdr:colOff>
      <xdr:row>59</xdr:row>
      <xdr:rowOff>17404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8531</xdr:rowOff>
    </xdr:from>
    <xdr:ext cx="313932"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15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93675</xdr:rowOff>
    </xdr:from>
    <xdr:to>
      <xdr:col>55</xdr:col>
      <xdr:colOff>0</xdr:colOff>
      <xdr:row>78</xdr:row>
      <xdr:rowOff>135128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6775"/>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93675</xdr:rowOff>
    </xdr:from>
    <xdr:to>
      <xdr:col>50</xdr:col>
      <xdr:colOff>114300</xdr:colOff>
      <xdr:row>78</xdr:row>
      <xdr:rowOff>101409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677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101409</xdr:rowOff>
    </xdr:from>
    <xdr:to>
      <xdr:col>45</xdr:col>
      <xdr:colOff>177800</xdr:colOff>
      <xdr:row>78</xdr:row>
      <xdr:rowOff>110420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74509"/>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110420</xdr:rowOff>
    </xdr:from>
    <xdr:to>
      <xdr:col>41</xdr:col>
      <xdr:colOff>50800</xdr:colOff>
      <xdr:row>78</xdr:row>
      <xdr:rowOff>166960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3520"/>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84328</xdr:rowOff>
    </xdr:from>
    <xdr:to>
      <xdr:col>55</xdr:col>
      <xdr:colOff>50800</xdr:colOff>
      <xdr:row>79</xdr:row>
      <xdr:rowOff>14478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170705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42875</xdr:rowOff>
    </xdr:from>
    <xdr:to>
      <xdr:col>50</xdr:col>
      <xdr:colOff>165100</xdr:colOff>
      <xdr:row>78</xdr:row>
      <xdr:rowOff>144475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135602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50609</xdr:rowOff>
    </xdr:from>
    <xdr:to>
      <xdr:col>46</xdr:col>
      <xdr:colOff>38100</xdr:colOff>
      <xdr:row>78</xdr:row>
      <xdr:rowOff>152209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143336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59620</xdr:rowOff>
    </xdr:from>
    <xdr:to>
      <xdr:col>41</xdr:col>
      <xdr:colOff>101600</xdr:colOff>
      <xdr:row>78</xdr:row>
      <xdr:rowOff>161220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152347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116160</xdr:rowOff>
    </xdr:from>
    <xdr:to>
      <xdr:col>36</xdr:col>
      <xdr:colOff>165100</xdr:colOff>
      <xdr:row>79</xdr:row>
      <xdr:rowOff>46310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37437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31229</xdr:rowOff>
    </xdr:from>
    <xdr:to>
      <xdr:col>55</xdr:col>
      <xdr:colOff>0</xdr:colOff>
      <xdr:row>96</xdr:row>
      <xdr:rowOff>154623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90429"/>
          <a:ext cx="838200" cy="1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31229</xdr:rowOff>
    </xdr:from>
    <xdr:to>
      <xdr:col>50</xdr:col>
      <xdr:colOff>114300</xdr:colOff>
      <xdr:row>96</xdr:row>
      <xdr:rowOff>90729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90429"/>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2756</xdr:rowOff>
    </xdr:from>
    <xdr:to>
      <xdr:col>45</xdr:col>
      <xdr:colOff>177800</xdr:colOff>
      <xdr:row>96</xdr:row>
      <xdr:rowOff>90729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61956"/>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2756</xdr:rowOff>
    </xdr:from>
    <xdr:to>
      <xdr:col>41</xdr:col>
      <xdr:colOff>50800</xdr:colOff>
      <xdr:row>96</xdr:row>
      <xdr:rowOff>116433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61956"/>
          <a:ext cx="889000" cy="1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103823</xdr:rowOff>
    </xdr:from>
    <xdr:to>
      <xdr:col>55</xdr:col>
      <xdr:colOff>50800</xdr:colOff>
      <xdr:row>97</xdr:row>
      <xdr:rowOff>33973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82250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151879</xdr:rowOff>
    </xdr:from>
    <xdr:to>
      <xdr:col>50</xdr:col>
      <xdr:colOff>165100</xdr:colOff>
      <xdr:row>96</xdr:row>
      <xdr:rowOff>82029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98556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39929</xdr:rowOff>
    </xdr:from>
    <xdr:to>
      <xdr:col>46</xdr:col>
      <xdr:colOff>38100</xdr:colOff>
      <xdr:row>96</xdr:row>
      <xdr:rowOff>141529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132656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123406</xdr:rowOff>
    </xdr:from>
    <xdr:to>
      <xdr:col>41</xdr:col>
      <xdr:colOff>101600</xdr:colOff>
      <xdr:row>96</xdr:row>
      <xdr:rowOff>53556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70083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65633</xdr:rowOff>
    </xdr:from>
    <xdr:to>
      <xdr:col>36</xdr:col>
      <xdr:colOff>165100</xdr:colOff>
      <xdr:row>96</xdr:row>
      <xdr:rowOff>167233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158360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57658</xdr:rowOff>
    </xdr:from>
    <xdr:to>
      <xdr:col>85</xdr:col>
      <xdr:colOff>127000</xdr:colOff>
      <xdr:row>38</xdr:row>
      <xdr:rowOff>54483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01308"/>
          <a:ext cx="838200" cy="1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168656</xdr:rowOff>
    </xdr:from>
    <xdr:to>
      <xdr:col>81</xdr:col>
      <xdr:colOff>50800</xdr:colOff>
      <xdr:row>38</xdr:row>
      <xdr:rowOff>54483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40856"/>
          <a:ext cx="889000" cy="2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167513</xdr:rowOff>
    </xdr:from>
    <xdr:to>
      <xdr:col>76</xdr:col>
      <xdr:colOff>114300</xdr:colOff>
      <xdr:row>36</xdr:row>
      <xdr:rowOff>168656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68263"/>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97663</xdr:rowOff>
    </xdr:from>
    <xdr:to>
      <xdr:col>71</xdr:col>
      <xdr:colOff>177800</xdr:colOff>
      <xdr:row>35</xdr:row>
      <xdr:rowOff>167513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584063"/>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6858</xdr:rowOff>
    </xdr:from>
    <xdr:to>
      <xdr:col>85</xdr:col>
      <xdr:colOff>177800</xdr:colOff>
      <xdr:row>37</xdr:row>
      <xdr:rowOff>108458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156735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xdr:rowOff>
    </xdr:from>
    <xdr:to>
      <xdr:col>81</xdr:col>
      <xdr:colOff>101600</xdr:colOff>
      <xdr:row>38</xdr:row>
      <xdr:rowOff>105283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96410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117856</xdr:rowOff>
    </xdr:from>
    <xdr:to>
      <xdr:col>76</xdr:col>
      <xdr:colOff>165100</xdr:colOff>
      <xdr:row>37</xdr:row>
      <xdr:rowOff>48006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39133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116713</xdr:rowOff>
    </xdr:from>
    <xdr:to>
      <xdr:col>72</xdr:col>
      <xdr:colOff>38100</xdr:colOff>
      <xdr:row>36</xdr:row>
      <xdr:rowOff>46863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37990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2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46863</xdr:rowOff>
    </xdr:from>
    <xdr:to>
      <xdr:col>67</xdr:col>
      <xdr:colOff>101600</xdr:colOff>
      <xdr:row>32</xdr:row>
      <xdr:rowOff>148463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5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164990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30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59595</xdr:rowOff>
    </xdr:from>
    <xdr:to>
      <xdr:col>85</xdr:col>
      <xdr:colOff>127000</xdr:colOff>
      <xdr:row>54</xdr:row>
      <xdr:rowOff>72434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317895"/>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59595</xdr:rowOff>
    </xdr:from>
    <xdr:to>
      <xdr:col>81</xdr:col>
      <xdr:colOff>50800</xdr:colOff>
      <xdr:row>56</xdr:row>
      <xdr:rowOff>18999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17895"/>
          <a:ext cx="889000" cy="30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135985</xdr:rowOff>
    </xdr:from>
    <xdr:to>
      <xdr:col>76</xdr:col>
      <xdr:colOff>114300</xdr:colOff>
      <xdr:row>56</xdr:row>
      <xdr:rowOff>18999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22835"/>
          <a:ext cx="889000" cy="39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135985</xdr:rowOff>
    </xdr:from>
    <xdr:to>
      <xdr:col>71</xdr:col>
      <xdr:colOff>177800</xdr:colOff>
      <xdr:row>54</xdr:row>
      <xdr:rowOff>81845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22835"/>
          <a:ext cx="8890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21634</xdr:rowOff>
    </xdr:from>
    <xdr:to>
      <xdr:col>85</xdr:col>
      <xdr:colOff>177800</xdr:colOff>
      <xdr:row>54</xdr:row>
      <xdr:rowOff>123234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44511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8795</xdr:rowOff>
    </xdr:from>
    <xdr:to>
      <xdr:col>81</xdr:col>
      <xdr:colOff>101600</xdr:colOff>
      <xdr:row>54</xdr:row>
      <xdr:rowOff>110395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126922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139649</xdr:rowOff>
    </xdr:from>
    <xdr:to>
      <xdr:col>76</xdr:col>
      <xdr:colOff>165100</xdr:colOff>
      <xdr:row>56</xdr:row>
      <xdr:rowOff>69799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86326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85185</xdr:rowOff>
    </xdr:from>
    <xdr:to>
      <xdr:col>72</xdr:col>
      <xdr:colOff>38100</xdr:colOff>
      <xdr:row>54</xdr:row>
      <xdr:rowOff>15335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31862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4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31045</xdr:rowOff>
    </xdr:from>
    <xdr:to>
      <xdr:col>67</xdr:col>
      <xdr:colOff>101600</xdr:colOff>
      <xdr:row>54</xdr:row>
      <xdr:rowOff>132645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149172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116039</xdr:rowOff>
    </xdr:from>
    <xdr:to>
      <xdr:col>85</xdr:col>
      <xdr:colOff>127000</xdr:colOff>
      <xdr:row>96</xdr:row>
      <xdr:rowOff>135680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75239"/>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61957</xdr:rowOff>
    </xdr:from>
    <xdr:to>
      <xdr:col>81</xdr:col>
      <xdr:colOff>50800</xdr:colOff>
      <xdr:row>96</xdr:row>
      <xdr:rowOff>116039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49707"/>
          <a:ext cx="889000" cy="22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61957</xdr:rowOff>
    </xdr:from>
    <xdr:to>
      <xdr:col>76</xdr:col>
      <xdr:colOff>114300</xdr:colOff>
      <xdr:row>96</xdr:row>
      <xdr:rowOff>104229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49707"/>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104229</xdr:rowOff>
    </xdr:from>
    <xdr:to>
      <xdr:col>71</xdr:col>
      <xdr:colOff>177800</xdr:colOff>
      <xdr:row>96</xdr:row>
      <xdr:rowOff>124231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63429"/>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84880</xdr:rowOff>
    </xdr:from>
    <xdr:to>
      <xdr:col>85</xdr:col>
      <xdr:colOff>177800</xdr:colOff>
      <xdr:row>97</xdr:row>
      <xdr:rowOff>15030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63307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65239</xdr:rowOff>
    </xdr:from>
    <xdr:to>
      <xdr:col>81</xdr:col>
      <xdr:colOff>101600</xdr:colOff>
      <xdr:row>96</xdr:row>
      <xdr:rowOff>166839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157966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11157</xdr:rowOff>
    </xdr:from>
    <xdr:to>
      <xdr:col>76</xdr:col>
      <xdr:colOff>165100</xdr:colOff>
      <xdr:row>95</xdr:row>
      <xdr:rowOff>112757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129284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53429</xdr:rowOff>
    </xdr:from>
    <xdr:to>
      <xdr:col>72</xdr:col>
      <xdr:colOff>38100</xdr:colOff>
      <xdr:row>96</xdr:row>
      <xdr:rowOff>155029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73431</xdr:rowOff>
    </xdr:from>
    <xdr:to>
      <xdr:col>67</xdr:col>
      <xdr:colOff>101600</xdr:colOff>
      <xdr:row>97</xdr:row>
      <xdr:rowOff>3581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166158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11,596</a:t>
          </a:r>
          <a:r>
            <a:rPr kumimoji="1" lang="ja-JP" altLang="en-US" sz="1300">
              <a:latin typeface="ＭＳ Ｐゴシック" panose="020B0600070205080204" pitchFamily="50" charset="-128"/>
              <a:ea typeface="ＭＳ Ｐゴシック" panose="020B0600070205080204" pitchFamily="50" charset="-128"/>
            </a:rPr>
            <a:t>円となっており、前年度に引き続き全国平均、県平均及び類似団体平均を下回っている。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63,531</a:t>
          </a:r>
          <a:r>
            <a:rPr kumimoji="1" lang="ja-JP" altLang="en-US" sz="1300">
              <a:latin typeface="ＭＳ Ｐゴシック" panose="020B0600070205080204" pitchFamily="50" charset="-128"/>
              <a:ea typeface="ＭＳ Ｐゴシック" panose="020B0600070205080204" pitchFamily="50" charset="-128"/>
            </a:rPr>
            <a:t>円となっており、新曽小学校教室棟（含給食調理場）増築等工事、芦原小学校教室棟（含給食調理場）増築等工事により、前年度に引き続き類似団体平均を大きく上回っている。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22,211</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円となっており、類似団体平均を大きく下回ることとなった。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財政調整基金残高の標準財政規模比については、前年度と比較すると</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ポイント減少した。実質収支額については、前年度と比較して</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ポイント減少となった。実質単年度収支は、前年度と比較し、</a:t>
          </a:r>
          <a:r>
            <a:rPr kumimoji="1" lang="en-US" altLang="ja-JP" sz="1400">
              <a:latin typeface="ＭＳ ゴシック" pitchFamily="49" charset="-128"/>
              <a:ea typeface="ＭＳ ゴシック" pitchFamily="49" charset="-128"/>
            </a:rPr>
            <a:t>6.73</a:t>
          </a:r>
          <a:r>
            <a:rPr kumimoji="1" lang="ja-JP" altLang="en-US" sz="1400">
              <a:latin typeface="ＭＳ ゴシック" pitchFamily="49" charset="-128"/>
              <a:ea typeface="ＭＳ ゴシック" pitchFamily="49" charset="-128"/>
            </a:rPr>
            <a:t>ポイント減少となった。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a:t>
          </a:r>
          <a:r>
            <a:rPr kumimoji="1" lang="en-US" altLang="ja-JP" sz="1400">
              <a:latin typeface="ＭＳ ゴシック" pitchFamily="49" charset="-128"/>
              <a:ea typeface="ＭＳ ゴシック" pitchFamily="49" charset="-128"/>
            </a:rPr>
            <a:t>-24.95</a:t>
          </a:r>
          <a:r>
            <a:rPr kumimoji="1" lang="ja-JP" altLang="en-US" sz="1400">
              <a:latin typeface="ＭＳ ゴシック" pitchFamily="49" charset="-128"/>
              <a:ea typeface="ＭＳ ゴシック" pitchFamily="49" charset="-128"/>
            </a:rPr>
            <a:t>％で、前年度と比較し、負の値が</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現状、すべての会計において、実質収支は黒字となっているものの、一般会計からの繰出金が多額となっている会計も複数あることから、今後も健全な財政運営を図る。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実質公債費比率の分子については、前年度と比較して約</a:t>
          </a:r>
          <a:r>
            <a:rPr kumimoji="1" lang="en-US" altLang="ja-JP" sz="1400">
              <a:latin typeface="ＭＳ ゴシック" pitchFamily="49" charset="-128"/>
              <a:ea typeface="ＭＳ ゴシック" pitchFamily="49" charset="-128"/>
            </a:rPr>
            <a:t>8,600</a:t>
          </a:r>
          <a:r>
            <a:rPr kumimoji="1" lang="ja-JP" altLang="en-US" sz="1400">
              <a:latin typeface="ＭＳ ゴシック" pitchFamily="49" charset="-128"/>
              <a:ea typeface="ＭＳ ゴシック" pitchFamily="49" charset="-128"/>
            </a:rPr>
            <a:t>万円の減少となった。引き続き市債の適切な活用に努め、一定水準を維持し、健全な財政運営を図る。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3,800</a:t>
          </a:r>
          <a:r>
            <a:rPr kumimoji="1" lang="ja-JP" altLang="en-US" sz="1400">
              <a:latin typeface="ＭＳ ゴシック" pitchFamily="49" charset="-128"/>
              <a:ea typeface="ＭＳ ゴシック" pitchFamily="49" charset="-128"/>
            </a:rPr>
            <a:t>万円の減となった。主な要因として、地方債現在高の減が挙げられる。</a:t>
          </a:r>
        </a:p>
        <a:p>
          <a:r>
            <a:rPr kumimoji="1" lang="ja-JP" altLang="en-US" sz="1400">
              <a:latin typeface="ＭＳ ゴシック" pitchFamily="49" charset="-128"/>
              <a:ea typeface="ＭＳ ゴシック" pitchFamily="49" charset="-128"/>
            </a:rPr>
            <a:t>　今後、公共施設の老朽化による大規模な施設整備が集中するため将来に過度な財政負担を残さないよう、計画的な市債借入れを行い、健全な財政運営を図る。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埼玉県戸田市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公共施設等整備基金等の増加により、基金全体の残高は、前年度と比較して約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当初予算編成時の財源の状況や決算状況を考慮しながら、一定水準の基金残高を維持し、今後の財政需要に備える。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公共施設等整備基金：公共用または公用の施設の整備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都市開発基金：都市開発関連事業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防災減災基金：災害に強い、安全で安心なまちづくりを推進するための基金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教育基金：中学生及び高校生の教育の向上及び振興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環境対策基金：環境対策事業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都市開発基金及び防災減災基金は、財政状況により取崩しを行わなかった又は積立金が取崩し額を上回ったため、前年度と比較して増額又は同額となっている。一方、教育基金及び環境対策基金は、年々減少傾向にあるため、取崩し額のバランスに留意しながら今後も適正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対象事業において今後も多額の資金を必要とすることから、市債の借入れともバランスを取りながら計画的に新規積立て及び取崩しを実施し、基金残高を確保していく。その他の基金については、これまでと同程度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財政調整基金については、当初予算編成における財政の状況により取崩し、積立は財産収入（運用利子）の他、決算状況に応じて予算化し実施している。令和５年度は積立金が増加し、残高が増加している。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他の財源の状況を考慮しながら社会保障費の増加等に備えるため、基金残高を維持していく。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本市においては、減債基金はない。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W1" workbookViewId="0">
      <selection activeCell="AU6" sqref="AU6:AX6"/>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65115994</v>
      </c>
      <c r="BO4" s="449"/>
      <c r="BP4" s="449"/>
      <c r="BQ4" s="449"/>
      <c r="BR4" s="449"/>
      <c r="BS4" s="449"/>
      <c r="BT4" s="449"/>
      <c r="BU4" s="450"/>
      <c r="BV4" s="448">
        <v>66262191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11.3</v>
      </c>
      <c r="CU4" s="589"/>
      <c r="CV4" s="589"/>
      <c r="CW4" s="589"/>
      <c r="CX4" s="589"/>
      <c r="CY4" s="589"/>
      <c r="CZ4" s="589"/>
      <c r="DA4" s="590"/>
      <c r="DB4" s="588">
        <v>14.3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60746484</v>
      </c>
      <c r="BO5" s="420"/>
      <c r="BP5" s="420"/>
      <c r="BQ5" s="420"/>
      <c r="BR5" s="420"/>
      <c r="BS5" s="420"/>
      <c r="BT5" s="420"/>
      <c r="BU5" s="421"/>
      <c r="BV5" s="419">
        <v>61276144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88.5</v>
      </c>
      <c r="CU5" s="417"/>
      <c r="CV5" s="417"/>
      <c r="CW5" s="417"/>
      <c r="CX5" s="417"/>
      <c r="CY5" s="417"/>
      <c r="CZ5" s="417"/>
      <c r="DA5" s="418"/>
      <c r="DB5" s="416">
        <v>84.9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101</v>
      </c>
      <c r="AV6" s="478"/>
      <c r="AW6" s="478"/>
      <c r="AX6" s="478"/>
      <c r="AY6" s="433" t="s">
        <v>98</v>
      </c>
      <c r="AZ6" s="434"/>
      <c r="BA6" s="434"/>
      <c r="BB6" s="434"/>
      <c r="BC6" s="434"/>
      <c r="BD6" s="434"/>
      <c r="BE6" s="434"/>
      <c r="BF6" s="434"/>
      <c r="BG6" s="434"/>
      <c r="BH6" s="434"/>
      <c r="BI6" s="434"/>
      <c r="BJ6" s="434"/>
      <c r="BK6" s="434"/>
      <c r="BL6" s="434"/>
      <c r="BM6" s="435"/>
      <c r="BN6" s="419">
        <v>4369510</v>
      </c>
      <c r="BO6" s="420"/>
      <c r="BP6" s="420"/>
      <c r="BQ6" s="420"/>
      <c r="BR6" s="420"/>
      <c r="BS6" s="420"/>
      <c r="BT6" s="420"/>
      <c r="BU6" s="421"/>
      <c r="BV6" s="419">
        <v>4986047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88.5</v>
      </c>
      <c r="CU6" s="563"/>
      <c r="CV6" s="563"/>
      <c r="CW6" s="563"/>
      <c r="CX6" s="563"/>
      <c r="CY6" s="563"/>
      <c r="CZ6" s="563"/>
      <c r="DA6" s="564"/>
      <c r="DB6" s="562">
        <v>84.9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712437</v>
      </c>
      <c r="BO7" s="420"/>
      <c r="BP7" s="420"/>
      <c r="BQ7" s="420"/>
      <c r="BR7" s="420"/>
      <c r="BS7" s="420"/>
      <c r="BT7" s="420"/>
      <c r="BU7" s="421"/>
      <c r="BV7" s="419">
        <v>501282</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32316224</v>
      </c>
      <c r="CU7" s="420"/>
      <c r="CV7" s="420"/>
      <c r="CW7" s="420"/>
      <c r="CX7" s="420"/>
      <c r="CY7" s="420"/>
      <c r="CZ7" s="420"/>
      <c r="DA7" s="421"/>
      <c r="DB7" s="419">
        <v>31460632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3657073</v>
      </c>
      <c r="BO8" s="420"/>
      <c r="BP8" s="420"/>
      <c r="BQ8" s="420"/>
      <c r="BR8" s="420"/>
      <c r="BS8" s="420"/>
      <c r="BT8" s="420"/>
      <c r="BU8" s="421"/>
      <c r="BV8" s="419">
        <v>4484765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1.19</v>
      </c>
      <c r="CU8" s="523"/>
      <c r="CV8" s="523"/>
      <c r="CW8" s="523"/>
      <c r="CX8" s="523"/>
      <c r="CY8" s="523"/>
      <c r="CZ8" s="523"/>
      <c r="DA8" s="524"/>
      <c r="DB8" s="522">
        <v>1.2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140899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-827692</v>
      </c>
      <c r="BO9" s="420"/>
      <c r="BP9" s="420"/>
      <c r="BQ9" s="420"/>
      <c r="BR9" s="420"/>
      <c r="BS9" s="420"/>
      <c r="BT9" s="420"/>
      <c r="BU9" s="421"/>
      <c r="BV9" s="419">
        <v>197708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6.7</v>
      </c>
      <c r="CU9" s="417"/>
      <c r="CV9" s="417"/>
      <c r="CW9" s="417"/>
      <c r="CX9" s="417"/>
      <c r="CY9" s="417"/>
      <c r="CZ9" s="417"/>
      <c r="DA9" s="418"/>
      <c r="DB9" s="416">
        <v>7.5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136150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3053806</v>
      </c>
      <c r="BO10" s="420"/>
      <c r="BP10" s="420"/>
      <c r="BQ10" s="420"/>
      <c r="BR10" s="420"/>
      <c r="BS10" s="420"/>
      <c r="BT10" s="420"/>
      <c r="BU10" s="421"/>
      <c r="BV10" s="419">
        <v>2989223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142163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3047433</v>
      </c>
      <c r="BO12" s="420"/>
      <c r="BP12" s="420"/>
      <c r="BQ12" s="420"/>
      <c r="BR12" s="420"/>
      <c r="BS12" s="420"/>
      <c r="BT12" s="420"/>
      <c r="BU12" s="421"/>
      <c r="BV12" s="419">
        <v>1869720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134056</v>
      </c>
      <c r="S13" s="507"/>
      <c r="T13" s="507"/>
      <c r="U13" s="507"/>
      <c r="V13" s="508"/>
      <c r="W13" s="509" t="s">
        <v>131</v>
      </c>
      <c r="X13" s="405"/>
      <c r="Y13" s="405"/>
      <c r="Z13" s="405"/>
      <c r="AA13" s="405"/>
      <c r="AB13" s="406"/>
      <c r="AC13" s="372">
        <v>96</v>
      </c>
      <c r="AD13" s="373"/>
      <c r="AE13" s="373"/>
      <c r="AF13" s="373"/>
      <c r="AG13" s="374"/>
      <c r="AH13" s="372">
        <v>103</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-821319</v>
      </c>
      <c r="BO13" s="420"/>
      <c r="BP13" s="420"/>
      <c r="BQ13" s="420"/>
      <c r="BR13" s="420"/>
      <c r="BS13" s="420"/>
      <c r="BT13" s="420"/>
      <c r="BU13" s="421"/>
      <c r="BV13" s="419">
        <v>1317211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141887</v>
      </c>
      <c r="S14" s="507"/>
      <c r="T14" s="507"/>
      <c r="U14" s="507"/>
      <c r="V14" s="508"/>
      <c r="W14" s="510"/>
      <c r="X14" s="408"/>
      <c r="Y14" s="408"/>
      <c r="Z14" s="408"/>
      <c r="AA14" s="408"/>
      <c r="AB14" s="409"/>
      <c r="AC14" s="499">
        <v>0.1</v>
      </c>
      <c r="AD14" s="500"/>
      <c r="AE14" s="500"/>
      <c r="AF14" s="500"/>
      <c r="AG14" s="501"/>
      <c r="AH14" s="499">
        <v>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18.100000000000001</v>
      </c>
      <c r="CU14" s="517"/>
      <c r="CV14" s="517"/>
      <c r="CW14" s="517"/>
      <c r="CX14" s="517"/>
      <c r="CY14" s="517"/>
      <c r="CZ14" s="517"/>
      <c r="DA14" s="518"/>
      <c r="DB14" s="516">
        <v>19.8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134285</v>
      </c>
      <c r="S15" s="507"/>
      <c r="T15" s="507"/>
      <c r="U15" s="507"/>
      <c r="V15" s="508"/>
      <c r="W15" s="509" t="s">
        <v>137</v>
      </c>
      <c r="X15" s="405"/>
      <c r="Y15" s="405"/>
      <c r="Z15" s="405"/>
      <c r="AA15" s="405"/>
      <c r="AB15" s="406"/>
      <c r="AC15" s="372">
        <v>13522</v>
      </c>
      <c r="AD15" s="373"/>
      <c r="AE15" s="373"/>
      <c r="AF15" s="373"/>
      <c r="AG15" s="374"/>
      <c r="AH15" s="372">
        <v>14060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25069775</v>
      </c>
      <c r="BO15" s="449"/>
      <c r="BP15" s="449"/>
      <c r="BQ15" s="449"/>
      <c r="BR15" s="449"/>
      <c r="BS15" s="449"/>
      <c r="BT15" s="449"/>
      <c r="BU15" s="450"/>
      <c r="BV15" s="448">
        <v>24381950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20.8</v>
      </c>
      <c r="AD16" s="500"/>
      <c r="AE16" s="500"/>
      <c r="AF16" s="500"/>
      <c r="AG16" s="501"/>
      <c r="AH16" s="499">
        <v>23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20457196</v>
      </c>
      <c r="BO16" s="420"/>
      <c r="BP16" s="420"/>
      <c r="BQ16" s="420"/>
      <c r="BR16" s="420"/>
      <c r="BS16" s="420"/>
      <c r="BT16" s="420"/>
      <c r="BU16" s="421"/>
      <c r="BV16" s="419">
        <v>20085340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51343</v>
      </c>
      <c r="AD17" s="373"/>
      <c r="AE17" s="373"/>
      <c r="AF17" s="373"/>
      <c r="AG17" s="374"/>
      <c r="AH17" s="372">
        <v>46929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32316224</v>
      </c>
      <c r="BO17" s="420"/>
      <c r="BP17" s="420"/>
      <c r="BQ17" s="420"/>
      <c r="BR17" s="420"/>
      <c r="BS17" s="420"/>
      <c r="BT17" s="420"/>
      <c r="BU17" s="421"/>
      <c r="BV17" s="419">
        <v>31460632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18.190000000000001</v>
      </c>
      <c r="M18" s="472"/>
      <c r="N18" s="472"/>
      <c r="O18" s="472"/>
      <c r="P18" s="472"/>
      <c r="Q18" s="472"/>
      <c r="R18" s="473"/>
      <c r="S18" s="473"/>
      <c r="T18" s="473"/>
      <c r="U18" s="473"/>
      <c r="V18" s="474"/>
      <c r="W18" s="490"/>
      <c r="X18" s="491"/>
      <c r="Y18" s="491"/>
      <c r="Z18" s="491"/>
      <c r="AA18" s="491"/>
      <c r="AB18" s="515"/>
      <c r="AC18" s="389">
        <v>79</v>
      </c>
      <c r="AD18" s="390"/>
      <c r="AE18" s="390"/>
      <c r="AF18" s="390"/>
      <c r="AG18" s="475"/>
      <c r="AH18" s="389">
        <v>76.8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29334740</v>
      </c>
      <c r="BO18" s="420"/>
      <c r="BP18" s="420"/>
      <c r="BQ18" s="420"/>
      <c r="BR18" s="420"/>
      <c r="BS18" s="420"/>
      <c r="BT18" s="420"/>
      <c r="BU18" s="421"/>
      <c r="BV18" s="419">
        <v>28025255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7746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45569725</v>
      </c>
      <c r="BO19" s="420"/>
      <c r="BP19" s="420"/>
      <c r="BQ19" s="420"/>
      <c r="BR19" s="420"/>
      <c r="BS19" s="420"/>
      <c r="BT19" s="420"/>
      <c r="BU19" s="421"/>
      <c r="BV19" s="419">
        <v>43393807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64319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22141291</v>
      </c>
      <c r="BO22" s="449"/>
      <c r="BP22" s="449"/>
      <c r="BQ22" s="449"/>
      <c r="BR22" s="449"/>
      <c r="BS22" s="449"/>
      <c r="BT22" s="449"/>
      <c r="BU22" s="450"/>
      <c r="BV22" s="448">
        <v>23220377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9356127</v>
      </c>
      <c r="BO23" s="420"/>
      <c r="BP23" s="420"/>
      <c r="BQ23" s="420"/>
      <c r="BR23" s="420"/>
      <c r="BS23" s="420"/>
      <c r="BT23" s="420"/>
      <c r="BU23" s="421"/>
      <c r="BV23" s="419">
        <v>8443657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9700</v>
      </c>
      <c r="R24" s="373"/>
      <c r="S24" s="373"/>
      <c r="T24" s="373"/>
      <c r="U24" s="373"/>
      <c r="V24" s="374"/>
      <c r="W24" s="462"/>
      <c r="X24" s="399"/>
      <c r="Y24" s="400"/>
      <c r="Z24" s="375" t="s">
        <v>162</v>
      </c>
      <c r="AA24" s="376"/>
      <c r="AB24" s="376"/>
      <c r="AC24" s="376"/>
      <c r="AD24" s="376"/>
      <c r="AE24" s="376"/>
      <c r="AF24" s="376"/>
      <c r="AG24" s="377"/>
      <c r="AH24" s="372">
        <v>882</v>
      </c>
      <c r="AI24" s="373"/>
      <c r="AJ24" s="373"/>
      <c r="AK24" s="373"/>
      <c r="AL24" s="374"/>
      <c r="AM24" s="372">
        <v>2677752</v>
      </c>
      <c r="AN24" s="373"/>
      <c r="AO24" s="373"/>
      <c r="AP24" s="373"/>
      <c r="AQ24" s="373"/>
      <c r="AR24" s="374"/>
      <c r="AS24" s="372">
        <v>3036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22141291</v>
      </c>
      <c r="BO24" s="420"/>
      <c r="BP24" s="420"/>
      <c r="BQ24" s="420"/>
      <c r="BR24" s="420"/>
      <c r="BS24" s="420"/>
      <c r="BT24" s="420"/>
      <c r="BU24" s="421"/>
      <c r="BV24" s="419">
        <v>23220377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8140</v>
      </c>
      <c r="R25" s="373"/>
      <c r="S25" s="373"/>
      <c r="T25" s="373"/>
      <c r="U25" s="373"/>
      <c r="V25" s="374"/>
      <c r="W25" s="462"/>
      <c r="X25" s="399"/>
      <c r="Y25" s="400"/>
      <c r="Z25" s="375" t="s">
        <v>165</v>
      </c>
      <c r="AA25" s="376"/>
      <c r="AB25" s="376"/>
      <c r="AC25" s="376"/>
      <c r="AD25" s="376"/>
      <c r="AE25" s="376"/>
      <c r="AF25" s="376"/>
      <c r="AG25" s="377"/>
      <c r="AH25" s="372">
        <v>144</v>
      </c>
      <c r="AI25" s="373"/>
      <c r="AJ25" s="373"/>
      <c r="AK25" s="373"/>
      <c r="AL25" s="374"/>
      <c r="AM25" s="372">
        <v>426960</v>
      </c>
      <c r="AN25" s="373"/>
      <c r="AO25" s="373"/>
      <c r="AP25" s="373"/>
      <c r="AQ25" s="373"/>
      <c r="AR25" s="374"/>
      <c r="AS25" s="372">
        <v>2965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13363434</v>
      </c>
      <c r="BO25" s="449"/>
      <c r="BP25" s="449"/>
      <c r="BQ25" s="449"/>
      <c r="BR25" s="449"/>
      <c r="BS25" s="449"/>
      <c r="BT25" s="449"/>
      <c r="BU25" s="450"/>
      <c r="BV25" s="448">
        <v>13838079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7460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52955</v>
      </c>
      <c r="AN26" s="373"/>
      <c r="AO26" s="373"/>
      <c r="AP26" s="373"/>
      <c r="AQ26" s="373"/>
      <c r="AR26" s="374"/>
      <c r="AS26" s="372">
        <v>3115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600000</v>
      </c>
      <c r="BO26" s="420"/>
      <c r="BP26" s="420"/>
      <c r="BQ26" s="420"/>
      <c r="BR26" s="420"/>
      <c r="BS26" s="420"/>
      <c r="BT26" s="420"/>
      <c r="BU26" s="421"/>
      <c r="BV26" s="419">
        <v>700000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5400</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61056</v>
      </c>
      <c r="AN27" s="373"/>
      <c r="AO27" s="373"/>
      <c r="AP27" s="373"/>
      <c r="AQ27" s="373"/>
      <c r="AR27" s="374"/>
      <c r="AS27" s="372">
        <v>3816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2625311</v>
      </c>
      <c r="BO27" s="454"/>
      <c r="BP27" s="454"/>
      <c r="BQ27" s="454"/>
      <c r="BR27" s="454"/>
      <c r="BS27" s="454"/>
      <c r="BT27" s="454"/>
      <c r="BU27" s="455"/>
      <c r="BV27" s="453">
        <v>2625166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4900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7397624</v>
      </c>
      <c r="BO28" s="449"/>
      <c r="BP28" s="449"/>
      <c r="BQ28" s="449"/>
      <c r="BR28" s="449"/>
      <c r="BS28" s="449"/>
      <c r="BT28" s="449"/>
      <c r="BU28" s="450"/>
      <c r="BV28" s="448">
        <v>7391251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24</v>
      </c>
      <c r="M29" s="373"/>
      <c r="N29" s="373"/>
      <c r="O29" s="373"/>
      <c r="P29" s="374"/>
      <c r="Q29" s="372">
        <v>4500</v>
      </c>
      <c r="R29" s="373"/>
      <c r="S29" s="373"/>
      <c r="T29" s="373"/>
      <c r="U29" s="373"/>
      <c r="V29" s="374"/>
      <c r="W29" s="463"/>
      <c r="X29" s="464"/>
      <c r="Y29" s="465"/>
      <c r="Z29" s="375" t="s">
        <v>177</v>
      </c>
      <c r="AA29" s="376"/>
      <c r="AB29" s="376"/>
      <c r="AC29" s="376"/>
      <c r="AD29" s="376"/>
      <c r="AE29" s="376"/>
      <c r="AF29" s="376"/>
      <c r="AG29" s="377"/>
      <c r="AH29" s="372">
        <v>898</v>
      </c>
      <c r="AI29" s="373"/>
      <c r="AJ29" s="373"/>
      <c r="AK29" s="373"/>
      <c r="AL29" s="374"/>
      <c r="AM29" s="372">
        <v>2738808</v>
      </c>
      <c r="AN29" s="373"/>
      <c r="AO29" s="373"/>
      <c r="AP29" s="373"/>
      <c r="AQ29" s="373"/>
      <c r="AR29" s="374"/>
      <c r="AS29" s="372">
        <v>3050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8401350</v>
      </c>
      <c r="BO30" s="454"/>
      <c r="BP30" s="454"/>
      <c r="BQ30" s="454"/>
      <c r="BR30" s="454"/>
      <c r="BS30" s="454"/>
      <c r="BT30" s="454"/>
      <c r="BU30" s="455"/>
      <c r="BV30" s="453">
        <v>8147078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蕨戸田衛生センター組合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戸田市文化スポーツ財団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市民医療センター</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介護保険</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戸田ボートレース企業団</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戸田市水と緑の公社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海外留学奨学事業</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後期高齢者医療</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埼玉県後期高齢者医療広域連合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戸田市土地開発公社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火災共済事業</v>
      </c>
      <c r="F37" s="368"/>
      <c r="G37" s="368"/>
      <c r="H37" s="368"/>
      <c r="I37" s="368"/>
      <c r="J37" s="368"/>
      <c r="K37" s="368"/>
      <c r="L37" s="368"/>
      <c r="M37" s="368"/>
      <c r="N37" s="368"/>
      <c r="O37" s="368"/>
      <c r="P37" s="368"/>
      <c r="Q37" s="368"/>
      <c r="R37" s="368"/>
      <c r="S37" s="368"/>
      <c r="T37" s="181"/>
      <c r="U37" s="367">
        <f t="shared" si="4"/>
        <v>10</v>
      </c>
      <c r="V37" s="367"/>
      <c r="W37" s="368" t="str">
        <f>IF('各会計、関係団体の財政状況及び健全化判断比率'!B31="","",'各会計、関係団体の財政状況及び健全化判断比率'!B31)</f>
        <v>在宅介護支援事業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埼玉県後期高齢者医療広域連合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新曽第一土地区画整理事業</v>
      </c>
      <c r="F38" s="368"/>
      <c r="G38" s="368"/>
      <c r="H38" s="368"/>
      <c r="I38" s="368"/>
      <c r="J38" s="368"/>
      <c r="K38" s="368"/>
      <c r="L38" s="368"/>
      <c r="M38" s="368"/>
      <c r="N38" s="368"/>
      <c r="O38" s="368"/>
      <c r="P38" s="368"/>
      <c r="Q38" s="368"/>
      <c r="R38" s="368"/>
      <c r="S38" s="368"/>
      <c r="T38" s="181"/>
      <c r="U38" s="367">
        <f t="shared" si="4"/>
        <v>11</v>
      </c>
      <c r="V38" s="367"/>
      <c r="W38" s="368" t="str">
        <f>IF('各会計、関係団体の財政状況及び健全化判断比率'!B32="","",'各会計、関係団体の財政状況及び健全化判断比率'!B32)</f>
        <v>交通災害共済事業</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埼玉県市町村総合事務組合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新曽第二土地区画整理事業</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埼玉県市町村総合事務組合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彩の国さいたま人づくり広域連合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埼玉県都市ボートレース企業団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ZLFAvoI6fPyEI99iwzTKFmLw1AmiymtAFDcR5gcnh5LdXY4tQMJygBRRrNJfTSmzz/adD8O7pxRpTxblSQilg==" saltValue="fv65KpiSHSbxj0yeT7HY8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30178159</v>
      </c>
      <c r="S5" s="674"/>
      <c r="T5" s="674"/>
      <c r="U5" s="674"/>
      <c r="V5" s="674"/>
      <c r="W5" s="674"/>
      <c r="X5" s="674"/>
      <c r="Y5" s="702"/>
      <c r="Z5" s="715">
        <v>46.3</v>
      </c>
      <c r="AA5" s="715"/>
      <c r="AB5" s="715"/>
      <c r="AC5" s="715"/>
      <c r="AD5" s="716">
        <v>28276710</v>
      </c>
      <c r="AE5" s="716"/>
      <c r="AF5" s="716"/>
      <c r="AG5" s="716"/>
      <c r="AH5" s="716"/>
      <c r="AI5" s="716"/>
      <c r="AJ5" s="716"/>
      <c r="AK5" s="716"/>
      <c r="AL5" s="703">
        <v>85.3</v>
      </c>
      <c r="AM5" s="685"/>
      <c r="AN5" s="685"/>
      <c r="AO5" s="704"/>
      <c r="AP5" s="676" t="s">
        <v>216</v>
      </c>
      <c r="AQ5" s="677"/>
      <c r="AR5" s="677"/>
      <c r="AS5" s="677"/>
      <c r="AT5" s="677"/>
      <c r="AU5" s="677"/>
      <c r="AV5" s="677"/>
      <c r="AW5" s="677"/>
      <c r="AX5" s="677"/>
      <c r="AY5" s="677"/>
      <c r="AZ5" s="677"/>
      <c r="BA5" s="677"/>
      <c r="BB5" s="677"/>
      <c r="BC5" s="677"/>
      <c r="BD5" s="677"/>
      <c r="BE5" s="677"/>
      <c r="BF5" s="678"/>
      <c r="BG5" s="621">
        <v>28276710</v>
      </c>
      <c r="BH5" s="622"/>
      <c r="BI5" s="622"/>
      <c r="BJ5" s="622"/>
      <c r="BK5" s="622"/>
      <c r="BL5" s="622"/>
      <c r="BM5" s="622"/>
      <c r="BN5" s="623"/>
      <c r="BO5" s="659">
        <v>93.7</v>
      </c>
      <c r="BP5" s="659"/>
      <c r="BQ5" s="659"/>
      <c r="BR5" s="659"/>
      <c r="BS5" s="660">
        <v>366514</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244541</v>
      </c>
      <c r="S6" s="622"/>
      <c r="T6" s="622"/>
      <c r="U6" s="622"/>
      <c r="V6" s="622"/>
      <c r="W6" s="622"/>
      <c r="X6" s="622"/>
      <c r="Y6" s="623"/>
      <c r="Z6" s="659">
        <v>0.4</v>
      </c>
      <c r="AA6" s="659"/>
      <c r="AB6" s="659"/>
      <c r="AC6" s="659"/>
      <c r="AD6" s="660">
        <v>244541</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28276710</v>
      </c>
      <c r="BH6" s="622"/>
      <c r="BI6" s="622"/>
      <c r="BJ6" s="622"/>
      <c r="BK6" s="622"/>
      <c r="BL6" s="622"/>
      <c r="BM6" s="622"/>
      <c r="BN6" s="623"/>
      <c r="BO6" s="659">
        <v>93.7</v>
      </c>
      <c r="BP6" s="659"/>
      <c r="BQ6" s="659"/>
      <c r="BR6" s="659"/>
      <c r="BS6" s="660">
        <v>366514</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388298</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388298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9141</v>
      </c>
      <c r="S7" s="622"/>
      <c r="T7" s="622"/>
      <c r="U7" s="622"/>
      <c r="V7" s="622"/>
      <c r="W7" s="622"/>
      <c r="X7" s="622"/>
      <c r="Y7" s="623"/>
      <c r="Z7" s="659">
        <v>0</v>
      </c>
      <c r="AA7" s="659"/>
      <c r="AB7" s="659"/>
      <c r="AC7" s="659"/>
      <c r="AD7" s="660">
        <v>9141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13560188</v>
      </c>
      <c r="BH7" s="622"/>
      <c r="BI7" s="622"/>
      <c r="BJ7" s="622"/>
      <c r="BK7" s="622"/>
      <c r="BL7" s="622"/>
      <c r="BM7" s="622"/>
      <c r="BN7" s="623"/>
      <c r="BO7" s="659">
        <v>44.9</v>
      </c>
      <c r="BP7" s="659"/>
      <c r="BQ7" s="659"/>
      <c r="BR7" s="659"/>
      <c r="BS7" s="660">
        <v>366514</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8950108</v>
      </c>
      <c r="CS7" s="622"/>
      <c r="CT7" s="622"/>
      <c r="CU7" s="622"/>
      <c r="CV7" s="622"/>
      <c r="CW7" s="622"/>
      <c r="CX7" s="622"/>
      <c r="CY7" s="623"/>
      <c r="CZ7" s="659">
        <v>14.7</v>
      </c>
      <c r="DA7" s="659"/>
      <c r="DB7" s="659"/>
      <c r="DC7" s="659"/>
      <c r="DD7" s="627">
        <v>171329</v>
      </c>
      <c r="DE7" s="622"/>
      <c r="DF7" s="622"/>
      <c r="DG7" s="622"/>
      <c r="DH7" s="622"/>
      <c r="DI7" s="622"/>
      <c r="DJ7" s="622"/>
      <c r="DK7" s="622"/>
      <c r="DL7" s="622"/>
      <c r="DM7" s="622"/>
      <c r="DN7" s="622"/>
      <c r="DO7" s="622"/>
      <c r="DP7" s="623"/>
      <c r="DQ7" s="627">
        <v>8367196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168014</v>
      </c>
      <c r="S8" s="622"/>
      <c r="T8" s="622"/>
      <c r="U8" s="622"/>
      <c r="V8" s="622"/>
      <c r="W8" s="622"/>
      <c r="X8" s="622"/>
      <c r="Y8" s="623"/>
      <c r="Z8" s="659">
        <v>0.3</v>
      </c>
      <c r="AA8" s="659"/>
      <c r="AB8" s="659"/>
      <c r="AC8" s="659"/>
      <c r="AD8" s="660">
        <v>168014</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277539</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27906131</v>
      </c>
      <c r="CS8" s="622"/>
      <c r="CT8" s="622"/>
      <c r="CU8" s="622"/>
      <c r="CV8" s="622"/>
      <c r="CW8" s="622"/>
      <c r="CX8" s="622"/>
      <c r="CY8" s="623"/>
      <c r="CZ8" s="659">
        <v>45.9</v>
      </c>
      <c r="DA8" s="659"/>
      <c r="DB8" s="659"/>
      <c r="DC8" s="659"/>
      <c r="DD8" s="627">
        <v>102273</v>
      </c>
      <c r="DE8" s="622"/>
      <c r="DF8" s="622"/>
      <c r="DG8" s="622"/>
      <c r="DH8" s="622"/>
      <c r="DI8" s="622"/>
      <c r="DJ8" s="622"/>
      <c r="DK8" s="622"/>
      <c r="DL8" s="622"/>
      <c r="DM8" s="622"/>
      <c r="DN8" s="622"/>
      <c r="DO8" s="622"/>
      <c r="DP8" s="623"/>
      <c r="DQ8" s="627">
        <v>14391815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195925</v>
      </c>
      <c r="S9" s="622"/>
      <c r="T9" s="622"/>
      <c r="U9" s="622"/>
      <c r="V9" s="622"/>
      <c r="W9" s="622"/>
      <c r="X9" s="622"/>
      <c r="Y9" s="623"/>
      <c r="Z9" s="659">
        <v>0.3</v>
      </c>
      <c r="AA9" s="659"/>
      <c r="AB9" s="659"/>
      <c r="AC9" s="659"/>
      <c r="AD9" s="660">
        <v>195925</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11022557</v>
      </c>
      <c r="BH9" s="622"/>
      <c r="BI9" s="622"/>
      <c r="BJ9" s="622"/>
      <c r="BK9" s="622"/>
      <c r="BL9" s="622"/>
      <c r="BM9" s="622"/>
      <c r="BN9" s="623"/>
      <c r="BO9" s="659">
        <v>36.5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4502488</v>
      </c>
      <c r="CS9" s="622"/>
      <c r="CT9" s="622"/>
      <c r="CU9" s="622"/>
      <c r="CV9" s="622"/>
      <c r="CW9" s="622"/>
      <c r="CX9" s="622"/>
      <c r="CY9" s="623"/>
      <c r="CZ9" s="659">
        <v>7.4</v>
      </c>
      <c r="DA9" s="659"/>
      <c r="DB9" s="659"/>
      <c r="DC9" s="659"/>
      <c r="DD9" s="627">
        <v>8512</v>
      </c>
      <c r="DE9" s="622"/>
      <c r="DF9" s="622"/>
      <c r="DG9" s="622"/>
      <c r="DH9" s="622"/>
      <c r="DI9" s="622"/>
      <c r="DJ9" s="622"/>
      <c r="DK9" s="622"/>
      <c r="DL9" s="622"/>
      <c r="DM9" s="622"/>
      <c r="DN9" s="622"/>
      <c r="DO9" s="622"/>
      <c r="DP9" s="623"/>
      <c r="DQ9" s="627">
        <v>3506290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513855</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25948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7993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3446790</v>
      </c>
      <c r="S11" s="622"/>
      <c r="T11" s="622"/>
      <c r="U11" s="622"/>
      <c r="V11" s="622"/>
      <c r="W11" s="622"/>
      <c r="X11" s="622"/>
      <c r="Y11" s="623"/>
      <c r="Z11" s="624">
        <v>5.3</v>
      </c>
      <c r="AA11" s="625"/>
      <c r="AB11" s="625"/>
      <c r="AC11" s="626"/>
      <c r="AD11" s="627">
        <v>3446790</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1746237</v>
      </c>
      <c r="BH11" s="622"/>
      <c r="BI11" s="622"/>
      <c r="BJ11" s="622"/>
      <c r="BK11" s="622"/>
      <c r="BL11" s="622"/>
      <c r="BM11" s="622"/>
      <c r="BN11" s="623"/>
      <c r="BO11" s="659">
        <v>5.8</v>
      </c>
      <c r="BP11" s="659"/>
      <c r="BQ11" s="659"/>
      <c r="BR11" s="659"/>
      <c r="BS11" s="660">
        <v>366514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8483</v>
      </c>
      <c r="CS11" s="622"/>
      <c r="CT11" s="622"/>
      <c r="CU11" s="622"/>
      <c r="CV11" s="622"/>
      <c r="CW11" s="622"/>
      <c r="CX11" s="622"/>
      <c r="CY11" s="623"/>
      <c r="CZ11" s="659">
        <v>0</v>
      </c>
      <c r="DA11" s="659"/>
      <c r="DB11" s="659"/>
      <c r="DC11" s="659"/>
      <c r="DD11" s="627" t="s">
        <v>122</v>
      </c>
      <c r="DE11" s="622"/>
      <c r="DF11" s="622"/>
      <c r="DG11" s="622"/>
      <c r="DH11" s="622"/>
      <c r="DI11" s="622"/>
      <c r="DJ11" s="622"/>
      <c r="DK11" s="622"/>
      <c r="DL11" s="622"/>
      <c r="DM11" s="622"/>
      <c r="DN11" s="622"/>
      <c r="DO11" s="622"/>
      <c r="DP11" s="623"/>
      <c r="DQ11" s="627">
        <v>5602</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6302</v>
      </c>
      <c r="S12" s="622"/>
      <c r="T12" s="622"/>
      <c r="U12" s="622"/>
      <c r="V12" s="622"/>
      <c r="W12" s="622"/>
      <c r="X12" s="622"/>
      <c r="Y12" s="623"/>
      <c r="Z12" s="659">
        <v>0</v>
      </c>
      <c r="AA12" s="659"/>
      <c r="AB12" s="659"/>
      <c r="AC12" s="659"/>
      <c r="AD12" s="660">
        <v>6302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13430156</v>
      </c>
      <c r="BH12" s="622"/>
      <c r="BI12" s="622"/>
      <c r="BJ12" s="622"/>
      <c r="BK12" s="622"/>
      <c r="BL12" s="622"/>
      <c r="BM12" s="622"/>
      <c r="BN12" s="623"/>
      <c r="BO12" s="659">
        <v>44.5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602765</v>
      </c>
      <c r="CS12" s="622"/>
      <c r="CT12" s="622"/>
      <c r="CU12" s="622"/>
      <c r="CV12" s="622"/>
      <c r="CW12" s="622"/>
      <c r="CX12" s="622"/>
      <c r="CY12" s="623"/>
      <c r="CZ12" s="659">
        <v>1</v>
      </c>
      <c r="DA12" s="659"/>
      <c r="DB12" s="659"/>
      <c r="DC12" s="659"/>
      <c r="DD12" s="627" t="s">
        <v>122</v>
      </c>
      <c r="DE12" s="622"/>
      <c r="DF12" s="622"/>
      <c r="DG12" s="622"/>
      <c r="DH12" s="622"/>
      <c r="DI12" s="622"/>
      <c r="DJ12" s="622"/>
      <c r="DK12" s="622"/>
      <c r="DL12" s="622"/>
      <c r="DM12" s="622"/>
      <c r="DN12" s="622"/>
      <c r="DO12" s="622"/>
      <c r="DP12" s="623"/>
      <c r="DQ12" s="627">
        <v>482194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13088584</v>
      </c>
      <c r="BH13" s="622"/>
      <c r="BI13" s="622"/>
      <c r="BJ13" s="622"/>
      <c r="BK13" s="622"/>
      <c r="BL13" s="622"/>
      <c r="BM13" s="622"/>
      <c r="BN13" s="623"/>
      <c r="BO13" s="659">
        <v>43.4</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4524384</v>
      </c>
      <c r="CS13" s="622"/>
      <c r="CT13" s="622"/>
      <c r="CU13" s="622"/>
      <c r="CV13" s="622"/>
      <c r="CW13" s="622"/>
      <c r="CX13" s="622"/>
      <c r="CY13" s="623"/>
      <c r="CZ13" s="659">
        <v>7.4</v>
      </c>
      <c r="DA13" s="659"/>
      <c r="DB13" s="659"/>
      <c r="DC13" s="659"/>
      <c r="DD13" s="627">
        <v>1993585</v>
      </c>
      <c r="DE13" s="622"/>
      <c r="DF13" s="622"/>
      <c r="DG13" s="622"/>
      <c r="DH13" s="622"/>
      <c r="DI13" s="622"/>
      <c r="DJ13" s="622"/>
      <c r="DK13" s="622"/>
      <c r="DL13" s="622"/>
      <c r="DM13" s="622"/>
      <c r="DN13" s="622"/>
      <c r="DO13" s="622"/>
      <c r="DP13" s="623"/>
      <c r="DQ13" s="627">
        <v>3273477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2462</v>
      </c>
      <c r="S14" s="622"/>
      <c r="T14" s="622"/>
      <c r="U14" s="622"/>
      <c r="V14" s="622"/>
      <c r="W14" s="622"/>
      <c r="X14" s="622"/>
      <c r="Y14" s="623"/>
      <c r="Z14" s="659">
        <v>0</v>
      </c>
      <c r="AA14" s="659"/>
      <c r="AB14" s="659"/>
      <c r="AC14" s="659"/>
      <c r="AD14" s="660">
        <v>2462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143424</v>
      </c>
      <c r="BH14" s="622"/>
      <c r="BI14" s="622"/>
      <c r="BJ14" s="622"/>
      <c r="BK14" s="622"/>
      <c r="BL14" s="622"/>
      <c r="BM14" s="622"/>
      <c r="BN14" s="623"/>
      <c r="BO14" s="659">
        <v>0.5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1648553</v>
      </c>
      <c r="CS14" s="622"/>
      <c r="CT14" s="622"/>
      <c r="CU14" s="622"/>
      <c r="CV14" s="622"/>
      <c r="CW14" s="622"/>
      <c r="CX14" s="622"/>
      <c r="CY14" s="623"/>
      <c r="CZ14" s="659">
        <v>2.7</v>
      </c>
      <c r="DA14" s="659"/>
      <c r="DB14" s="659"/>
      <c r="DC14" s="659"/>
      <c r="DD14" s="627">
        <v>154779</v>
      </c>
      <c r="DE14" s="622"/>
      <c r="DF14" s="622"/>
      <c r="DG14" s="622"/>
      <c r="DH14" s="622"/>
      <c r="DI14" s="622"/>
      <c r="DJ14" s="622"/>
      <c r="DK14" s="622"/>
      <c r="DL14" s="622"/>
      <c r="DM14" s="622"/>
      <c r="DN14" s="622"/>
      <c r="DO14" s="622"/>
      <c r="DP14" s="623"/>
      <c r="DQ14" s="627">
        <v>1605214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1142942</v>
      </c>
      <c r="BH15" s="622"/>
      <c r="BI15" s="622"/>
      <c r="BJ15" s="622"/>
      <c r="BK15" s="622"/>
      <c r="BL15" s="622"/>
      <c r="BM15" s="622"/>
      <c r="BN15" s="623"/>
      <c r="BO15" s="659">
        <v>3.8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9031798</v>
      </c>
      <c r="CS15" s="622"/>
      <c r="CT15" s="622"/>
      <c r="CU15" s="622"/>
      <c r="CV15" s="622"/>
      <c r="CW15" s="622"/>
      <c r="CX15" s="622"/>
      <c r="CY15" s="623"/>
      <c r="CZ15" s="659">
        <v>14.9</v>
      </c>
      <c r="DA15" s="659"/>
      <c r="DB15" s="659"/>
      <c r="DC15" s="659"/>
      <c r="DD15" s="627">
        <v>3436184</v>
      </c>
      <c r="DE15" s="622"/>
      <c r="DF15" s="622"/>
      <c r="DG15" s="622"/>
      <c r="DH15" s="622"/>
      <c r="DI15" s="622"/>
      <c r="DJ15" s="622"/>
      <c r="DK15" s="622"/>
      <c r="DL15" s="622"/>
      <c r="DM15" s="622"/>
      <c r="DN15" s="622"/>
      <c r="DO15" s="622"/>
      <c r="DP15" s="623"/>
      <c r="DQ15" s="627">
        <v>6104752</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43521</v>
      </c>
      <c r="S16" s="622"/>
      <c r="T16" s="622"/>
      <c r="U16" s="622"/>
      <c r="V16" s="622"/>
      <c r="W16" s="622"/>
      <c r="X16" s="622"/>
      <c r="Y16" s="623"/>
      <c r="Z16" s="659">
        <v>0.1</v>
      </c>
      <c r="AA16" s="659"/>
      <c r="AB16" s="659"/>
      <c r="AC16" s="659"/>
      <c r="AD16" s="660">
        <v>43521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314999</v>
      </c>
      <c r="S17" s="622"/>
      <c r="T17" s="622"/>
      <c r="U17" s="622"/>
      <c r="V17" s="622"/>
      <c r="W17" s="622"/>
      <c r="X17" s="622"/>
      <c r="Y17" s="623"/>
      <c r="Z17" s="659">
        <v>0.5</v>
      </c>
      <c r="AA17" s="659"/>
      <c r="AB17" s="659"/>
      <c r="AC17" s="659"/>
      <c r="AD17" s="660">
        <v>314999</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3157528</v>
      </c>
      <c r="CS17" s="622"/>
      <c r="CT17" s="622"/>
      <c r="CU17" s="622"/>
      <c r="CV17" s="622"/>
      <c r="CW17" s="622"/>
      <c r="CX17" s="622"/>
      <c r="CY17" s="623"/>
      <c r="CZ17" s="659">
        <v>5.2</v>
      </c>
      <c r="DA17" s="659"/>
      <c r="DB17" s="659"/>
      <c r="DC17" s="659"/>
      <c r="DD17" s="627" t="s">
        <v>122</v>
      </c>
      <c r="DE17" s="622"/>
      <c r="DF17" s="622"/>
      <c r="DG17" s="622"/>
      <c r="DH17" s="622"/>
      <c r="DI17" s="622"/>
      <c r="DJ17" s="622"/>
      <c r="DK17" s="622"/>
      <c r="DL17" s="622"/>
      <c r="DM17" s="622"/>
      <c r="DN17" s="622"/>
      <c r="DO17" s="622"/>
      <c r="DP17" s="623"/>
      <c r="DQ17" s="627">
        <v>3067384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171994</v>
      </c>
      <c r="S18" s="622"/>
      <c r="T18" s="622"/>
      <c r="U18" s="622"/>
      <c r="V18" s="622"/>
      <c r="W18" s="622"/>
      <c r="X18" s="622"/>
      <c r="Y18" s="623"/>
      <c r="Z18" s="659">
        <v>0.3</v>
      </c>
      <c r="AA18" s="659"/>
      <c r="AB18" s="659"/>
      <c r="AC18" s="659"/>
      <c r="AD18" s="660">
        <v>171994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159058</v>
      </c>
      <c r="S19" s="622"/>
      <c r="T19" s="622"/>
      <c r="U19" s="622"/>
      <c r="V19" s="622"/>
      <c r="W19" s="622"/>
      <c r="X19" s="622"/>
      <c r="Y19" s="623"/>
      <c r="Z19" s="659">
        <v>0.2</v>
      </c>
      <c r="AA19" s="659"/>
      <c r="AB19" s="659"/>
      <c r="AC19" s="659"/>
      <c r="AD19" s="660">
        <v>159058</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1901449</v>
      </c>
      <c r="BH19" s="622"/>
      <c r="BI19" s="622"/>
      <c r="BJ19" s="622"/>
      <c r="BK19" s="622"/>
      <c r="BL19" s="622"/>
      <c r="BM19" s="622"/>
      <c r="BN19" s="623"/>
      <c r="BO19" s="659">
        <v>6.3</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12936</v>
      </c>
      <c r="S20" s="622"/>
      <c r="T20" s="622"/>
      <c r="U20" s="622"/>
      <c r="V20" s="622"/>
      <c r="W20" s="622"/>
      <c r="X20" s="622"/>
      <c r="Y20" s="623"/>
      <c r="Z20" s="659">
        <v>0</v>
      </c>
      <c r="AA20" s="659"/>
      <c r="AB20" s="659"/>
      <c r="AC20" s="659"/>
      <c r="AD20" s="660">
        <v>12936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1901449</v>
      </c>
      <c r="BH20" s="622"/>
      <c r="BI20" s="622"/>
      <c r="BJ20" s="622"/>
      <c r="BK20" s="622"/>
      <c r="BL20" s="622"/>
      <c r="BM20" s="622"/>
      <c r="BN20" s="623"/>
      <c r="BO20" s="659">
        <v>6.3</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60746484</v>
      </c>
      <c r="CS20" s="622"/>
      <c r="CT20" s="622"/>
      <c r="CU20" s="622"/>
      <c r="CV20" s="622"/>
      <c r="CW20" s="622"/>
      <c r="CX20" s="622"/>
      <c r="CY20" s="623"/>
      <c r="CZ20" s="659">
        <v>100</v>
      </c>
      <c r="DA20" s="659"/>
      <c r="DB20" s="659"/>
      <c r="DC20" s="659"/>
      <c r="DD20" s="627">
        <v>5866662</v>
      </c>
      <c r="DE20" s="622"/>
      <c r="DF20" s="622"/>
      <c r="DG20" s="622"/>
      <c r="DH20" s="622"/>
      <c r="DI20" s="622"/>
      <c r="DJ20" s="622"/>
      <c r="DK20" s="622"/>
      <c r="DL20" s="622"/>
      <c r="DM20" s="622"/>
      <c r="DN20" s="622"/>
      <c r="DO20" s="622"/>
      <c r="DP20" s="623"/>
      <c r="DQ20" s="627">
        <v>41200215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23235</v>
      </c>
      <c r="S21" s="622"/>
      <c r="T21" s="622"/>
      <c r="U21" s="622"/>
      <c r="V21" s="622"/>
      <c r="W21" s="622"/>
      <c r="X21" s="622"/>
      <c r="Y21" s="623"/>
      <c r="Z21" s="659">
        <v>0</v>
      </c>
      <c r="AA21" s="659"/>
      <c r="AB21" s="659"/>
      <c r="AC21" s="659"/>
      <c r="AD21" s="660" t="s">
        <v>122</v>
      </c>
      <c r="AE21" s="660"/>
      <c r="AF21" s="660"/>
      <c r="AG21" s="660"/>
      <c r="AH21" s="660"/>
      <c r="AI21" s="660"/>
      <c r="AJ21" s="660"/>
      <c r="AK21" s="660"/>
      <c r="AL21" s="624" t="s">
        <v>122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23171</v>
      </c>
      <c r="S23" s="622"/>
      <c r="T23" s="622"/>
      <c r="U23" s="622"/>
      <c r="V23" s="622"/>
      <c r="W23" s="622"/>
      <c r="X23" s="622"/>
      <c r="Y23" s="623"/>
      <c r="Z23" s="659">
        <v>0</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1901449</v>
      </c>
      <c r="BH23" s="622"/>
      <c r="BI23" s="622"/>
      <c r="BJ23" s="622"/>
      <c r="BK23" s="622"/>
      <c r="BL23" s="622"/>
      <c r="BM23" s="622"/>
      <c r="BN23" s="623"/>
      <c r="BO23" s="659">
        <v>6.3</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v>64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30810572</v>
      </c>
      <c r="CS24" s="674"/>
      <c r="CT24" s="674"/>
      <c r="CU24" s="674"/>
      <c r="CV24" s="674"/>
      <c r="CW24" s="674"/>
      <c r="CX24" s="674"/>
      <c r="CY24" s="702"/>
      <c r="CZ24" s="703">
        <v>50.7</v>
      </c>
      <c r="DA24" s="685"/>
      <c r="DB24" s="685"/>
      <c r="DC24" s="705"/>
      <c r="DD24" s="701">
        <v>18101517</v>
      </c>
      <c r="DE24" s="674"/>
      <c r="DF24" s="674"/>
      <c r="DG24" s="674"/>
      <c r="DH24" s="674"/>
      <c r="DI24" s="674"/>
      <c r="DJ24" s="674"/>
      <c r="DK24" s="702"/>
      <c r="DL24" s="701">
        <v>15966115</v>
      </c>
      <c r="DM24" s="674"/>
      <c r="DN24" s="674"/>
      <c r="DO24" s="674"/>
      <c r="DP24" s="674"/>
      <c r="DQ24" s="674"/>
      <c r="DR24" s="674"/>
      <c r="DS24" s="674"/>
      <c r="DT24" s="674"/>
      <c r="DU24" s="674"/>
      <c r="DV24" s="702"/>
      <c r="DW24" s="703">
        <v>48.1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34805083</v>
      </c>
      <c r="S25" s="622"/>
      <c r="T25" s="622"/>
      <c r="U25" s="622"/>
      <c r="V25" s="622"/>
      <c r="W25" s="622"/>
      <c r="X25" s="622"/>
      <c r="Y25" s="623"/>
      <c r="Z25" s="659">
        <v>53.5</v>
      </c>
      <c r="AA25" s="659"/>
      <c r="AB25" s="659"/>
      <c r="AC25" s="659"/>
      <c r="AD25" s="660">
        <v>32880399</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8857177</v>
      </c>
      <c r="CS25" s="634"/>
      <c r="CT25" s="634"/>
      <c r="CU25" s="634"/>
      <c r="CV25" s="634"/>
      <c r="CW25" s="634"/>
      <c r="CX25" s="634"/>
      <c r="CY25" s="635"/>
      <c r="CZ25" s="624">
        <v>14.6</v>
      </c>
      <c r="DA25" s="636"/>
      <c r="DB25" s="636"/>
      <c r="DC25" s="637"/>
      <c r="DD25" s="627">
        <v>8117759</v>
      </c>
      <c r="DE25" s="634"/>
      <c r="DF25" s="634"/>
      <c r="DG25" s="634"/>
      <c r="DH25" s="634"/>
      <c r="DI25" s="634"/>
      <c r="DJ25" s="634"/>
      <c r="DK25" s="635"/>
      <c r="DL25" s="627">
        <v>7158828</v>
      </c>
      <c r="DM25" s="634"/>
      <c r="DN25" s="634"/>
      <c r="DO25" s="634"/>
      <c r="DP25" s="634"/>
      <c r="DQ25" s="634"/>
      <c r="DR25" s="634"/>
      <c r="DS25" s="634"/>
      <c r="DT25" s="634"/>
      <c r="DU25" s="634"/>
      <c r="DV25" s="635"/>
      <c r="DW25" s="624">
        <v>21.6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11720</v>
      </c>
      <c r="S26" s="622"/>
      <c r="T26" s="622"/>
      <c r="U26" s="622"/>
      <c r="V26" s="622"/>
      <c r="W26" s="622"/>
      <c r="X26" s="622"/>
      <c r="Y26" s="623"/>
      <c r="Z26" s="659">
        <v>0</v>
      </c>
      <c r="AA26" s="659"/>
      <c r="AB26" s="659"/>
      <c r="AC26" s="659"/>
      <c r="AD26" s="660">
        <v>11720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5731150</v>
      </c>
      <c r="CS26" s="622"/>
      <c r="CT26" s="622"/>
      <c r="CU26" s="622"/>
      <c r="CV26" s="622"/>
      <c r="CW26" s="622"/>
      <c r="CX26" s="622"/>
      <c r="CY26" s="623"/>
      <c r="CZ26" s="624">
        <v>9.4</v>
      </c>
      <c r="DA26" s="636"/>
      <c r="DB26" s="636"/>
      <c r="DC26" s="637"/>
      <c r="DD26" s="627">
        <v>5319324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493121</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30178159</v>
      </c>
      <c r="BH27" s="622"/>
      <c r="BI27" s="622"/>
      <c r="BJ27" s="622"/>
      <c r="BK27" s="622"/>
      <c r="BL27" s="622"/>
      <c r="BM27" s="622"/>
      <c r="BN27" s="623"/>
      <c r="BO27" s="659">
        <v>100</v>
      </c>
      <c r="BP27" s="659"/>
      <c r="BQ27" s="659"/>
      <c r="BR27" s="659"/>
      <c r="BS27" s="660">
        <v>366514</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18795867</v>
      </c>
      <c r="CS27" s="634"/>
      <c r="CT27" s="634"/>
      <c r="CU27" s="634"/>
      <c r="CV27" s="634"/>
      <c r="CW27" s="634"/>
      <c r="CX27" s="634"/>
      <c r="CY27" s="635"/>
      <c r="CZ27" s="624">
        <v>30.9</v>
      </c>
      <c r="DA27" s="636"/>
      <c r="DB27" s="636"/>
      <c r="DC27" s="637"/>
      <c r="DD27" s="627">
        <v>6916374</v>
      </c>
      <c r="DE27" s="634"/>
      <c r="DF27" s="634"/>
      <c r="DG27" s="634"/>
      <c r="DH27" s="634"/>
      <c r="DI27" s="634"/>
      <c r="DJ27" s="634"/>
      <c r="DK27" s="635"/>
      <c r="DL27" s="627">
        <v>5754908</v>
      </c>
      <c r="DM27" s="634"/>
      <c r="DN27" s="634"/>
      <c r="DO27" s="634"/>
      <c r="DP27" s="634"/>
      <c r="DQ27" s="634"/>
      <c r="DR27" s="634"/>
      <c r="DS27" s="634"/>
      <c r="DT27" s="634"/>
      <c r="DU27" s="634"/>
      <c r="DV27" s="635"/>
      <c r="DW27" s="624">
        <v>17.399999999999999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746458</v>
      </c>
      <c r="S28" s="622"/>
      <c r="T28" s="622"/>
      <c r="U28" s="622"/>
      <c r="V28" s="622"/>
      <c r="W28" s="622"/>
      <c r="X28" s="622"/>
      <c r="Y28" s="623"/>
      <c r="Z28" s="659">
        <v>1.1000000000000001</v>
      </c>
      <c r="AA28" s="659"/>
      <c r="AB28" s="659"/>
      <c r="AC28" s="659"/>
      <c r="AD28" s="660">
        <v>16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3157528</v>
      </c>
      <c r="CS28" s="622"/>
      <c r="CT28" s="622"/>
      <c r="CU28" s="622"/>
      <c r="CV28" s="622"/>
      <c r="CW28" s="622"/>
      <c r="CX28" s="622"/>
      <c r="CY28" s="623"/>
      <c r="CZ28" s="624">
        <v>5.2</v>
      </c>
      <c r="DA28" s="636"/>
      <c r="DB28" s="636"/>
      <c r="DC28" s="637"/>
      <c r="DD28" s="627">
        <v>3067384</v>
      </c>
      <c r="DE28" s="622"/>
      <c r="DF28" s="622"/>
      <c r="DG28" s="622"/>
      <c r="DH28" s="622"/>
      <c r="DI28" s="622"/>
      <c r="DJ28" s="622"/>
      <c r="DK28" s="623"/>
      <c r="DL28" s="627">
        <v>3052379</v>
      </c>
      <c r="DM28" s="622"/>
      <c r="DN28" s="622"/>
      <c r="DO28" s="622"/>
      <c r="DP28" s="622"/>
      <c r="DQ28" s="622"/>
      <c r="DR28" s="622"/>
      <c r="DS28" s="622"/>
      <c r="DT28" s="622"/>
      <c r="DU28" s="622"/>
      <c r="DV28" s="623"/>
      <c r="DW28" s="624">
        <v>9.1999999999999993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105888</v>
      </c>
      <c r="S29" s="622"/>
      <c r="T29" s="622"/>
      <c r="U29" s="622"/>
      <c r="V29" s="622"/>
      <c r="W29" s="622"/>
      <c r="X29" s="622"/>
      <c r="Y29" s="623"/>
      <c r="Z29" s="659">
        <v>0.2</v>
      </c>
      <c r="AA29" s="659"/>
      <c r="AB29" s="659"/>
      <c r="AC29" s="659"/>
      <c r="AD29" s="660">
        <v>283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3157528</v>
      </c>
      <c r="CS29" s="634"/>
      <c r="CT29" s="634"/>
      <c r="CU29" s="634"/>
      <c r="CV29" s="634"/>
      <c r="CW29" s="634"/>
      <c r="CX29" s="634"/>
      <c r="CY29" s="635"/>
      <c r="CZ29" s="624">
        <v>5.2</v>
      </c>
      <c r="DA29" s="636"/>
      <c r="DB29" s="636"/>
      <c r="DC29" s="637"/>
      <c r="DD29" s="627">
        <v>3067384</v>
      </c>
      <c r="DE29" s="634"/>
      <c r="DF29" s="634"/>
      <c r="DG29" s="634"/>
      <c r="DH29" s="634"/>
      <c r="DI29" s="634"/>
      <c r="DJ29" s="634"/>
      <c r="DK29" s="635"/>
      <c r="DL29" s="627">
        <v>3052379</v>
      </c>
      <c r="DM29" s="634"/>
      <c r="DN29" s="634"/>
      <c r="DO29" s="634"/>
      <c r="DP29" s="634"/>
      <c r="DQ29" s="634"/>
      <c r="DR29" s="634"/>
      <c r="DS29" s="634"/>
      <c r="DT29" s="634"/>
      <c r="DU29" s="634"/>
      <c r="DV29" s="635"/>
      <c r="DW29" s="624">
        <v>9.1999999999999993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12753041</v>
      </c>
      <c r="S30" s="622"/>
      <c r="T30" s="622"/>
      <c r="U30" s="622"/>
      <c r="V30" s="622"/>
      <c r="W30" s="622"/>
      <c r="X30" s="622"/>
      <c r="Y30" s="623"/>
      <c r="Z30" s="659">
        <v>19.600000000000001</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3038286</v>
      </c>
      <c r="CS30" s="622"/>
      <c r="CT30" s="622"/>
      <c r="CU30" s="622"/>
      <c r="CV30" s="622"/>
      <c r="CW30" s="622"/>
      <c r="CX30" s="622"/>
      <c r="CY30" s="623"/>
      <c r="CZ30" s="624">
        <v>5</v>
      </c>
      <c r="DA30" s="636"/>
      <c r="DB30" s="636"/>
      <c r="DC30" s="637"/>
      <c r="DD30" s="627">
        <v>2948297</v>
      </c>
      <c r="DE30" s="622"/>
      <c r="DF30" s="622"/>
      <c r="DG30" s="622"/>
      <c r="DH30" s="622"/>
      <c r="DI30" s="622"/>
      <c r="DJ30" s="622"/>
      <c r="DK30" s="623"/>
      <c r="DL30" s="627">
        <v>2933292</v>
      </c>
      <c r="DM30" s="622"/>
      <c r="DN30" s="622"/>
      <c r="DO30" s="622"/>
      <c r="DP30" s="622"/>
      <c r="DQ30" s="622"/>
      <c r="DR30" s="622"/>
      <c r="DS30" s="622"/>
      <c r="DT30" s="622"/>
      <c r="DU30" s="622"/>
      <c r="DV30" s="623"/>
      <c r="DW30" s="624">
        <v>8.8000000000000007</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99.4</v>
      </c>
      <c r="BH31" s="684"/>
      <c r="BI31" s="684"/>
      <c r="BJ31" s="684"/>
      <c r="BK31" s="684"/>
      <c r="BL31" s="684"/>
      <c r="BM31" s="685">
        <v>98.3</v>
      </c>
      <c r="BN31" s="684"/>
      <c r="BO31" s="684"/>
      <c r="BP31" s="684"/>
      <c r="BQ31" s="686"/>
      <c r="BR31" s="683">
        <v>99.4</v>
      </c>
      <c r="BS31" s="684"/>
      <c r="BT31" s="684"/>
      <c r="BU31" s="684"/>
      <c r="BV31" s="684"/>
      <c r="BW31" s="684"/>
      <c r="BX31" s="685">
        <v>98.1</v>
      </c>
      <c r="BY31" s="684"/>
      <c r="BZ31" s="684"/>
      <c r="CA31" s="684"/>
      <c r="CB31" s="686"/>
      <c r="CD31" s="642"/>
      <c r="CE31" s="643"/>
      <c r="CF31" s="618" t="s">
        <v>300</v>
      </c>
      <c r="CG31" s="619"/>
      <c r="CH31" s="619"/>
      <c r="CI31" s="619"/>
      <c r="CJ31" s="619"/>
      <c r="CK31" s="619"/>
      <c r="CL31" s="619"/>
      <c r="CM31" s="619"/>
      <c r="CN31" s="619"/>
      <c r="CO31" s="619"/>
      <c r="CP31" s="619"/>
      <c r="CQ31" s="620"/>
      <c r="CR31" s="621">
        <v>119242</v>
      </c>
      <c r="CS31" s="634"/>
      <c r="CT31" s="634"/>
      <c r="CU31" s="634"/>
      <c r="CV31" s="634"/>
      <c r="CW31" s="634"/>
      <c r="CX31" s="634"/>
      <c r="CY31" s="635"/>
      <c r="CZ31" s="624">
        <v>0.2</v>
      </c>
      <c r="DA31" s="636"/>
      <c r="DB31" s="636"/>
      <c r="DC31" s="637"/>
      <c r="DD31" s="627">
        <v>119087</v>
      </c>
      <c r="DE31" s="634"/>
      <c r="DF31" s="634"/>
      <c r="DG31" s="634"/>
      <c r="DH31" s="634"/>
      <c r="DI31" s="634"/>
      <c r="DJ31" s="634"/>
      <c r="DK31" s="635"/>
      <c r="DL31" s="627">
        <v>119087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3605472</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v>
      </c>
      <c r="BN32" s="634"/>
      <c r="BO32" s="634"/>
      <c r="BP32" s="634"/>
      <c r="BQ32" s="657"/>
      <c r="BR32" s="692">
        <v>99</v>
      </c>
      <c r="BS32" s="634"/>
      <c r="BT32" s="634"/>
      <c r="BU32" s="634"/>
      <c r="BV32" s="634"/>
      <c r="BW32" s="634"/>
      <c r="BX32" s="625">
        <v>96.8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337251</v>
      </c>
      <c r="S33" s="622"/>
      <c r="T33" s="622"/>
      <c r="U33" s="622"/>
      <c r="V33" s="622"/>
      <c r="W33" s="622"/>
      <c r="X33" s="622"/>
      <c r="Y33" s="623"/>
      <c r="Z33" s="659">
        <v>0.5</v>
      </c>
      <c r="AA33" s="659"/>
      <c r="AB33" s="659"/>
      <c r="AC33" s="659"/>
      <c r="AD33" s="660">
        <v>214592</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99.8</v>
      </c>
      <c r="BH33" s="606"/>
      <c r="BI33" s="606"/>
      <c r="BJ33" s="606"/>
      <c r="BK33" s="606"/>
      <c r="BL33" s="606"/>
      <c r="BM33" s="652">
        <v>99.3</v>
      </c>
      <c r="BN33" s="606"/>
      <c r="BO33" s="606"/>
      <c r="BP33" s="606"/>
      <c r="BQ33" s="669"/>
      <c r="BR33" s="682">
        <v>99.8</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24069250</v>
      </c>
      <c r="CS33" s="634"/>
      <c r="CT33" s="634"/>
      <c r="CU33" s="634"/>
      <c r="CV33" s="634"/>
      <c r="CW33" s="634"/>
      <c r="CX33" s="634"/>
      <c r="CY33" s="635"/>
      <c r="CZ33" s="624">
        <v>39.6</v>
      </c>
      <c r="DA33" s="636"/>
      <c r="DB33" s="636"/>
      <c r="DC33" s="637"/>
      <c r="DD33" s="627">
        <v>20757900</v>
      </c>
      <c r="DE33" s="634"/>
      <c r="DF33" s="634"/>
      <c r="DG33" s="634"/>
      <c r="DH33" s="634"/>
      <c r="DI33" s="634"/>
      <c r="DJ33" s="634"/>
      <c r="DK33" s="635"/>
      <c r="DL33" s="627">
        <v>13368625</v>
      </c>
      <c r="DM33" s="634"/>
      <c r="DN33" s="634"/>
      <c r="DO33" s="634"/>
      <c r="DP33" s="634"/>
      <c r="DQ33" s="634"/>
      <c r="DR33" s="634"/>
      <c r="DS33" s="634"/>
      <c r="DT33" s="634"/>
      <c r="DU33" s="634"/>
      <c r="DV33" s="635"/>
      <c r="DW33" s="624">
        <v>40.299999999999997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77136</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10931145</v>
      </c>
      <c r="CS34" s="622"/>
      <c r="CT34" s="622"/>
      <c r="CU34" s="622"/>
      <c r="CV34" s="622"/>
      <c r="CW34" s="622"/>
      <c r="CX34" s="622"/>
      <c r="CY34" s="623"/>
      <c r="CZ34" s="624">
        <v>18</v>
      </c>
      <c r="DA34" s="636"/>
      <c r="DB34" s="636"/>
      <c r="DC34" s="637"/>
      <c r="DD34" s="627">
        <v>9340715</v>
      </c>
      <c r="DE34" s="622"/>
      <c r="DF34" s="622"/>
      <c r="DG34" s="622"/>
      <c r="DH34" s="622"/>
      <c r="DI34" s="622"/>
      <c r="DJ34" s="622"/>
      <c r="DK34" s="623"/>
      <c r="DL34" s="627">
        <v>7867614</v>
      </c>
      <c r="DM34" s="622"/>
      <c r="DN34" s="622"/>
      <c r="DO34" s="622"/>
      <c r="DP34" s="622"/>
      <c r="DQ34" s="622"/>
      <c r="DR34" s="622"/>
      <c r="DS34" s="622"/>
      <c r="DT34" s="622"/>
      <c r="DU34" s="622"/>
      <c r="DV34" s="623"/>
      <c r="DW34" s="624">
        <v>23.7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3455224</v>
      </c>
      <c r="S35" s="622"/>
      <c r="T35" s="622"/>
      <c r="U35" s="622"/>
      <c r="V35" s="622"/>
      <c r="W35" s="622"/>
      <c r="X35" s="622"/>
      <c r="Y35" s="623"/>
      <c r="Z35" s="659">
        <v>5.3</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335528</v>
      </c>
      <c r="CS35" s="634"/>
      <c r="CT35" s="634"/>
      <c r="CU35" s="634"/>
      <c r="CV35" s="634"/>
      <c r="CW35" s="634"/>
      <c r="CX35" s="634"/>
      <c r="CY35" s="635"/>
      <c r="CZ35" s="624">
        <v>0.6</v>
      </c>
      <c r="DA35" s="636"/>
      <c r="DB35" s="636"/>
      <c r="DC35" s="637"/>
      <c r="DD35" s="627">
        <v>325225</v>
      </c>
      <c r="DE35" s="634"/>
      <c r="DF35" s="634"/>
      <c r="DG35" s="634"/>
      <c r="DH35" s="634"/>
      <c r="DI35" s="634"/>
      <c r="DJ35" s="634"/>
      <c r="DK35" s="635"/>
      <c r="DL35" s="627">
        <v>157138</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4986046</v>
      </c>
      <c r="S36" s="622"/>
      <c r="T36" s="622"/>
      <c r="U36" s="622"/>
      <c r="V36" s="622"/>
      <c r="W36" s="622"/>
      <c r="X36" s="622"/>
      <c r="Y36" s="623"/>
      <c r="Z36" s="659">
        <v>7.7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3687727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1216554</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5930898</v>
      </c>
      <c r="CS36" s="622"/>
      <c r="CT36" s="622"/>
      <c r="CU36" s="622"/>
      <c r="CV36" s="622"/>
      <c r="CW36" s="622"/>
      <c r="CX36" s="622"/>
      <c r="CY36" s="623"/>
      <c r="CZ36" s="624">
        <v>9.8000000000000007</v>
      </c>
      <c r="DA36" s="636"/>
      <c r="DB36" s="636"/>
      <c r="DC36" s="637"/>
      <c r="DD36" s="627">
        <v>5016063</v>
      </c>
      <c r="DE36" s="622"/>
      <c r="DF36" s="622"/>
      <c r="DG36" s="622"/>
      <c r="DH36" s="622"/>
      <c r="DI36" s="622"/>
      <c r="DJ36" s="622"/>
      <c r="DK36" s="623"/>
      <c r="DL36" s="627">
        <v>3557745</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1780354</v>
      </c>
      <c r="S37" s="622"/>
      <c r="T37" s="622"/>
      <c r="U37" s="622"/>
      <c r="V37" s="622"/>
      <c r="W37" s="622"/>
      <c r="X37" s="622"/>
      <c r="Y37" s="623"/>
      <c r="Z37" s="659">
        <v>2.7</v>
      </c>
      <c r="AA37" s="659"/>
      <c r="AB37" s="659"/>
      <c r="AC37" s="659"/>
      <c r="AD37" s="660">
        <v>57703</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606988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1216554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836180</v>
      </c>
      <c r="CS37" s="634"/>
      <c r="CT37" s="634"/>
      <c r="CU37" s="634"/>
      <c r="CV37" s="634"/>
      <c r="CW37" s="634"/>
      <c r="CX37" s="634"/>
      <c r="CY37" s="635"/>
      <c r="CZ37" s="624">
        <v>1.4</v>
      </c>
      <c r="DA37" s="636"/>
      <c r="DB37" s="636"/>
      <c r="DC37" s="637"/>
      <c r="DD37" s="627">
        <v>836180</v>
      </c>
      <c r="DE37" s="634"/>
      <c r="DF37" s="634"/>
      <c r="DG37" s="634"/>
      <c r="DH37" s="634"/>
      <c r="DI37" s="634"/>
      <c r="DJ37" s="634"/>
      <c r="DK37" s="635"/>
      <c r="DL37" s="627">
        <v>836180</v>
      </c>
      <c r="DM37" s="634"/>
      <c r="DN37" s="634"/>
      <c r="DO37" s="634"/>
      <c r="DP37" s="634"/>
      <c r="DQ37" s="634"/>
      <c r="DR37" s="634"/>
      <c r="DS37" s="634"/>
      <c r="DT37" s="634"/>
      <c r="DU37" s="634"/>
      <c r="DV37" s="635"/>
      <c r="DW37" s="624">
        <v>2.5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1959200</v>
      </c>
      <c r="S38" s="622"/>
      <c r="T38" s="622"/>
      <c r="U38" s="622"/>
      <c r="V38" s="622"/>
      <c r="W38" s="622"/>
      <c r="X38" s="622"/>
      <c r="Y38" s="623"/>
      <c r="Z38" s="659">
        <v>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284683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15654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3052402</v>
      </c>
      <c r="CS38" s="622"/>
      <c r="CT38" s="622"/>
      <c r="CU38" s="622"/>
      <c r="CV38" s="622"/>
      <c r="CW38" s="622"/>
      <c r="CX38" s="622"/>
      <c r="CY38" s="623"/>
      <c r="CZ38" s="624">
        <v>5</v>
      </c>
      <c r="DA38" s="636"/>
      <c r="DB38" s="636"/>
      <c r="DC38" s="637"/>
      <c r="DD38" s="627">
        <v>2493218</v>
      </c>
      <c r="DE38" s="622"/>
      <c r="DF38" s="622"/>
      <c r="DG38" s="622"/>
      <c r="DH38" s="622"/>
      <c r="DI38" s="622"/>
      <c r="DJ38" s="622"/>
      <c r="DK38" s="623"/>
      <c r="DL38" s="627">
        <v>1784508</v>
      </c>
      <c r="DM38" s="622"/>
      <c r="DN38" s="622"/>
      <c r="DO38" s="622"/>
      <c r="DP38" s="622"/>
      <c r="DQ38" s="622"/>
      <c r="DR38" s="622"/>
      <c r="DS38" s="622"/>
      <c r="DT38" s="622"/>
      <c r="DU38" s="622"/>
      <c r="DV38" s="623"/>
      <c r="DW38" s="624">
        <v>5.4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81024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22377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3663191</v>
      </c>
      <c r="CS39" s="634"/>
      <c r="CT39" s="634"/>
      <c r="CU39" s="634"/>
      <c r="CV39" s="634"/>
      <c r="CW39" s="634"/>
      <c r="CX39" s="634"/>
      <c r="CY39" s="635"/>
      <c r="CZ39" s="624">
        <v>6</v>
      </c>
      <c r="DA39" s="636"/>
      <c r="DB39" s="636"/>
      <c r="DC39" s="637"/>
      <c r="DD39" s="627">
        <v>3581058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28337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156086</v>
      </c>
      <c r="CS40" s="622"/>
      <c r="CT40" s="622"/>
      <c r="CU40" s="622"/>
      <c r="CV40" s="622"/>
      <c r="CW40" s="622"/>
      <c r="CX40" s="622"/>
      <c r="CY40" s="623"/>
      <c r="CZ40" s="624">
        <v>0.3</v>
      </c>
      <c r="DA40" s="636"/>
      <c r="DB40" s="636"/>
      <c r="DC40" s="637"/>
      <c r="DD40" s="627">
        <v>1621</v>
      </c>
      <c r="DE40" s="622"/>
      <c r="DF40" s="622"/>
      <c r="DG40" s="622"/>
      <c r="DH40" s="622"/>
      <c r="DI40" s="622"/>
      <c r="DJ40" s="622"/>
      <c r="DK40" s="623"/>
      <c r="DL40" s="627">
        <v>1620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65115994</v>
      </c>
      <c r="S41" s="646"/>
      <c r="T41" s="646"/>
      <c r="U41" s="646"/>
      <c r="V41" s="646"/>
      <c r="W41" s="646"/>
      <c r="X41" s="646"/>
      <c r="Y41" s="649"/>
      <c r="Z41" s="650">
        <v>100</v>
      </c>
      <c r="AA41" s="650"/>
      <c r="AB41" s="650"/>
      <c r="AC41" s="650"/>
      <c r="AD41" s="651">
        <v>33164713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1144679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1542016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257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5866662</v>
      </c>
      <c r="CS42" s="634"/>
      <c r="CT42" s="634"/>
      <c r="CU42" s="634"/>
      <c r="CV42" s="634"/>
      <c r="CW42" s="634"/>
      <c r="CX42" s="634"/>
      <c r="CY42" s="635"/>
      <c r="CZ42" s="624">
        <v>9.6999999999999993</v>
      </c>
      <c r="DA42" s="636"/>
      <c r="DB42" s="636"/>
      <c r="DC42" s="637"/>
      <c r="DD42" s="627">
        <v>2340798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83399</v>
      </c>
      <c r="CS43" s="634"/>
      <c r="CT43" s="634"/>
      <c r="CU43" s="634"/>
      <c r="CV43" s="634"/>
      <c r="CW43" s="634"/>
      <c r="CX43" s="634"/>
      <c r="CY43" s="635"/>
      <c r="CZ43" s="624">
        <v>0.1</v>
      </c>
      <c r="DA43" s="636"/>
      <c r="DB43" s="636"/>
      <c r="DC43" s="637"/>
      <c r="DD43" s="627">
        <v>83399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5866662</v>
      </c>
      <c r="CS44" s="622"/>
      <c r="CT44" s="622"/>
      <c r="CU44" s="622"/>
      <c r="CV44" s="622"/>
      <c r="CW44" s="622"/>
      <c r="CX44" s="622"/>
      <c r="CY44" s="623"/>
      <c r="CZ44" s="624">
        <v>9.6999999999999993</v>
      </c>
      <c r="DA44" s="625"/>
      <c r="DB44" s="625"/>
      <c r="DC44" s="626"/>
      <c r="DD44" s="627">
        <v>2340798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1633734</v>
      </c>
      <c r="CS45" s="634"/>
      <c r="CT45" s="634"/>
      <c r="CU45" s="634"/>
      <c r="CV45" s="634"/>
      <c r="CW45" s="634"/>
      <c r="CX45" s="634"/>
      <c r="CY45" s="635"/>
      <c r="CZ45" s="624">
        <v>2.7</v>
      </c>
      <c r="DA45" s="636"/>
      <c r="DB45" s="636"/>
      <c r="DC45" s="637"/>
      <c r="DD45" s="627">
        <v>463884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4232928</v>
      </c>
      <c r="CS46" s="622"/>
      <c r="CT46" s="622"/>
      <c r="CU46" s="622"/>
      <c r="CV46" s="622"/>
      <c r="CW46" s="622"/>
      <c r="CX46" s="622"/>
      <c r="CY46" s="623"/>
      <c r="CZ46" s="624">
        <v>7</v>
      </c>
      <c r="DA46" s="625"/>
      <c r="DB46" s="625"/>
      <c r="DC46" s="626"/>
      <c r="DD46" s="627">
        <v>1876914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60746484</v>
      </c>
      <c r="CS49" s="606"/>
      <c r="CT49" s="606"/>
      <c r="CU49" s="606"/>
      <c r="CV49" s="606"/>
      <c r="CW49" s="606"/>
      <c r="CX49" s="606"/>
      <c r="CY49" s="607"/>
      <c r="CZ49" s="608">
        <v>100</v>
      </c>
      <c r="DA49" s="609"/>
      <c r="DB49" s="609"/>
      <c r="DC49" s="610"/>
      <c r="DD49" s="611">
        <v>41200215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CsKf/AKD6O4y+tbMiOXhFDuDCGZVX51EwgDsQn+yKoouq8IiHb2mMHHWV0PTd6E0FSX5Gx4af1WNfKpcWtC0w==" saltValue="iGYsd7y9fSdswvzZWGAu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D10" sqref="BD10"/>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3">
        <v>64209</v>
      </c>
      <c r="R7" s="1104"/>
      <c r="S7" s="1104"/>
      <c r="T7" s="1104"/>
      <c r="U7" s="1104"/>
      <c r="V7" s="1104">
        <v>60480</v>
      </c>
      <c r="W7" s="1104"/>
      <c r="X7" s="1104"/>
      <c r="Y7" s="1104"/>
      <c r="Z7" s="1104"/>
      <c r="AA7" s="1104">
        <v>3729</v>
      </c>
      <c r="AB7" s="1104"/>
      <c r="AC7" s="1104"/>
      <c r="AD7" s="1104"/>
      <c r="AE7" s="1105"/>
      <c r="AF7" s="1106">
        <v>3261</v>
      </c>
      <c r="AG7" s="1107"/>
      <c r="AH7" s="1107"/>
      <c r="AI7" s="1107"/>
      <c r="AJ7" s="1108"/>
      <c r="AK7" s="1109" t="s">
        <v>551</v>
      </c>
      <c r="AL7" s="1110"/>
      <c r="AM7" s="1110"/>
      <c r="AN7" s="1110"/>
      <c r="AO7" s="1110"/>
      <c r="AP7" s="1110">
        <v>20334</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096" t="s">
        <v>561</v>
      </c>
      <c r="BT7" s="1097"/>
      <c r="BU7" s="1097"/>
      <c r="BV7" s="1097"/>
      <c r="BW7" s="1097"/>
      <c r="BX7" s="1097"/>
      <c r="BY7" s="1097"/>
      <c r="BZ7" s="1097"/>
      <c r="CA7" s="1097"/>
      <c r="CB7" s="1097"/>
      <c r="CC7" s="1097"/>
      <c r="CD7" s="1097"/>
      <c r="CE7" s="1097"/>
      <c r="CF7" s="1097"/>
      <c r="CG7" s="1098"/>
      <c r="CH7" s="1099">
        <v>13</v>
      </c>
      <c r="CI7" s="1100"/>
      <c r="CJ7" s="1100"/>
      <c r="CK7" s="1100"/>
      <c r="CL7" s="1101"/>
      <c r="CM7" s="1099">
        <v>120</v>
      </c>
      <c r="CN7" s="1100"/>
      <c r="CO7" s="1100"/>
      <c r="CP7" s="1100"/>
      <c r="CQ7" s="1101"/>
      <c r="CR7" s="1099">
        <v>10</v>
      </c>
      <c r="CS7" s="1100"/>
      <c r="CT7" s="1100"/>
      <c r="CU7" s="1100"/>
      <c r="CV7" s="1101"/>
      <c r="CW7" s="1099" t="s">
        <v>551</v>
      </c>
      <c r="CX7" s="1100"/>
      <c r="CY7" s="1100"/>
      <c r="CZ7" s="1100"/>
      <c r="DA7" s="1101"/>
      <c r="DB7" s="1099" t="s">
        <v>551</v>
      </c>
      <c r="DC7" s="1100"/>
      <c r="DD7" s="1100"/>
      <c r="DE7" s="1100"/>
      <c r="DF7" s="1101"/>
      <c r="DG7" s="1099" t="s">
        <v>551</v>
      </c>
      <c r="DH7" s="1100"/>
      <c r="DI7" s="1100"/>
      <c r="DJ7" s="1100"/>
      <c r="DK7" s="1101"/>
      <c r="DL7" s="1099" t="s">
        <v>551</v>
      </c>
      <c r="DM7" s="1100"/>
      <c r="DN7" s="1100"/>
      <c r="DO7" s="1100"/>
      <c r="DP7" s="1101"/>
      <c r="DQ7" s="1099" t="s">
        <v>551</v>
      </c>
      <c r="DR7" s="1100"/>
      <c r="DS7" s="1100"/>
      <c r="DT7" s="1100"/>
      <c r="DU7" s="1101"/>
      <c r="DV7" s="1096"/>
      <c r="DW7" s="1097"/>
      <c r="DX7" s="1097"/>
      <c r="DY7" s="1097"/>
      <c r="DZ7" s="1102"/>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705</v>
      </c>
      <c r="R8" s="1039"/>
      <c r="S8" s="1039"/>
      <c r="T8" s="1039"/>
      <c r="U8" s="1039"/>
      <c r="V8" s="1039">
        <v>653</v>
      </c>
      <c r="W8" s="1039"/>
      <c r="X8" s="1039"/>
      <c r="Y8" s="1039"/>
      <c r="Z8" s="1039"/>
      <c r="AA8" s="1039">
        <v>53</v>
      </c>
      <c r="AB8" s="1039"/>
      <c r="AC8" s="1039"/>
      <c r="AD8" s="1039"/>
      <c r="AE8" s="1040"/>
      <c r="AF8" s="1035">
        <v>53</v>
      </c>
      <c r="AG8" s="1036"/>
      <c r="AH8" s="1036"/>
      <c r="AI8" s="1036"/>
      <c r="AJ8" s="1037"/>
      <c r="AK8" s="1080">
        <v>280</v>
      </c>
      <c r="AL8" s="1081"/>
      <c r="AM8" s="1081"/>
      <c r="AN8" s="1081"/>
      <c r="AO8" s="1081"/>
      <c r="AP8" s="1081">
        <v>657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20</v>
      </c>
      <c r="CI8" s="990"/>
      <c r="CJ8" s="990"/>
      <c r="CK8" s="990"/>
      <c r="CL8" s="991"/>
      <c r="CM8" s="989">
        <v>640</v>
      </c>
      <c r="CN8" s="990"/>
      <c r="CO8" s="990"/>
      <c r="CP8" s="990"/>
      <c r="CQ8" s="991"/>
      <c r="CR8" s="989">
        <v>350</v>
      </c>
      <c r="CS8" s="990"/>
      <c r="CT8" s="990"/>
      <c r="CU8" s="990"/>
      <c r="CV8" s="991"/>
      <c r="CW8" s="989" t="s">
        <v>551</v>
      </c>
      <c r="CX8" s="990"/>
      <c r="CY8" s="990"/>
      <c r="CZ8" s="990"/>
      <c r="DA8" s="991"/>
      <c r="DB8" s="989" t="s">
        <v>551</v>
      </c>
      <c r="DC8" s="990"/>
      <c r="DD8" s="990"/>
      <c r="DE8" s="990"/>
      <c r="DF8" s="991"/>
      <c r="DG8" s="989" t="s">
        <v>551</v>
      </c>
      <c r="DH8" s="990"/>
      <c r="DI8" s="990"/>
      <c r="DJ8" s="990"/>
      <c r="DK8" s="991"/>
      <c r="DL8" s="989" t="s">
        <v>551</v>
      </c>
      <c r="DM8" s="990"/>
      <c r="DN8" s="990"/>
      <c r="DO8" s="990"/>
      <c r="DP8" s="991"/>
      <c r="DQ8" s="989" t="s">
        <v>551</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4</v>
      </c>
      <c r="R9" s="1039"/>
      <c r="S9" s="1039"/>
      <c r="T9" s="1039"/>
      <c r="U9" s="1039"/>
      <c r="V9" s="1039">
        <v>4</v>
      </c>
      <c r="W9" s="1039"/>
      <c r="X9" s="1039"/>
      <c r="Y9" s="1039"/>
      <c r="Z9" s="1039"/>
      <c r="AA9" s="1039">
        <v>0</v>
      </c>
      <c r="AB9" s="1039"/>
      <c r="AC9" s="1039"/>
      <c r="AD9" s="1039"/>
      <c r="AE9" s="1040"/>
      <c r="AF9" s="1035">
        <v>0</v>
      </c>
      <c r="AG9" s="1036"/>
      <c r="AH9" s="1036"/>
      <c r="AI9" s="1036"/>
      <c r="AJ9" s="1037"/>
      <c r="AK9" s="1080">
        <v>4</v>
      </c>
      <c r="AL9" s="1081"/>
      <c r="AM9" s="1081"/>
      <c r="AN9" s="1081"/>
      <c r="AO9" s="1081"/>
      <c r="AP9" s="1081" t="s">
        <v>551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563</v>
      </c>
      <c r="BT9" s="993"/>
      <c r="BU9" s="993"/>
      <c r="BV9" s="993"/>
      <c r="BW9" s="993"/>
      <c r="BX9" s="993"/>
      <c r="BY9" s="993"/>
      <c r="BZ9" s="993"/>
      <c r="CA9" s="993"/>
      <c r="CB9" s="993"/>
      <c r="CC9" s="993"/>
      <c r="CD9" s="993"/>
      <c r="CE9" s="993"/>
      <c r="CF9" s="993"/>
      <c r="CG9" s="1014"/>
      <c r="CH9" s="989">
        <v>2</v>
      </c>
      <c r="CI9" s="990"/>
      <c r="CJ9" s="990"/>
      <c r="CK9" s="990"/>
      <c r="CL9" s="991"/>
      <c r="CM9" s="989">
        <v>114</v>
      </c>
      <c r="CN9" s="990"/>
      <c r="CO9" s="990"/>
      <c r="CP9" s="990"/>
      <c r="CQ9" s="991"/>
      <c r="CR9" s="989">
        <v>5</v>
      </c>
      <c r="CS9" s="990"/>
      <c r="CT9" s="990"/>
      <c r="CU9" s="990"/>
      <c r="CV9" s="991"/>
      <c r="CW9" s="989" t="s">
        <v>551</v>
      </c>
      <c r="CX9" s="990"/>
      <c r="CY9" s="990"/>
      <c r="CZ9" s="990"/>
      <c r="DA9" s="991"/>
      <c r="DB9" s="989" t="s">
        <v>551</v>
      </c>
      <c r="DC9" s="990"/>
      <c r="DD9" s="990"/>
      <c r="DE9" s="990"/>
      <c r="DF9" s="991"/>
      <c r="DG9" s="989" t="s">
        <v>551</v>
      </c>
      <c r="DH9" s="990"/>
      <c r="DI9" s="990"/>
      <c r="DJ9" s="990"/>
      <c r="DK9" s="991"/>
      <c r="DL9" s="989" t="s">
        <v>551</v>
      </c>
      <c r="DM9" s="990"/>
      <c r="DN9" s="990"/>
      <c r="DO9" s="990"/>
      <c r="DP9" s="991"/>
      <c r="DQ9" s="989" t="s">
        <v>551</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2</v>
      </c>
      <c r="R10" s="1039"/>
      <c r="S10" s="1039"/>
      <c r="T10" s="1039"/>
      <c r="U10" s="1039"/>
      <c r="V10" s="1039">
        <v>1</v>
      </c>
      <c r="W10" s="1039"/>
      <c r="X10" s="1039"/>
      <c r="Y10" s="1039"/>
      <c r="Z10" s="1039"/>
      <c r="AA10" s="1039">
        <v>1</v>
      </c>
      <c r="AB10" s="1039"/>
      <c r="AC10" s="1039"/>
      <c r="AD10" s="1039"/>
      <c r="AE10" s="1040"/>
      <c r="AF10" s="1035">
        <v>1</v>
      </c>
      <c r="AG10" s="1036"/>
      <c r="AH10" s="1036"/>
      <c r="AI10" s="1036"/>
      <c r="AJ10" s="1037"/>
      <c r="AK10" s="1080" t="s">
        <v>551</v>
      </c>
      <c r="AL10" s="1081"/>
      <c r="AM10" s="1081"/>
      <c r="AN10" s="1081"/>
      <c r="AO10" s="1081"/>
      <c r="AP10" s="1081" t="s">
        <v>551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1109</v>
      </c>
      <c r="R11" s="1039"/>
      <c r="S11" s="1039"/>
      <c r="T11" s="1039"/>
      <c r="U11" s="1039"/>
      <c r="V11" s="1039">
        <v>753</v>
      </c>
      <c r="W11" s="1039"/>
      <c r="X11" s="1039"/>
      <c r="Y11" s="1039"/>
      <c r="Z11" s="1039"/>
      <c r="AA11" s="1039">
        <v>356</v>
      </c>
      <c r="AB11" s="1039"/>
      <c r="AC11" s="1039"/>
      <c r="AD11" s="1039"/>
      <c r="AE11" s="1040"/>
      <c r="AF11" s="1035">
        <v>171</v>
      </c>
      <c r="AG11" s="1036"/>
      <c r="AH11" s="1036"/>
      <c r="AI11" s="1036"/>
      <c r="AJ11" s="1037"/>
      <c r="AK11" s="1080">
        <v>858</v>
      </c>
      <c r="AL11" s="1081"/>
      <c r="AM11" s="1081"/>
      <c r="AN11" s="1081"/>
      <c r="AO11" s="1081"/>
      <c r="AP11" s="1081">
        <v>2038</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759</v>
      </c>
      <c r="R12" s="1039"/>
      <c r="S12" s="1039"/>
      <c r="T12" s="1039"/>
      <c r="U12" s="1039"/>
      <c r="V12" s="1039">
        <v>528</v>
      </c>
      <c r="W12" s="1039"/>
      <c r="X12" s="1039"/>
      <c r="Y12" s="1039"/>
      <c r="Z12" s="1039"/>
      <c r="AA12" s="1039">
        <v>231</v>
      </c>
      <c r="AB12" s="1039"/>
      <c r="AC12" s="1039"/>
      <c r="AD12" s="1039"/>
      <c r="AE12" s="1040"/>
      <c r="AF12" s="1035">
        <v>171</v>
      </c>
      <c r="AG12" s="1036"/>
      <c r="AH12" s="1036"/>
      <c r="AI12" s="1036"/>
      <c r="AJ12" s="1037"/>
      <c r="AK12" s="1080">
        <v>448</v>
      </c>
      <c r="AL12" s="1081"/>
      <c r="AM12" s="1081"/>
      <c r="AN12" s="1081"/>
      <c r="AO12" s="1081"/>
      <c r="AP12" s="1081">
        <v>743</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381</v>
      </c>
      <c r="B23" s="937" t="s">
        <v>382</v>
      </c>
      <c r="C23" s="938"/>
      <c r="D23" s="938"/>
      <c r="E23" s="938"/>
      <c r="F23" s="938"/>
      <c r="G23" s="938"/>
      <c r="H23" s="938"/>
      <c r="I23" s="938"/>
      <c r="J23" s="938"/>
      <c r="K23" s="938"/>
      <c r="L23" s="938"/>
      <c r="M23" s="938"/>
      <c r="N23" s="938"/>
      <c r="O23" s="938"/>
      <c r="P23" s="948"/>
      <c r="Q23" s="1067">
        <v>66788</v>
      </c>
      <c r="R23" s="1061"/>
      <c r="S23" s="1061"/>
      <c r="T23" s="1061"/>
      <c r="U23" s="1061"/>
      <c r="V23" s="1061">
        <v>62419</v>
      </c>
      <c r="W23" s="1061"/>
      <c r="X23" s="1061"/>
      <c r="Y23" s="1061"/>
      <c r="Z23" s="1061"/>
      <c r="AA23" s="1061">
        <v>4370</v>
      </c>
      <c r="AB23" s="1061"/>
      <c r="AC23" s="1061"/>
      <c r="AD23" s="1061"/>
      <c r="AE23" s="1068"/>
      <c r="AF23" s="1069">
        <v>3657</v>
      </c>
      <c r="AG23" s="1061"/>
      <c r="AH23" s="1061"/>
      <c r="AI23" s="1061"/>
      <c r="AJ23" s="1070"/>
      <c r="AK23" s="1071"/>
      <c r="AL23" s="1072"/>
      <c r="AM23" s="1072"/>
      <c r="AN23" s="1072"/>
      <c r="AO23" s="1072"/>
      <c r="AP23" s="1061">
        <v>23772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5" t="s">
        <v>388</v>
      </c>
      <c r="AG26" s="1008"/>
      <c r="AH26" s="1008"/>
      <c r="AI26" s="1008"/>
      <c r="AJ26" s="1056"/>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336</v>
      </c>
      <c r="C28" s="1048"/>
      <c r="D28" s="1048"/>
      <c r="E28" s="1048"/>
      <c r="F28" s="1048"/>
      <c r="G28" s="1048"/>
      <c r="H28" s="1048"/>
      <c r="I28" s="1048"/>
      <c r="J28" s="1048"/>
      <c r="K28" s="1048"/>
      <c r="L28" s="1048"/>
      <c r="M28" s="1048"/>
      <c r="N28" s="1048"/>
      <c r="O28" s="1048"/>
      <c r="P28" s="1049"/>
      <c r="Q28" s="1050">
        <v>10891</v>
      </c>
      <c r="R28" s="1051"/>
      <c r="S28" s="1051"/>
      <c r="T28" s="1051"/>
      <c r="U28" s="1051"/>
      <c r="V28" s="1051">
        <v>10529</v>
      </c>
      <c r="W28" s="1051"/>
      <c r="X28" s="1051"/>
      <c r="Y28" s="1051"/>
      <c r="Z28" s="1051"/>
      <c r="AA28" s="1051">
        <v>362</v>
      </c>
      <c r="AB28" s="1051"/>
      <c r="AC28" s="1051"/>
      <c r="AD28" s="1051"/>
      <c r="AE28" s="1052"/>
      <c r="AF28" s="1053">
        <v>362</v>
      </c>
      <c r="AG28" s="1051"/>
      <c r="AH28" s="1051"/>
      <c r="AI28" s="1051"/>
      <c r="AJ28" s="1054"/>
      <c r="AK28" s="1042">
        <v>10529</v>
      </c>
      <c r="AL28" s="1043"/>
      <c r="AM28" s="1043"/>
      <c r="AN28" s="1043"/>
      <c r="AO28" s="1043"/>
      <c r="AP28" s="1043" t="s">
        <v>492</v>
      </c>
      <c r="AQ28" s="1043"/>
      <c r="AR28" s="1043"/>
      <c r="AS28" s="1043"/>
      <c r="AT28" s="1043"/>
      <c r="AU28" s="1043" t="s">
        <v>492</v>
      </c>
      <c r="AV28" s="1043"/>
      <c r="AW28" s="1043"/>
      <c r="AX28" s="1043"/>
      <c r="AY28" s="1043"/>
      <c r="AZ28" s="1044" t="s">
        <v>492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393</v>
      </c>
      <c r="C29" s="1031"/>
      <c r="D29" s="1031"/>
      <c r="E29" s="1031"/>
      <c r="F29" s="1031"/>
      <c r="G29" s="1031"/>
      <c r="H29" s="1031"/>
      <c r="I29" s="1031"/>
      <c r="J29" s="1031"/>
      <c r="K29" s="1031"/>
      <c r="L29" s="1031"/>
      <c r="M29" s="1031"/>
      <c r="N29" s="1031"/>
      <c r="O29" s="1031"/>
      <c r="P29" s="1032"/>
      <c r="Q29" s="1038">
        <v>8421</v>
      </c>
      <c r="R29" s="1039"/>
      <c r="S29" s="1039"/>
      <c r="T29" s="1039"/>
      <c r="U29" s="1039"/>
      <c r="V29" s="1039">
        <v>8074</v>
      </c>
      <c r="W29" s="1039"/>
      <c r="X29" s="1039"/>
      <c r="Y29" s="1039"/>
      <c r="Z29" s="1039"/>
      <c r="AA29" s="1039">
        <v>347</v>
      </c>
      <c r="AB29" s="1039"/>
      <c r="AC29" s="1039"/>
      <c r="AD29" s="1039"/>
      <c r="AE29" s="1040"/>
      <c r="AF29" s="1035">
        <v>347</v>
      </c>
      <c r="AG29" s="1036"/>
      <c r="AH29" s="1036"/>
      <c r="AI29" s="1036"/>
      <c r="AJ29" s="1037"/>
      <c r="AK29" s="980">
        <v>1188</v>
      </c>
      <c r="AL29" s="971"/>
      <c r="AM29" s="971"/>
      <c r="AN29" s="971"/>
      <c r="AO29" s="971"/>
      <c r="AP29" s="971" t="s">
        <v>492</v>
      </c>
      <c r="AQ29" s="971"/>
      <c r="AR29" s="971"/>
      <c r="AS29" s="971"/>
      <c r="AT29" s="971"/>
      <c r="AU29" s="971" t="s">
        <v>492</v>
      </c>
      <c r="AV29" s="971"/>
      <c r="AW29" s="971"/>
      <c r="AX29" s="971"/>
      <c r="AY29" s="971"/>
      <c r="AZ29" s="1041" t="s">
        <v>492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394</v>
      </c>
      <c r="C30" s="1031"/>
      <c r="D30" s="1031"/>
      <c r="E30" s="1031"/>
      <c r="F30" s="1031"/>
      <c r="G30" s="1031"/>
      <c r="H30" s="1031"/>
      <c r="I30" s="1031"/>
      <c r="J30" s="1031"/>
      <c r="K30" s="1031"/>
      <c r="L30" s="1031"/>
      <c r="M30" s="1031"/>
      <c r="N30" s="1031"/>
      <c r="O30" s="1031"/>
      <c r="P30" s="1032"/>
      <c r="Q30" s="1038">
        <v>1444</v>
      </c>
      <c r="R30" s="1039"/>
      <c r="S30" s="1039"/>
      <c r="T30" s="1039"/>
      <c r="U30" s="1039"/>
      <c r="V30" s="1039">
        <v>1433</v>
      </c>
      <c r="W30" s="1039"/>
      <c r="X30" s="1039"/>
      <c r="Y30" s="1039"/>
      <c r="Z30" s="1039"/>
      <c r="AA30" s="1039">
        <v>11</v>
      </c>
      <c r="AB30" s="1039"/>
      <c r="AC30" s="1039"/>
      <c r="AD30" s="1039"/>
      <c r="AE30" s="1040"/>
      <c r="AF30" s="1035">
        <v>11</v>
      </c>
      <c r="AG30" s="1036"/>
      <c r="AH30" s="1036"/>
      <c r="AI30" s="1036"/>
      <c r="AJ30" s="1037"/>
      <c r="AK30" s="980">
        <v>276</v>
      </c>
      <c r="AL30" s="971"/>
      <c r="AM30" s="971"/>
      <c r="AN30" s="971"/>
      <c r="AO30" s="971"/>
      <c r="AP30" s="971" t="s">
        <v>492</v>
      </c>
      <c r="AQ30" s="971"/>
      <c r="AR30" s="971"/>
      <c r="AS30" s="971"/>
      <c r="AT30" s="971"/>
      <c r="AU30" s="971" t="s">
        <v>492</v>
      </c>
      <c r="AV30" s="971"/>
      <c r="AW30" s="971"/>
      <c r="AX30" s="971"/>
      <c r="AY30" s="971"/>
      <c r="AZ30" s="1041" t="s">
        <v>492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395</v>
      </c>
      <c r="C31" s="1031"/>
      <c r="D31" s="1031"/>
      <c r="E31" s="1031"/>
      <c r="F31" s="1031"/>
      <c r="G31" s="1031"/>
      <c r="H31" s="1031"/>
      <c r="I31" s="1031"/>
      <c r="J31" s="1031"/>
      <c r="K31" s="1031"/>
      <c r="L31" s="1031"/>
      <c r="M31" s="1031"/>
      <c r="N31" s="1031"/>
      <c r="O31" s="1031"/>
      <c r="P31" s="1032"/>
      <c r="Q31" s="1038">
        <v>109</v>
      </c>
      <c r="R31" s="1039"/>
      <c r="S31" s="1039"/>
      <c r="T31" s="1039"/>
      <c r="U31" s="1039"/>
      <c r="V31" s="1039">
        <v>92</v>
      </c>
      <c r="W31" s="1039"/>
      <c r="X31" s="1039"/>
      <c r="Y31" s="1039"/>
      <c r="Z31" s="1039"/>
      <c r="AA31" s="1039">
        <v>16</v>
      </c>
      <c r="AB31" s="1039"/>
      <c r="AC31" s="1039"/>
      <c r="AD31" s="1039"/>
      <c r="AE31" s="1040"/>
      <c r="AF31" s="1035">
        <v>16</v>
      </c>
      <c r="AG31" s="1036"/>
      <c r="AH31" s="1036"/>
      <c r="AI31" s="1036"/>
      <c r="AJ31" s="1037"/>
      <c r="AK31" s="980">
        <v>20</v>
      </c>
      <c r="AL31" s="971"/>
      <c r="AM31" s="971"/>
      <c r="AN31" s="971"/>
      <c r="AO31" s="971"/>
      <c r="AP31" s="971" t="s">
        <v>492</v>
      </c>
      <c r="AQ31" s="971"/>
      <c r="AR31" s="971"/>
      <c r="AS31" s="971"/>
      <c r="AT31" s="971"/>
      <c r="AU31" s="971" t="s">
        <v>492</v>
      </c>
      <c r="AV31" s="971"/>
      <c r="AW31" s="971"/>
      <c r="AX31" s="971"/>
      <c r="AY31" s="971"/>
      <c r="AZ31" s="1041" t="s">
        <v>492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v>5</v>
      </c>
      <c r="R32" s="1039"/>
      <c r="S32" s="1039"/>
      <c r="T32" s="1039"/>
      <c r="U32" s="1039"/>
      <c r="V32" s="1039">
        <v>3</v>
      </c>
      <c r="W32" s="1039"/>
      <c r="X32" s="1039"/>
      <c r="Y32" s="1039"/>
      <c r="Z32" s="1039"/>
      <c r="AA32" s="1039">
        <v>2</v>
      </c>
      <c r="AB32" s="1039"/>
      <c r="AC32" s="1039"/>
      <c r="AD32" s="1039"/>
      <c r="AE32" s="1040"/>
      <c r="AF32" s="1035">
        <v>2</v>
      </c>
      <c r="AG32" s="1036"/>
      <c r="AH32" s="1036"/>
      <c r="AI32" s="1036"/>
      <c r="AJ32" s="1037"/>
      <c r="AK32" s="980" t="s">
        <v>551</v>
      </c>
      <c r="AL32" s="971"/>
      <c r="AM32" s="971"/>
      <c r="AN32" s="971"/>
      <c r="AO32" s="971"/>
      <c r="AP32" s="971" t="s">
        <v>492</v>
      </c>
      <c r="AQ32" s="971"/>
      <c r="AR32" s="971"/>
      <c r="AS32" s="971"/>
      <c r="AT32" s="971"/>
      <c r="AU32" s="971" t="s">
        <v>492</v>
      </c>
      <c r="AV32" s="971"/>
      <c r="AW32" s="971"/>
      <c r="AX32" s="971"/>
      <c r="AY32" s="971"/>
      <c r="AZ32" s="1041" t="s">
        <v>492</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397</v>
      </c>
      <c r="C33" s="1031"/>
      <c r="D33" s="1031"/>
      <c r="E33" s="1031"/>
      <c r="F33" s="1031"/>
      <c r="G33" s="1031"/>
      <c r="H33" s="1031"/>
      <c r="I33" s="1031"/>
      <c r="J33" s="1031"/>
      <c r="K33" s="1031"/>
      <c r="L33" s="1031"/>
      <c r="M33" s="1031"/>
      <c r="N33" s="1031"/>
      <c r="O33" s="1031"/>
      <c r="P33" s="1032"/>
      <c r="Q33" s="1038">
        <v>2360</v>
      </c>
      <c r="R33" s="1039"/>
      <c r="S33" s="1039"/>
      <c r="T33" s="1039"/>
      <c r="U33" s="1039"/>
      <c r="V33" s="1039">
        <v>2227</v>
      </c>
      <c r="W33" s="1039"/>
      <c r="X33" s="1039"/>
      <c r="Y33" s="1039"/>
      <c r="Z33" s="1039"/>
      <c r="AA33" s="1039">
        <v>133</v>
      </c>
      <c r="AB33" s="1039"/>
      <c r="AC33" s="1039"/>
      <c r="AD33" s="1039"/>
      <c r="AE33" s="1040"/>
      <c r="AF33" s="1035">
        <v>2193</v>
      </c>
      <c r="AG33" s="1036"/>
      <c r="AH33" s="1036"/>
      <c r="AI33" s="1036"/>
      <c r="AJ33" s="1037"/>
      <c r="AK33" s="980">
        <v>28</v>
      </c>
      <c r="AL33" s="971"/>
      <c r="AM33" s="971"/>
      <c r="AN33" s="971"/>
      <c r="AO33" s="971"/>
      <c r="AP33" s="971">
        <v>3426</v>
      </c>
      <c r="AQ33" s="971"/>
      <c r="AR33" s="971"/>
      <c r="AS33" s="971"/>
      <c r="AT33" s="971"/>
      <c r="AU33" s="971" t="s">
        <v>492</v>
      </c>
      <c r="AV33" s="971"/>
      <c r="AW33" s="971"/>
      <c r="AX33" s="971"/>
      <c r="AY33" s="971"/>
      <c r="AZ33" s="1041" t="s">
        <v>492</v>
      </c>
      <c r="BA33" s="1041"/>
      <c r="BB33" s="1041"/>
      <c r="BC33" s="1041"/>
      <c r="BD33" s="1041"/>
      <c r="BE33" s="972" t="s">
        <v>398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399</v>
      </c>
      <c r="C34" s="1031"/>
      <c r="D34" s="1031"/>
      <c r="E34" s="1031"/>
      <c r="F34" s="1031"/>
      <c r="G34" s="1031"/>
      <c r="H34" s="1031"/>
      <c r="I34" s="1031"/>
      <c r="J34" s="1031"/>
      <c r="K34" s="1031"/>
      <c r="L34" s="1031"/>
      <c r="M34" s="1031"/>
      <c r="N34" s="1031"/>
      <c r="O34" s="1031"/>
      <c r="P34" s="1032"/>
      <c r="Q34" s="1038">
        <v>2355</v>
      </c>
      <c r="R34" s="1039"/>
      <c r="S34" s="1039"/>
      <c r="T34" s="1039"/>
      <c r="U34" s="1039"/>
      <c r="V34" s="1039">
        <v>2325</v>
      </c>
      <c r="W34" s="1039"/>
      <c r="X34" s="1039"/>
      <c r="Y34" s="1039"/>
      <c r="Z34" s="1039"/>
      <c r="AA34" s="1039">
        <v>30</v>
      </c>
      <c r="AB34" s="1039"/>
      <c r="AC34" s="1039"/>
      <c r="AD34" s="1039"/>
      <c r="AE34" s="1040"/>
      <c r="AF34" s="1035">
        <v>1475</v>
      </c>
      <c r="AG34" s="1036"/>
      <c r="AH34" s="1036"/>
      <c r="AI34" s="1036"/>
      <c r="AJ34" s="1037"/>
      <c r="AK34" s="980">
        <v>607</v>
      </c>
      <c r="AL34" s="971"/>
      <c r="AM34" s="971"/>
      <c r="AN34" s="971"/>
      <c r="AO34" s="971"/>
      <c r="AP34" s="971">
        <v>11058</v>
      </c>
      <c r="AQ34" s="971"/>
      <c r="AR34" s="971"/>
      <c r="AS34" s="971"/>
      <c r="AT34" s="971"/>
      <c r="AU34" s="971" t="s">
        <v>492</v>
      </c>
      <c r="AV34" s="971"/>
      <c r="AW34" s="971"/>
      <c r="AX34" s="971"/>
      <c r="AY34" s="971"/>
      <c r="AZ34" s="1041" t="s">
        <v>492</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381</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4407</v>
      </c>
      <c r="AG63" s="959"/>
      <c r="AH63" s="959"/>
      <c r="AI63" s="959"/>
      <c r="AJ63" s="1022"/>
      <c r="AK63" s="1023"/>
      <c r="AL63" s="963"/>
      <c r="AM63" s="963"/>
      <c r="AN63" s="963"/>
      <c r="AO63" s="963"/>
      <c r="AP63" s="959">
        <v>14484</v>
      </c>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403</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2376</v>
      </c>
      <c r="R68" s="982"/>
      <c r="S68" s="982"/>
      <c r="T68" s="982"/>
      <c r="U68" s="982"/>
      <c r="V68" s="982">
        <v>2204</v>
      </c>
      <c r="W68" s="982"/>
      <c r="X68" s="982"/>
      <c r="Y68" s="982"/>
      <c r="Z68" s="982"/>
      <c r="AA68" s="982">
        <v>172</v>
      </c>
      <c r="AB68" s="982"/>
      <c r="AC68" s="982"/>
      <c r="AD68" s="982"/>
      <c r="AE68" s="982"/>
      <c r="AF68" s="982">
        <v>172</v>
      </c>
      <c r="AG68" s="982"/>
      <c r="AH68" s="982"/>
      <c r="AI68" s="982"/>
      <c r="AJ68" s="982"/>
      <c r="AK68" s="982">
        <v>0</v>
      </c>
      <c r="AL68" s="982"/>
      <c r="AM68" s="982"/>
      <c r="AN68" s="982"/>
      <c r="AO68" s="982"/>
      <c r="AP68" s="982">
        <v>1736</v>
      </c>
      <c r="AQ68" s="982"/>
      <c r="AR68" s="982"/>
      <c r="AS68" s="982"/>
      <c r="AT68" s="982"/>
      <c r="AU68" s="982" t="s">
        <v>551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t="s">
        <v>492</v>
      </c>
      <c r="R69" s="971"/>
      <c r="S69" s="971"/>
      <c r="T69" s="971"/>
      <c r="U69" s="971"/>
      <c r="V69" s="971" t="s">
        <v>492</v>
      </c>
      <c r="W69" s="971"/>
      <c r="X69" s="971"/>
      <c r="Y69" s="971"/>
      <c r="Z69" s="971"/>
      <c r="AA69" s="971" t="s">
        <v>492</v>
      </c>
      <c r="AB69" s="971"/>
      <c r="AC69" s="971"/>
      <c r="AD69" s="971"/>
      <c r="AE69" s="971"/>
      <c r="AF69" s="971" t="s">
        <v>492</v>
      </c>
      <c r="AG69" s="971"/>
      <c r="AH69" s="971"/>
      <c r="AI69" s="971"/>
      <c r="AJ69" s="971"/>
      <c r="AK69" s="971" t="s">
        <v>492</v>
      </c>
      <c r="AL69" s="971"/>
      <c r="AM69" s="971"/>
      <c r="AN69" s="971"/>
      <c r="AO69" s="971"/>
      <c r="AP69" s="971" t="s">
        <v>492</v>
      </c>
      <c r="AQ69" s="971"/>
      <c r="AR69" s="971"/>
      <c r="AS69" s="971"/>
      <c r="AT69" s="971"/>
      <c r="AU69" s="971" t="s">
        <v>492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2562.1930000000002</v>
      </c>
      <c r="R70" s="971"/>
      <c r="S70" s="971"/>
      <c r="T70" s="971"/>
      <c r="U70" s="971"/>
      <c r="V70" s="971">
        <v>2538.2570000000001</v>
      </c>
      <c r="W70" s="971"/>
      <c r="X70" s="971"/>
      <c r="Y70" s="971"/>
      <c r="Z70" s="971"/>
      <c r="AA70" s="971">
        <v>23.936</v>
      </c>
      <c r="AB70" s="971"/>
      <c r="AC70" s="971"/>
      <c r="AD70" s="971"/>
      <c r="AE70" s="971"/>
      <c r="AF70" s="971">
        <v>23.936</v>
      </c>
      <c r="AG70" s="971"/>
      <c r="AH70" s="971"/>
      <c r="AI70" s="971"/>
      <c r="AJ70" s="971"/>
      <c r="AK70" s="971" t="s">
        <v>492</v>
      </c>
      <c r="AL70" s="971"/>
      <c r="AM70" s="971"/>
      <c r="AN70" s="971"/>
      <c r="AO70" s="971"/>
      <c r="AP70" s="971" t="s">
        <v>492</v>
      </c>
      <c r="AQ70" s="971"/>
      <c r="AR70" s="971"/>
      <c r="AS70" s="971"/>
      <c r="AT70" s="971"/>
      <c r="AU70" s="971" t="s">
        <v>492</v>
      </c>
      <c r="AV70" s="971"/>
      <c r="AW70" s="971"/>
      <c r="AX70" s="971"/>
      <c r="AY70" s="971"/>
      <c r="AZ70" s="972" t="s">
        <v>558</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880772.72400000005</v>
      </c>
      <c r="R71" s="971"/>
      <c r="S71" s="971"/>
      <c r="T71" s="971"/>
      <c r="U71" s="971"/>
      <c r="V71" s="971">
        <v>869976.28099999996</v>
      </c>
      <c r="W71" s="971"/>
      <c r="X71" s="971"/>
      <c r="Y71" s="971"/>
      <c r="Z71" s="971"/>
      <c r="AA71" s="971">
        <v>10796.442999999999</v>
      </c>
      <c r="AB71" s="971"/>
      <c r="AC71" s="971"/>
      <c r="AD71" s="971"/>
      <c r="AE71" s="971"/>
      <c r="AF71" s="971">
        <v>10571.001</v>
      </c>
      <c r="AG71" s="971"/>
      <c r="AH71" s="971"/>
      <c r="AI71" s="971"/>
      <c r="AJ71" s="971"/>
      <c r="AK71" s="971">
        <v>5497.5929999999998</v>
      </c>
      <c r="AL71" s="971"/>
      <c r="AM71" s="971"/>
      <c r="AN71" s="971"/>
      <c r="AO71" s="971"/>
      <c r="AP71" s="971" t="s">
        <v>492</v>
      </c>
      <c r="AQ71" s="971"/>
      <c r="AR71" s="971"/>
      <c r="AS71" s="971"/>
      <c r="AT71" s="971"/>
      <c r="AU71" s="971" t="s">
        <v>492</v>
      </c>
      <c r="AV71" s="971"/>
      <c r="AW71" s="971"/>
      <c r="AX71" s="971"/>
      <c r="AY71" s="971"/>
      <c r="AZ71" s="972" t="s">
        <v>559</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23245.007000000001</v>
      </c>
      <c r="R72" s="971"/>
      <c r="S72" s="971"/>
      <c r="T72" s="971"/>
      <c r="U72" s="971"/>
      <c r="V72" s="971">
        <v>14700.01</v>
      </c>
      <c r="W72" s="971"/>
      <c r="X72" s="971"/>
      <c r="Y72" s="971"/>
      <c r="Z72" s="971"/>
      <c r="AA72" s="971">
        <v>8544.9969999999994</v>
      </c>
      <c r="AB72" s="971"/>
      <c r="AC72" s="971"/>
      <c r="AD72" s="971"/>
      <c r="AE72" s="971"/>
      <c r="AF72" s="971">
        <v>8544.9969999999994</v>
      </c>
      <c r="AG72" s="971"/>
      <c r="AH72" s="971"/>
      <c r="AI72" s="971"/>
      <c r="AJ72" s="971"/>
      <c r="AK72" s="971">
        <v>20.77</v>
      </c>
      <c r="AL72" s="971"/>
      <c r="AM72" s="971"/>
      <c r="AN72" s="971"/>
      <c r="AO72" s="971"/>
      <c r="AP72" s="971" t="s">
        <v>492</v>
      </c>
      <c r="AQ72" s="971"/>
      <c r="AR72" s="971"/>
      <c r="AS72" s="971"/>
      <c r="AT72" s="971"/>
      <c r="AU72" s="971" t="s">
        <v>492</v>
      </c>
      <c r="AV72" s="971"/>
      <c r="AW72" s="971"/>
      <c r="AX72" s="971"/>
      <c r="AY72" s="971"/>
      <c r="AZ72" s="972" t="s">
        <v>558</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177.184</v>
      </c>
      <c r="R73" s="971"/>
      <c r="S73" s="971"/>
      <c r="T73" s="971"/>
      <c r="U73" s="971"/>
      <c r="V73" s="971">
        <v>100.67400000000001</v>
      </c>
      <c r="W73" s="971"/>
      <c r="X73" s="971"/>
      <c r="Y73" s="971"/>
      <c r="Z73" s="971"/>
      <c r="AA73" s="971">
        <v>76.510000000000005</v>
      </c>
      <c r="AB73" s="971"/>
      <c r="AC73" s="971"/>
      <c r="AD73" s="971"/>
      <c r="AE73" s="971"/>
      <c r="AF73" s="971">
        <v>76.510000000000005</v>
      </c>
      <c r="AG73" s="971"/>
      <c r="AH73" s="971"/>
      <c r="AI73" s="971"/>
      <c r="AJ73" s="971"/>
      <c r="AK73" s="971" t="s">
        <v>492</v>
      </c>
      <c r="AL73" s="971"/>
      <c r="AM73" s="971"/>
      <c r="AN73" s="971"/>
      <c r="AO73" s="971"/>
      <c r="AP73" s="971" t="s">
        <v>492</v>
      </c>
      <c r="AQ73" s="971"/>
      <c r="AR73" s="971"/>
      <c r="AS73" s="971"/>
      <c r="AT73" s="971"/>
      <c r="AU73" s="971" t="s">
        <v>492</v>
      </c>
      <c r="AV73" s="971"/>
      <c r="AW73" s="971"/>
      <c r="AX73" s="971"/>
      <c r="AY73" s="971"/>
      <c r="AZ73" s="972" t="s">
        <v>560</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288.60700000000003</v>
      </c>
      <c r="R74" s="971"/>
      <c r="S74" s="971"/>
      <c r="T74" s="971"/>
      <c r="U74" s="971"/>
      <c r="V74" s="971">
        <v>262.45100000000002</v>
      </c>
      <c r="W74" s="971"/>
      <c r="X74" s="971"/>
      <c r="Y74" s="971"/>
      <c r="Z74" s="971"/>
      <c r="AA74" s="971">
        <v>26.155999999999999</v>
      </c>
      <c r="AB74" s="971"/>
      <c r="AC74" s="971"/>
      <c r="AD74" s="971"/>
      <c r="AE74" s="971"/>
      <c r="AF74" s="971">
        <v>26.155999999999999</v>
      </c>
      <c r="AG74" s="971"/>
      <c r="AH74" s="971"/>
      <c r="AI74" s="971"/>
      <c r="AJ74" s="971"/>
      <c r="AK74" s="971">
        <v>3.9809999999999999</v>
      </c>
      <c r="AL74" s="971"/>
      <c r="AM74" s="971"/>
      <c r="AN74" s="971"/>
      <c r="AO74" s="971"/>
      <c r="AP74" s="971" t="s">
        <v>492</v>
      </c>
      <c r="AQ74" s="971"/>
      <c r="AR74" s="971"/>
      <c r="AS74" s="971"/>
      <c r="AT74" s="971"/>
      <c r="AU74" s="971" t="s">
        <v>492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43230.305999999997</v>
      </c>
      <c r="R75" s="979"/>
      <c r="S75" s="979"/>
      <c r="T75" s="979"/>
      <c r="U75" s="980"/>
      <c r="V75" s="981">
        <v>41366.156000000003</v>
      </c>
      <c r="W75" s="979"/>
      <c r="X75" s="979"/>
      <c r="Y75" s="979"/>
      <c r="Z75" s="980"/>
      <c r="AA75" s="981">
        <v>1864.15</v>
      </c>
      <c r="AB75" s="979"/>
      <c r="AC75" s="979"/>
      <c r="AD75" s="979"/>
      <c r="AE75" s="980"/>
      <c r="AF75" s="981">
        <v>8625.4840000000004</v>
      </c>
      <c r="AG75" s="979"/>
      <c r="AH75" s="979"/>
      <c r="AI75" s="979"/>
      <c r="AJ75" s="980"/>
      <c r="AK75" s="981" t="s">
        <v>492</v>
      </c>
      <c r="AL75" s="979"/>
      <c r="AM75" s="979"/>
      <c r="AN75" s="979"/>
      <c r="AO75" s="980"/>
      <c r="AP75" s="981" t="s">
        <v>492</v>
      </c>
      <c r="AQ75" s="979"/>
      <c r="AR75" s="979"/>
      <c r="AS75" s="979"/>
      <c r="AT75" s="980"/>
      <c r="AU75" s="981" t="s">
        <v>492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381</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28040</v>
      </c>
      <c r="AG88" s="959"/>
      <c r="AH88" s="959"/>
      <c r="AI88" s="959"/>
      <c r="AJ88" s="959"/>
      <c r="AK88" s="963"/>
      <c r="AL88" s="963"/>
      <c r="AM88" s="963"/>
      <c r="AN88" s="963"/>
      <c r="AO88" s="963"/>
      <c r="AP88" s="959">
        <v>1736</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365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2">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3829544</v>
      </c>
      <c r="AB110" s="889"/>
      <c r="AC110" s="889"/>
      <c r="AD110" s="889"/>
      <c r="AE110" s="890"/>
      <c r="AF110" s="891">
        <v>3560704</v>
      </c>
      <c r="AG110" s="889"/>
      <c r="AH110" s="889"/>
      <c r="AI110" s="889"/>
      <c r="AJ110" s="890"/>
      <c r="AK110" s="891">
        <v>3405358</v>
      </c>
      <c r="AL110" s="889"/>
      <c r="AM110" s="889"/>
      <c r="AN110" s="889"/>
      <c r="AO110" s="890"/>
      <c r="AP110" s="892">
        <v>10.9</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25478632</v>
      </c>
      <c r="BR110" s="842"/>
      <c r="BS110" s="842"/>
      <c r="BT110" s="842"/>
      <c r="BU110" s="842"/>
      <c r="BV110" s="842">
        <v>25095511</v>
      </c>
      <c r="BW110" s="842"/>
      <c r="BX110" s="842"/>
      <c r="BY110" s="842"/>
      <c r="BZ110" s="842"/>
      <c r="CA110" s="842">
        <v>23771848</v>
      </c>
      <c r="CB110" s="842"/>
      <c r="CC110" s="842"/>
      <c r="CD110" s="842"/>
      <c r="CE110" s="842"/>
      <c r="CF110" s="866">
        <v>76.3</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4349921</v>
      </c>
      <c r="BR111" s="817"/>
      <c r="BS111" s="817"/>
      <c r="BT111" s="817"/>
      <c r="BU111" s="817"/>
      <c r="BV111" s="817">
        <v>4249464</v>
      </c>
      <c r="BW111" s="817"/>
      <c r="BX111" s="817"/>
      <c r="BY111" s="817"/>
      <c r="BZ111" s="817"/>
      <c r="CA111" s="817">
        <v>4180943</v>
      </c>
      <c r="CB111" s="817"/>
      <c r="CC111" s="817"/>
      <c r="CD111" s="817"/>
      <c r="CE111" s="817"/>
      <c r="CF111" s="875">
        <v>13.4</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6117592</v>
      </c>
      <c r="BR112" s="817"/>
      <c r="BS112" s="817"/>
      <c r="BT112" s="817"/>
      <c r="BU112" s="817"/>
      <c r="BV112" s="817">
        <v>6545460</v>
      </c>
      <c r="BW112" s="817"/>
      <c r="BX112" s="817"/>
      <c r="BY112" s="817"/>
      <c r="BZ112" s="817"/>
      <c r="CA112" s="817">
        <v>7364717</v>
      </c>
      <c r="CB112" s="817"/>
      <c r="CC112" s="817"/>
      <c r="CD112" s="817"/>
      <c r="CE112" s="817"/>
      <c r="CF112" s="875">
        <v>23.6</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407930</v>
      </c>
      <c r="AB113" s="919"/>
      <c r="AC113" s="919"/>
      <c r="AD113" s="919"/>
      <c r="AE113" s="920"/>
      <c r="AF113" s="921">
        <v>396385</v>
      </c>
      <c r="AG113" s="919"/>
      <c r="AH113" s="919"/>
      <c r="AI113" s="919"/>
      <c r="AJ113" s="920"/>
      <c r="AK113" s="921">
        <v>395070</v>
      </c>
      <c r="AL113" s="919"/>
      <c r="AM113" s="919"/>
      <c r="AN113" s="919"/>
      <c r="AO113" s="920"/>
      <c r="AP113" s="922">
        <v>1.3</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1213264</v>
      </c>
      <c r="BR113" s="817"/>
      <c r="BS113" s="817"/>
      <c r="BT113" s="817"/>
      <c r="BU113" s="817"/>
      <c r="BV113" s="817">
        <v>1154375</v>
      </c>
      <c r="BW113" s="817"/>
      <c r="BX113" s="817"/>
      <c r="BY113" s="817"/>
      <c r="BZ113" s="817"/>
      <c r="CA113" s="817">
        <v>1016122</v>
      </c>
      <c r="CB113" s="817"/>
      <c r="CC113" s="817"/>
      <c r="CD113" s="817"/>
      <c r="CE113" s="817"/>
      <c r="CF113" s="875">
        <v>3.3</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23458</v>
      </c>
      <c r="AB114" s="780"/>
      <c r="AC114" s="780"/>
      <c r="AD114" s="780"/>
      <c r="AE114" s="781"/>
      <c r="AF114" s="782">
        <v>65451</v>
      </c>
      <c r="AG114" s="780"/>
      <c r="AH114" s="780"/>
      <c r="AI114" s="780"/>
      <c r="AJ114" s="781"/>
      <c r="AK114" s="782">
        <v>88695</v>
      </c>
      <c r="AL114" s="780"/>
      <c r="AM114" s="780"/>
      <c r="AN114" s="780"/>
      <c r="AO114" s="781"/>
      <c r="AP114" s="824">
        <v>0.3</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6278532</v>
      </c>
      <c r="BR114" s="817"/>
      <c r="BS114" s="817"/>
      <c r="BT114" s="817"/>
      <c r="BU114" s="817"/>
      <c r="BV114" s="817">
        <v>5970593</v>
      </c>
      <c r="BW114" s="817"/>
      <c r="BX114" s="817"/>
      <c r="BY114" s="817"/>
      <c r="BZ114" s="817"/>
      <c r="CA114" s="817">
        <v>5807249</v>
      </c>
      <c r="CB114" s="817"/>
      <c r="CC114" s="817"/>
      <c r="CD114" s="817"/>
      <c r="CE114" s="817"/>
      <c r="CF114" s="875">
        <v>18.600000000000001</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29637</v>
      </c>
      <c r="AB115" s="919"/>
      <c r="AC115" s="919"/>
      <c r="AD115" s="919"/>
      <c r="AE115" s="920"/>
      <c r="AF115" s="921">
        <v>74479</v>
      </c>
      <c r="AG115" s="919"/>
      <c r="AH115" s="919"/>
      <c r="AI115" s="919"/>
      <c r="AJ115" s="920"/>
      <c r="AK115" s="921">
        <v>32109</v>
      </c>
      <c r="AL115" s="919"/>
      <c r="AM115" s="919"/>
      <c r="AN115" s="919"/>
      <c r="AO115" s="920"/>
      <c r="AP115" s="922">
        <v>0.1</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345</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4348059</v>
      </c>
      <c r="DH115" s="780"/>
      <c r="DI115" s="780"/>
      <c r="DJ115" s="780"/>
      <c r="DK115" s="781"/>
      <c r="DL115" s="782">
        <v>4248533</v>
      </c>
      <c r="DM115" s="780"/>
      <c r="DN115" s="780"/>
      <c r="DO115" s="780"/>
      <c r="DP115" s="781"/>
      <c r="DQ115" s="782">
        <v>4180632</v>
      </c>
      <c r="DR115" s="780"/>
      <c r="DS115" s="780"/>
      <c r="DT115" s="780"/>
      <c r="DU115" s="781"/>
      <c r="DV115" s="824">
        <v>13.4</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1862</v>
      </c>
      <c r="DH116" s="780"/>
      <c r="DI116" s="780"/>
      <c r="DJ116" s="780"/>
      <c r="DK116" s="781"/>
      <c r="DL116" s="782">
        <v>931</v>
      </c>
      <c r="DM116" s="780"/>
      <c r="DN116" s="780"/>
      <c r="DO116" s="780"/>
      <c r="DP116" s="781"/>
      <c r="DQ116" s="782">
        <v>311</v>
      </c>
      <c r="DR116" s="780"/>
      <c r="DS116" s="780"/>
      <c r="DT116" s="780"/>
      <c r="DU116" s="781"/>
      <c r="DV116" s="824">
        <v>0</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4290569</v>
      </c>
      <c r="AB117" s="903"/>
      <c r="AC117" s="903"/>
      <c r="AD117" s="903"/>
      <c r="AE117" s="904"/>
      <c r="AF117" s="905">
        <v>4097019</v>
      </c>
      <c r="AG117" s="903"/>
      <c r="AH117" s="903"/>
      <c r="AI117" s="903"/>
      <c r="AJ117" s="904"/>
      <c r="AK117" s="905">
        <v>3921232</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43437941</v>
      </c>
      <c r="BR119" s="845"/>
      <c r="BS119" s="845"/>
      <c r="BT119" s="845"/>
      <c r="BU119" s="845"/>
      <c r="BV119" s="845">
        <v>43015748</v>
      </c>
      <c r="BW119" s="845"/>
      <c r="BX119" s="845"/>
      <c r="BY119" s="845"/>
      <c r="BZ119" s="845"/>
      <c r="CA119" s="845">
        <v>42140879</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15166728</v>
      </c>
      <c r="BR120" s="842"/>
      <c r="BS120" s="842"/>
      <c r="BT120" s="842"/>
      <c r="BU120" s="842"/>
      <c r="BV120" s="842">
        <v>16540104</v>
      </c>
      <c r="BW120" s="842"/>
      <c r="BX120" s="842"/>
      <c r="BY120" s="842"/>
      <c r="BZ120" s="842"/>
      <c r="CA120" s="842">
        <v>17088468</v>
      </c>
      <c r="CB120" s="842"/>
      <c r="CC120" s="842"/>
      <c r="CD120" s="842"/>
      <c r="CE120" s="842"/>
      <c r="CF120" s="866">
        <v>54.8</v>
      </c>
      <c r="CG120" s="867"/>
      <c r="CH120" s="867"/>
      <c r="CI120" s="867"/>
      <c r="CJ120" s="867"/>
      <c r="CK120" s="868" t="s">
        <v>450</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6117592</v>
      </c>
      <c r="DH120" s="842"/>
      <c r="DI120" s="842"/>
      <c r="DJ120" s="842"/>
      <c r="DK120" s="842"/>
      <c r="DL120" s="842">
        <v>6545460</v>
      </c>
      <c r="DM120" s="842"/>
      <c r="DN120" s="842"/>
      <c r="DO120" s="842"/>
      <c r="DP120" s="842"/>
      <c r="DQ120" s="842">
        <v>7364717</v>
      </c>
      <c r="DR120" s="842"/>
      <c r="DS120" s="842"/>
      <c r="DT120" s="842"/>
      <c r="DU120" s="842"/>
      <c r="DV120" s="843">
        <v>23.6</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9497691</v>
      </c>
      <c r="BR121" s="817"/>
      <c r="BS121" s="817"/>
      <c r="BT121" s="817"/>
      <c r="BU121" s="817"/>
      <c r="BV121" s="817">
        <v>9523600</v>
      </c>
      <c r="BW121" s="817"/>
      <c r="BX121" s="817"/>
      <c r="BY121" s="817"/>
      <c r="BZ121" s="817"/>
      <c r="CA121" s="817">
        <v>9095509</v>
      </c>
      <c r="CB121" s="817"/>
      <c r="CC121" s="817"/>
      <c r="CD121" s="817"/>
      <c r="CE121" s="817"/>
      <c r="CF121" s="875">
        <v>29.2</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11394114</v>
      </c>
      <c r="BR122" s="845"/>
      <c r="BS122" s="845"/>
      <c r="BT122" s="845"/>
      <c r="BU122" s="845"/>
      <c r="BV122" s="845">
        <v>10948054</v>
      </c>
      <c r="BW122" s="845"/>
      <c r="BX122" s="845"/>
      <c r="BY122" s="845"/>
      <c r="BZ122" s="845"/>
      <c r="CA122" s="845">
        <v>10291014</v>
      </c>
      <c r="CB122" s="845"/>
      <c r="CC122" s="845"/>
      <c r="CD122" s="845"/>
      <c r="CE122" s="845"/>
      <c r="CF122" s="846">
        <v>33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1241</v>
      </c>
      <c r="AB123" s="780"/>
      <c r="AC123" s="780"/>
      <c r="AD123" s="780"/>
      <c r="AE123" s="781"/>
      <c r="AF123" s="782">
        <v>931</v>
      </c>
      <c r="AG123" s="780"/>
      <c r="AH123" s="780"/>
      <c r="AI123" s="780"/>
      <c r="AJ123" s="781"/>
      <c r="AK123" s="782">
        <v>311</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36058533</v>
      </c>
      <c r="BR123" s="833"/>
      <c r="BS123" s="833"/>
      <c r="BT123" s="833"/>
      <c r="BU123" s="833"/>
      <c r="BV123" s="833">
        <v>37011758</v>
      </c>
      <c r="BW123" s="833"/>
      <c r="BX123" s="833"/>
      <c r="BY123" s="833"/>
      <c r="BZ123" s="833"/>
      <c r="CA123" s="833">
        <v>36474991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26.2</v>
      </c>
      <c r="BR124" s="831"/>
      <c r="BS124" s="831"/>
      <c r="BT124" s="831"/>
      <c r="BU124" s="831"/>
      <c r="BV124" s="831">
        <v>19.8</v>
      </c>
      <c r="BW124" s="831"/>
      <c r="BX124" s="831"/>
      <c r="BY124" s="831"/>
      <c r="BZ124" s="831"/>
      <c r="CA124" s="831">
        <v>18.100000000000001</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28396</v>
      </c>
      <c r="AB126" s="780"/>
      <c r="AC126" s="780"/>
      <c r="AD126" s="780"/>
      <c r="AE126" s="781"/>
      <c r="AF126" s="782">
        <v>73548</v>
      </c>
      <c r="AG126" s="780"/>
      <c r="AH126" s="780"/>
      <c r="AI126" s="780"/>
      <c r="AJ126" s="781"/>
      <c r="AK126" s="782">
        <v>31798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448830</v>
      </c>
      <c r="AB128" s="801"/>
      <c r="AC128" s="801"/>
      <c r="AD128" s="801"/>
      <c r="AE128" s="802"/>
      <c r="AF128" s="803">
        <v>392492</v>
      </c>
      <c r="AG128" s="801"/>
      <c r="AH128" s="801"/>
      <c r="AI128" s="801"/>
      <c r="AJ128" s="802"/>
      <c r="AK128" s="803">
        <v>410722</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11.71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345</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29449100</v>
      </c>
      <c r="AB129" s="780"/>
      <c r="AC129" s="780"/>
      <c r="AD129" s="780"/>
      <c r="AE129" s="781"/>
      <c r="AF129" s="782">
        <v>31460632</v>
      </c>
      <c r="AG129" s="780"/>
      <c r="AH129" s="780"/>
      <c r="AI129" s="780"/>
      <c r="AJ129" s="781"/>
      <c r="AK129" s="782">
        <v>32316224</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1323995</v>
      </c>
      <c r="AB130" s="780"/>
      <c r="AC130" s="780"/>
      <c r="AD130" s="780"/>
      <c r="AE130" s="781"/>
      <c r="AF130" s="782">
        <v>1253806</v>
      </c>
      <c r="AG130" s="780"/>
      <c r="AH130" s="780"/>
      <c r="AI130" s="780"/>
      <c r="AJ130" s="781"/>
      <c r="AK130" s="782">
        <v>1144242</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28125105</v>
      </c>
      <c r="AB131" s="764"/>
      <c r="AC131" s="764"/>
      <c r="AD131" s="764"/>
      <c r="AE131" s="765"/>
      <c r="AF131" s="766">
        <v>30206826</v>
      </c>
      <c r="AG131" s="764"/>
      <c r="AH131" s="764"/>
      <c r="AI131" s="764"/>
      <c r="AJ131" s="765"/>
      <c r="AK131" s="766">
        <v>31171982</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18.100000000000001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8.9519452459999993</v>
      </c>
      <c r="AB132" s="745"/>
      <c r="AC132" s="745"/>
      <c r="AD132" s="745"/>
      <c r="AE132" s="746"/>
      <c r="AF132" s="747">
        <v>8.1131364149999996</v>
      </c>
      <c r="AG132" s="745"/>
      <c r="AH132" s="745"/>
      <c r="AI132" s="745"/>
      <c r="AJ132" s="746"/>
      <c r="AK132" s="747">
        <v>7.5910091309999999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8.1</v>
      </c>
      <c r="AB133" s="724"/>
      <c r="AC133" s="724"/>
      <c r="AD133" s="724"/>
      <c r="AE133" s="725"/>
      <c r="AF133" s="723">
        <v>8.3000000000000007</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220oYcIWcEAIZcJ6iT58nSCZdqPv7Eyj48GpP1Df/f83lR4/H6lwpRdrtWQgrT4JQaJjv1awtaEGCNmkOklQg==" saltValue="zc+bxi+2xZ6c+YxLgNg9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S7:CG7"/>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BS9:CG9"/>
    <mergeCell ref="BS8:CG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O75" sqref="AO75"/>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akk2V1YBy0T0Vk2q6Aj/DqYLTRY5ReXgt1b6bWjDd+1k1cFRMJMZZXCPoqjWytxKV7H8sah1LH2hbHwJ1iOPw==" saltValue="etSGrHPSn/WDONCU8LY2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ne5gwiFAULJIfKvtOnMTL2MW34a3eevU/y128BRoWyZ8mNfeSUIUz3toXRSIvtj2gMrm8j7NYUwSnQ+rasIw==" saltValue="WR8pBJJ2K9301v/me6CxP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8857177</v>
      </c>
      <c r="AP9" s="281">
        <v>62303</v>
      </c>
      <c r="AQ9" s="282">
        <v>63160</v>
      </c>
      <c r="AR9" s="283">
        <v>-1.4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53681</v>
      </c>
      <c r="AP10" s="284">
        <v>378</v>
      </c>
      <c r="AQ10" s="285">
        <v>4257</v>
      </c>
      <c r="AR10" s="286">
        <v>-91.1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52450</v>
      </c>
      <c r="AP11" s="284">
        <v>369</v>
      </c>
      <c r="AQ11" s="285">
        <v>595</v>
      </c>
      <c r="AR11" s="286">
        <v>-38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9</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166021</v>
      </c>
      <c r="AP13" s="284">
        <v>1168</v>
      </c>
      <c r="AQ13" s="285">
        <v>2608</v>
      </c>
      <c r="AR13" s="286">
        <v>-55.2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83399</v>
      </c>
      <c r="AP14" s="284">
        <v>587</v>
      </c>
      <c r="AQ14" s="285">
        <v>1202</v>
      </c>
      <c r="AR14" s="286">
        <v>-51.2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-488390</v>
      </c>
      <c r="AP15" s="284">
        <v>-3435</v>
      </c>
      <c r="AQ15" s="285">
        <v>-3084</v>
      </c>
      <c r="AR15" s="286">
        <v>11.4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8724338</v>
      </c>
      <c r="AP16" s="284">
        <v>61369</v>
      </c>
      <c r="AQ16" s="285">
        <v>68747</v>
      </c>
      <c r="AR16" s="286">
        <v>-10.7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6.32</v>
      </c>
      <c r="AP21" s="298">
        <v>6.22</v>
      </c>
      <c r="AQ21" s="299">
        <v>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98.8</v>
      </c>
      <c r="AP22" s="303">
        <v>98.7</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3405358</v>
      </c>
      <c r="AP32" s="312">
        <v>23954</v>
      </c>
      <c r="AQ32" s="313">
        <v>33476</v>
      </c>
      <c r="AR32" s="314">
        <v>-28.4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23</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395070</v>
      </c>
      <c r="AP35" s="312">
        <v>2779</v>
      </c>
      <c r="AQ35" s="313">
        <v>5696</v>
      </c>
      <c r="AR35" s="314">
        <v>-51.2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88695</v>
      </c>
      <c r="AP36" s="312">
        <v>624</v>
      </c>
      <c r="AQ36" s="313">
        <v>1273</v>
      </c>
      <c r="AR36" s="314">
        <v>-51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32109</v>
      </c>
      <c r="AP37" s="312">
        <v>226</v>
      </c>
      <c r="AQ37" s="313">
        <v>486</v>
      </c>
      <c r="AR37" s="314">
        <v>-53.5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0</v>
      </c>
      <c r="AR38" s="304" t="s">
        <v>492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-410722</v>
      </c>
      <c r="AP39" s="312">
        <v>-2889</v>
      </c>
      <c r="AQ39" s="313">
        <v>-6136</v>
      </c>
      <c r="AR39" s="314">
        <v>-52.9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-1144242</v>
      </c>
      <c r="AP40" s="312">
        <v>-8049</v>
      </c>
      <c r="AQ40" s="313">
        <v>-25079</v>
      </c>
      <c r="AR40" s="314">
        <v>-67.900000000000006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2366268</v>
      </c>
      <c r="AP41" s="312">
        <v>16645</v>
      </c>
      <c r="AQ41" s="313">
        <v>9740</v>
      </c>
      <c r="AR41" s="314">
        <v>70.900000000000006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7381495</v>
      </c>
      <c r="AN51" s="334">
        <v>52484</v>
      </c>
      <c r="AO51" s="335">
        <v>101</v>
      </c>
      <c r="AP51" s="336">
        <v>42836</v>
      </c>
      <c r="AQ51" s="337">
        <v>-0.9</v>
      </c>
      <c r="AR51" s="338">
        <v>101.9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5208154</v>
      </c>
      <c r="AN52" s="342">
        <v>37031</v>
      </c>
      <c r="AO52" s="343">
        <v>192.4</v>
      </c>
      <c r="AP52" s="344">
        <v>22936</v>
      </c>
      <c r="AQ52" s="345">
        <v>1.4</v>
      </c>
      <c r="AR52" s="346">
        <v>191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10067404</v>
      </c>
      <c r="AN53" s="334">
        <v>71383</v>
      </c>
      <c r="AO53" s="335">
        <v>36</v>
      </c>
      <c r="AP53" s="336">
        <v>44161</v>
      </c>
      <c r="AQ53" s="337">
        <v>3.1</v>
      </c>
      <c r="AR53" s="338">
        <v>32.9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6837516</v>
      </c>
      <c r="AN54" s="342">
        <v>48482</v>
      </c>
      <c r="AO54" s="343">
        <v>30.9</v>
      </c>
      <c r="AP54" s="344">
        <v>23644</v>
      </c>
      <c r="AQ54" s="345">
        <v>3.1</v>
      </c>
      <c r="AR54" s="346">
        <v>27.8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5023376</v>
      </c>
      <c r="AN55" s="334">
        <v>35545</v>
      </c>
      <c r="AO55" s="335">
        <v>-50.2</v>
      </c>
      <c r="AP55" s="336">
        <v>43955</v>
      </c>
      <c r="AQ55" s="337">
        <v>-0.5</v>
      </c>
      <c r="AR55" s="338">
        <v>-49.7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2825823</v>
      </c>
      <c r="AN56" s="342">
        <v>19995</v>
      </c>
      <c r="AO56" s="343">
        <v>-58.8</v>
      </c>
      <c r="AP56" s="344">
        <v>21318</v>
      </c>
      <c r="AQ56" s="345">
        <v>-9.8000000000000007</v>
      </c>
      <c r="AR56" s="346">
        <v>-49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7722801</v>
      </c>
      <c r="AN57" s="334">
        <v>54429</v>
      </c>
      <c r="AO57" s="335">
        <v>53.1</v>
      </c>
      <c r="AP57" s="336">
        <v>41921</v>
      </c>
      <c r="AQ57" s="337">
        <v>-4.5999999999999996</v>
      </c>
      <c r="AR57" s="338">
        <v>57.7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5109536</v>
      </c>
      <c r="AN58" s="342">
        <v>36011</v>
      </c>
      <c r="AO58" s="343">
        <v>80.099999999999994</v>
      </c>
      <c r="AP58" s="344">
        <v>21655</v>
      </c>
      <c r="AQ58" s="345">
        <v>1.6</v>
      </c>
      <c r="AR58" s="346">
        <v>78.5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5866662</v>
      </c>
      <c r="AN59" s="334">
        <v>41267</v>
      </c>
      <c r="AO59" s="335">
        <v>-24.2</v>
      </c>
      <c r="AP59" s="336">
        <v>44585</v>
      </c>
      <c r="AQ59" s="337">
        <v>6.4</v>
      </c>
      <c r="AR59" s="338">
        <v>-30.6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4232928</v>
      </c>
      <c r="AN60" s="342">
        <v>29775</v>
      </c>
      <c r="AO60" s="343">
        <v>-17.3</v>
      </c>
      <c r="AP60" s="344">
        <v>23077</v>
      </c>
      <c r="AQ60" s="345">
        <v>6.6</v>
      </c>
      <c r="AR60" s="346">
        <v>-23.9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7212348</v>
      </c>
      <c r="AN61" s="349">
        <v>51022</v>
      </c>
      <c r="AO61" s="350">
        <v>23.1</v>
      </c>
      <c r="AP61" s="351">
        <v>43492</v>
      </c>
      <c r="AQ61" s="352">
        <v>0.7</v>
      </c>
      <c r="AR61" s="338">
        <v>22.4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4842791</v>
      </c>
      <c r="AN62" s="342">
        <v>34259</v>
      </c>
      <c r="AO62" s="343">
        <v>45.5</v>
      </c>
      <c r="AP62" s="344">
        <v>22526</v>
      </c>
      <c r="AQ62" s="345">
        <v>0.6</v>
      </c>
      <c r="AR62" s="346">
        <v>44.9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aMp12pvQqsvz41kEEqw4SsBDMA3StUim2/V5uESe5Bl03Zk5TiRSszu3738WXGRy0fjdY8ffi4+wbMNZiMBmA==" saltValue="X8g2AtAoS0orTVDzlW0F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C18" sqref="CC18"/>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cOKt6PRC717jw0h8XHuNIMVUpyPgwg7CLtn59luN2k/TgEZZ39iIlz7y/AeTy5bF+mynKb6eDWFy2NWsurhk/A==" saltValue="f/7roo7w7zgAD35K/OYQ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J100" sqref="BJ100"/>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l+Pj1BAzOTf2xSQ3THTjDYeV3ErLfWOzwfYZHnCCEmeh65/lgNaqkLLQXiiXUXcxoioqvWYfIJlu6WvDO+cIjw==" saltValue="V0F8ZkD/oxYgrVJv9yJU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20.77</v>
      </c>
      <c r="G47" s="12">
        <v>18.510000000000002</v>
      </c>
      <c r="H47" s="12">
        <v>21.3</v>
      </c>
      <c r="I47" s="12">
        <v>23.49</v>
      </c>
      <c r="J47" s="13">
        <v>22.89</v>
      </c>
    </row>
    <row r="48" spans="2:10" ht="57.75" customHeight="1" x14ac:dyDescent="0.2">
      <c r="B48" s="14"/>
      <c r="C48" s="1141" t="s">
        <v>4</v>
      </c>
      <c r="D48" s="1141"/>
      <c r="E48" s="1142"/>
      <c r="F48" s="15">
        <v>12.51</v>
      </c>
      <c r="G48" s="16">
        <v>13.11</v>
      </c>
      <c r="H48" s="16">
        <v>14.56</v>
      </c>
      <c r="I48" s="16">
        <v>14.26</v>
      </c>
      <c r="J48" s="17">
        <v>11.32</v>
      </c>
    </row>
    <row r="49" spans="2:10" ht="57.75" customHeight="1" thickBot="1" x14ac:dyDescent="0.25">
      <c r="B49" s="18"/>
      <c r="C49" s="1143" t="s">
        <v>5</v>
      </c>
      <c r="D49" s="1143"/>
      <c r="E49" s="1144"/>
      <c r="F49" s="19">
        <v>3.25</v>
      </c>
      <c r="G49" s="20">
        <v>0.02</v>
      </c>
      <c r="H49" s="20">
        <v>7.14</v>
      </c>
      <c r="I49" s="20">
        <v>4.1900000000000004</v>
      </c>
      <c r="J49" s="21" t="s">
        <v>535</v>
      </c>
    </row>
    <row r="50" spans="2:10" ht="13" x14ac:dyDescent="0.2"/>
  </sheetData>
  <sheetProtection algorithmName="SHA-512" hashValue="aKYw1KLPgFXqLrEAakWRzWF5ikYwVGYIS1ZAfZ49ES10dDcHO2cd0ifQbO84hgRL43WuKluzDG/4K51yD5+5PA==" saltValue="JDFOVeNBZjcDw9Khgd4M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536</v>
      </c>
      <c r="D34" s="1151"/>
      <c r="E34" s="1152"/>
      <c r="F34" s="32">
        <v>11.58</v>
      </c>
      <c r="G34" s="33">
        <v>12.14</v>
      </c>
      <c r="H34" s="33">
        <v>13.51</v>
      </c>
      <c r="I34" s="33">
        <v>13.14</v>
      </c>
      <c r="J34" s="34">
        <v>10.09</v>
      </c>
      <c r="K34" s="22"/>
      <c r="L34" s="22"/>
      <c r="M34" s="22"/>
      <c r="N34" s="22"/>
      <c r="O34" s="22"/>
      <c r="P34" s="22"/>
    </row>
    <row r="35" spans="1:16" ht="39" customHeight="1" x14ac:dyDescent="0.2">
      <c r="A35" s="22"/>
      <c r="B35" s="35"/>
      <c r="C35" s="1145" t="s">
        <v>537</v>
      </c>
      <c r="D35" s="1146"/>
      <c r="E35" s="1147"/>
      <c r="F35" s="36">
        <v>2.46</v>
      </c>
      <c r="G35" s="37">
        <v>2.77</v>
      </c>
      <c r="H35" s="37">
        <v>4.74</v>
      </c>
      <c r="I35" s="37">
        <v>6.84</v>
      </c>
      <c r="J35" s="38">
        <v>6.78</v>
      </c>
      <c r="K35" s="22"/>
      <c r="L35" s="22"/>
      <c r="M35" s="22"/>
      <c r="N35" s="22"/>
      <c r="O35" s="22"/>
      <c r="P35" s="22"/>
    </row>
    <row r="36" spans="1:16" ht="39" customHeight="1" x14ac:dyDescent="0.2">
      <c r="A36" s="22"/>
      <c r="B36" s="35"/>
      <c r="C36" s="1145" t="s">
        <v>538</v>
      </c>
      <c r="D36" s="1146"/>
      <c r="E36" s="1147"/>
      <c r="F36" s="36">
        <v>2.0499999999999998</v>
      </c>
      <c r="G36" s="37">
        <v>2.58</v>
      </c>
      <c r="H36" s="37">
        <v>3.05</v>
      </c>
      <c r="I36" s="37">
        <v>2.68</v>
      </c>
      <c r="J36" s="38">
        <v>4.5599999999999996</v>
      </c>
      <c r="K36" s="22"/>
      <c r="L36" s="22"/>
      <c r="M36" s="22"/>
      <c r="N36" s="22"/>
      <c r="O36" s="22"/>
      <c r="P36" s="22"/>
    </row>
    <row r="37" spans="1:16" ht="39" customHeight="1" x14ac:dyDescent="0.2">
      <c r="A37" s="22"/>
      <c r="B37" s="35"/>
      <c r="C37" s="1145" t="s">
        <v>539</v>
      </c>
      <c r="D37" s="1146"/>
      <c r="E37" s="1147"/>
      <c r="F37" s="36">
        <v>0.54</v>
      </c>
      <c r="G37" s="37">
        <v>0.9</v>
      </c>
      <c r="H37" s="37">
        <v>0.79</v>
      </c>
      <c r="I37" s="37">
        <v>0.98</v>
      </c>
      <c r="J37" s="38">
        <v>1.1200000000000001</v>
      </c>
      <c r="K37" s="22"/>
      <c r="L37" s="22"/>
      <c r="M37" s="22"/>
      <c r="N37" s="22"/>
      <c r="O37" s="22"/>
      <c r="P37" s="22"/>
    </row>
    <row r="38" spans="1:16" ht="39" customHeight="1" x14ac:dyDescent="0.2">
      <c r="A38" s="22"/>
      <c r="B38" s="35"/>
      <c r="C38" s="1145" t="s">
        <v>540</v>
      </c>
      <c r="D38" s="1146"/>
      <c r="E38" s="1147"/>
      <c r="F38" s="36">
        <v>0.28999999999999998</v>
      </c>
      <c r="G38" s="37">
        <v>0.54</v>
      </c>
      <c r="H38" s="37">
        <v>1.64</v>
      </c>
      <c r="I38" s="37">
        <v>1.43</v>
      </c>
      <c r="J38" s="38">
        <v>1.07</v>
      </c>
      <c r="K38" s="22"/>
      <c r="L38" s="22"/>
      <c r="M38" s="22"/>
      <c r="N38" s="22"/>
      <c r="O38" s="22"/>
      <c r="P38" s="22"/>
    </row>
    <row r="39" spans="1:16" ht="39" customHeight="1" x14ac:dyDescent="0.2">
      <c r="A39" s="22"/>
      <c r="B39" s="35"/>
      <c r="C39" s="1145" t="s">
        <v>541</v>
      </c>
      <c r="D39" s="1146"/>
      <c r="E39" s="1147"/>
      <c r="F39" s="36">
        <v>0.36</v>
      </c>
      <c r="G39" s="37">
        <v>0.33</v>
      </c>
      <c r="H39" s="37">
        <v>0.28000000000000003</v>
      </c>
      <c r="I39" s="37">
        <v>0.36</v>
      </c>
      <c r="J39" s="38">
        <v>0.52</v>
      </c>
      <c r="K39" s="22"/>
      <c r="L39" s="22"/>
      <c r="M39" s="22"/>
      <c r="N39" s="22"/>
      <c r="O39" s="22"/>
      <c r="P39" s="22"/>
    </row>
    <row r="40" spans="1:16" ht="39" customHeight="1" x14ac:dyDescent="0.2">
      <c r="A40" s="22"/>
      <c r="B40" s="35"/>
      <c r="C40" s="1145" t="s">
        <v>542</v>
      </c>
      <c r="D40" s="1146"/>
      <c r="E40" s="1147"/>
      <c r="F40" s="36">
        <v>0.38</v>
      </c>
      <c r="G40" s="37">
        <v>0.33</v>
      </c>
      <c r="H40" s="37">
        <v>0.35</v>
      </c>
      <c r="I40" s="37">
        <v>0.42</v>
      </c>
      <c r="J40" s="38">
        <v>0.52</v>
      </c>
      <c r="K40" s="22"/>
      <c r="L40" s="22"/>
      <c r="M40" s="22"/>
      <c r="N40" s="22"/>
      <c r="O40" s="22"/>
      <c r="P40" s="22"/>
    </row>
    <row r="41" spans="1:16" ht="39" customHeight="1" x14ac:dyDescent="0.2">
      <c r="A41" s="22"/>
      <c r="B41" s="35"/>
      <c r="C41" s="1145" t="s">
        <v>543</v>
      </c>
      <c r="D41" s="1146"/>
      <c r="E41" s="1147"/>
      <c r="F41" s="36">
        <v>0.15</v>
      </c>
      <c r="G41" s="37">
        <v>0.28999999999999998</v>
      </c>
      <c r="H41" s="37">
        <v>0.39</v>
      </c>
      <c r="I41" s="37">
        <v>0.31</v>
      </c>
      <c r="J41" s="38">
        <v>0.16</v>
      </c>
      <c r="K41" s="22"/>
      <c r="L41" s="22"/>
      <c r="M41" s="22"/>
      <c r="N41" s="22"/>
      <c r="O41" s="22"/>
      <c r="P41" s="22"/>
    </row>
    <row r="42" spans="1:16" ht="39" customHeight="1" x14ac:dyDescent="0.2">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545</v>
      </c>
      <c r="D43" s="1149"/>
      <c r="E43" s="1150"/>
      <c r="F43" s="41">
        <v>0.16</v>
      </c>
      <c r="G43" s="42">
        <v>0.11</v>
      </c>
      <c r="H43" s="42">
        <v>0.13</v>
      </c>
      <c r="I43" s="42">
        <v>0.08</v>
      </c>
      <c r="J43" s="43">
        <v>0.09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w9990KvhgBB3GgfAU8CzGnvBS6iQ6aiTme042p877zFYy1qZ2c0C6Vp9YSzisqHfl7GnXTQTkXHAZZWaspr3Q==" saltValue="1hKlFHDd5hJpSXyhyIwh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3437</v>
      </c>
      <c r="L45" s="60">
        <v>3600</v>
      </c>
      <c r="M45" s="60">
        <v>3830</v>
      </c>
      <c r="N45" s="60">
        <v>3561</v>
      </c>
      <c r="O45" s="61">
        <v>3405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2">
      <c r="A48" s="48"/>
      <c r="B48" s="1178"/>
      <c r="C48" s="1179"/>
      <c r="D48" s="62"/>
      <c r="E48" s="1155" t="s">
        <v>13</v>
      </c>
      <c r="F48" s="1155"/>
      <c r="G48" s="1155"/>
      <c r="H48" s="1155"/>
      <c r="I48" s="1155"/>
      <c r="J48" s="1156"/>
      <c r="K48" s="63">
        <v>450</v>
      </c>
      <c r="L48" s="64">
        <v>429</v>
      </c>
      <c r="M48" s="64">
        <v>408</v>
      </c>
      <c r="N48" s="64">
        <v>396</v>
      </c>
      <c r="O48" s="65">
        <v>395</v>
      </c>
      <c r="P48" s="48"/>
      <c r="Q48" s="48"/>
      <c r="R48" s="48"/>
      <c r="S48" s="48"/>
      <c r="T48" s="48"/>
      <c r="U48" s="48"/>
    </row>
    <row r="49" spans="1:21" ht="30.75" customHeight="1" x14ac:dyDescent="0.2">
      <c r="A49" s="48"/>
      <c r="B49" s="1178"/>
      <c r="C49" s="1179"/>
      <c r="D49" s="62"/>
      <c r="E49" s="1155" t="s">
        <v>14</v>
      </c>
      <c r="F49" s="1155"/>
      <c r="G49" s="1155"/>
      <c r="H49" s="1155"/>
      <c r="I49" s="1155"/>
      <c r="J49" s="1156"/>
      <c r="K49" s="63">
        <v>34</v>
      </c>
      <c r="L49" s="64">
        <v>23</v>
      </c>
      <c r="M49" s="64">
        <v>23</v>
      </c>
      <c r="N49" s="64">
        <v>65</v>
      </c>
      <c r="O49" s="65">
        <v>89</v>
      </c>
      <c r="P49" s="48"/>
      <c r="Q49" s="48"/>
      <c r="R49" s="48"/>
      <c r="S49" s="48"/>
      <c r="T49" s="48"/>
      <c r="U49" s="48"/>
    </row>
    <row r="50" spans="1:21" ht="30.75" customHeight="1" x14ac:dyDescent="0.2">
      <c r="A50" s="48"/>
      <c r="B50" s="1178"/>
      <c r="C50" s="1179"/>
      <c r="D50" s="62"/>
      <c r="E50" s="1155" t="s">
        <v>15</v>
      </c>
      <c r="F50" s="1155"/>
      <c r="G50" s="1155"/>
      <c r="H50" s="1155"/>
      <c r="I50" s="1155"/>
      <c r="J50" s="1156"/>
      <c r="K50" s="63">
        <v>23</v>
      </c>
      <c r="L50" s="64">
        <v>117</v>
      </c>
      <c r="M50" s="64">
        <v>30</v>
      </c>
      <c r="N50" s="64">
        <v>74</v>
      </c>
      <c r="O50" s="65">
        <v>32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1874</v>
      </c>
      <c r="L52" s="64">
        <v>1766</v>
      </c>
      <c r="M52" s="64">
        <v>1775</v>
      </c>
      <c r="N52" s="64">
        <v>1645</v>
      </c>
      <c r="O52" s="65">
        <v>1556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2070</v>
      </c>
      <c r="L53" s="69">
        <v>2403</v>
      </c>
      <c r="M53" s="69">
        <v>2516</v>
      </c>
      <c r="N53" s="69">
        <v>2451</v>
      </c>
      <c r="O53" s="70">
        <v>2365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YJKwxsTTfKjLUHn7adQeEJj7oH3Qqjv1SvO6qS8RngGDgX1kG98s09wK4X4QQ3M1e2KiDKiKBPMAz95CSlwXw==" saltValue="M8FUri3CsOEs0rH52JfX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6" t="s">
        <v>30</v>
      </c>
      <c r="C41" s="1197"/>
      <c r="D41" s="105"/>
      <c r="E41" s="1198" t="s">
        <v>31</v>
      </c>
      <c r="F41" s="1198"/>
      <c r="G41" s="1198"/>
      <c r="H41" s="1199"/>
      <c r="I41" s="355">
        <v>26797</v>
      </c>
      <c r="J41" s="356">
        <v>28596</v>
      </c>
      <c r="K41" s="356">
        <v>25479</v>
      </c>
      <c r="L41" s="356">
        <v>25096</v>
      </c>
      <c r="M41" s="357">
        <v>23772</v>
      </c>
    </row>
    <row r="42" spans="2:13" ht="27.75" customHeight="1" x14ac:dyDescent="0.2">
      <c r="B42" s="1186"/>
      <c r="C42" s="1187"/>
      <c r="D42" s="106"/>
      <c r="E42" s="1190" t="s">
        <v>32</v>
      </c>
      <c r="F42" s="1190"/>
      <c r="G42" s="1190"/>
      <c r="H42" s="1191"/>
      <c r="I42" s="358">
        <v>4447</v>
      </c>
      <c r="J42" s="359">
        <v>4314</v>
      </c>
      <c r="K42" s="359">
        <v>4350</v>
      </c>
      <c r="L42" s="359">
        <v>4249</v>
      </c>
      <c r="M42" s="360">
        <v>4181</v>
      </c>
    </row>
    <row r="43" spans="2:13" ht="27.75" customHeight="1" x14ac:dyDescent="0.2">
      <c r="B43" s="1186"/>
      <c r="C43" s="1187"/>
      <c r="D43" s="106"/>
      <c r="E43" s="1190" t="s">
        <v>33</v>
      </c>
      <c r="F43" s="1190"/>
      <c r="G43" s="1190"/>
      <c r="H43" s="1191"/>
      <c r="I43" s="358">
        <v>5330</v>
      </c>
      <c r="J43" s="359">
        <v>5701</v>
      </c>
      <c r="K43" s="359">
        <v>6118</v>
      </c>
      <c r="L43" s="359">
        <v>6545</v>
      </c>
      <c r="M43" s="360">
        <v>7365</v>
      </c>
    </row>
    <row r="44" spans="2:13" ht="27.75" customHeight="1" x14ac:dyDescent="0.2">
      <c r="B44" s="1186"/>
      <c r="C44" s="1187"/>
      <c r="D44" s="106"/>
      <c r="E44" s="1190" t="s">
        <v>34</v>
      </c>
      <c r="F44" s="1190"/>
      <c r="G44" s="1190"/>
      <c r="H44" s="1191"/>
      <c r="I44" s="358">
        <v>356</v>
      </c>
      <c r="J44" s="359">
        <v>912</v>
      </c>
      <c r="K44" s="359">
        <v>1213</v>
      </c>
      <c r="L44" s="359">
        <v>1154</v>
      </c>
      <c r="M44" s="360">
        <v>1016</v>
      </c>
    </row>
    <row r="45" spans="2:13" ht="27.75" customHeight="1" x14ac:dyDescent="0.2">
      <c r="B45" s="1186"/>
      <c r="C45" s="1187"/>
      <c r="D45" s="106"/>
      <c r="E45" s="1190" t="s">
        <v>35</v>
      </c>
      <c r="F45" s="1190"/>
      <c r="G45" s="1190"/>
      <c r="H45" s="1191"/>
      <c r="I45" s="358">
        <v>6010</v>
      </c>
      <c r="J45" s="359">
        <v>6003</v>
      </c>
      <c r="K45" s="359">
        <v>6279</v>
      </c>
      <c r="L45" s="359">
        <v>5971</v>
      </c>
      <c r="M45" s="360">
        <v>5807</v>
      </c>
    </row>
    <row r="46" spans="2:13" ht="27.75" customHeight="1" x14ac:dyDescent="0.2">
      <c r="B46" s="1186"/>
      <c r="C46" s="1187"/>
      <c r="D46" s="107"/>
      <c r="E46" s="1190" t="s">
        <v>36</v>
      </c>
      <c r="F46" s="1190"/>
      <c r="G46" s="1190"/>
      <c r="H46" s="1191"/>
      <c r="I46" s="358">
        <v>0</v>
      </c>
      <c r="J46" s="359" t="s">
        <v>492</v>
      </c>
      <c r="K46" s="359" t="s">
        <v>492</v>
      </c>
      <c r="L46" s="359">
        <v>0</v>
      </c>
      <c r="M46" s="360" t="s">
        <v>492</v>
      </c>
    </row>
    <row r="47" spans="2:13" ht="27.75" customHeight="1" x14ac:dyDescent="0.2">
      <c r="B47" s="1186"/>
      <c r="C47" s="1187"/>
      <c r="D47" s="108"/>
      <c r="E47" s="1200" t="s">
        <v>37</v>
      </c>
      <c r="F47" s="1201"/>
      <c r="G47" s="1201"/>
      <c r="H47" s="1202"/>
      <c r="I47" s="358" t="s">
        <v>492</v>
      </c>
      <c r="J47" s="359" t="s">
        <v>492</v>
      </c>
      <c r="K47" s="359" t="s">
        <v>492</v>
      </c>
      <c r="L47" s="359" t="s">
        <v>492</v>
      </c>
      <c r="M47" s="360" t="s">
        <v>492</v>
      </c>
    </row>
    <row r="48" spans="2:13" ht="27.75" customHeight="1" x14ac:dyDescent="0.2">
      <c r="B48" s="1186"/>
      <c r="C48" s="1187"/>
      <c r="D48" s="106"/>
      <c r="E48" s="1190" t="s">
        <v>38</v>
      </c>
      <c r="F48" s="1190"/>
      <c r="G48" s="1190"/>
      <c r="H48" s="1191"/>
      <c r="I48" s="358" t="s">
        <v>492</v>
      </c>
      <c r="J48" s="359" t="s">
        <v>492</v>
      </c>
      <c r="K48" s="359" t="s">
        <v>492</v>
      </c>
      <c r="L48" s="359" t="s">
        <v>492</v>
      </c>
      <c r="M48" s="360" t="s">
        <v>492</v>
      </c>
    </row>
    <row r="49" spans="2:13" ht="27.75" customHeight="1" x14ac:dyDescent="0.2">
      <c r="B49" s="1188"/>
      <c r="C49" s="1189"/>
      <c r="D49" s="106"/>
      <c r="E49" s="1190" t="s">
        <v>39</v>
      </c>
      <c r="F49" s="1190"/>
      <c r="G49" s="1190"/>
      <c r="H49" s="1191"/>
      <c r="I49" s="358" t="s">
        <v>492</v>
      </c>
      <c r="J49" s="359" t="s">
        <v>492</v>
      </c>
      <c r="K49" s="359" t="s">
        <v>492</v>
      </c>
      <c r="L49" s="359" t="s">
        <v>492</v>
      </c>
      <c r="M49" s="360" t="s">
        <v>492</v>
      </c>
    </row>
    <row r="50" spans="2:13" ht="27.75" customHeight="1" x14ac:dyDescent="0.2">
      <c r="B50" s="1184" t="s">
        <v>40</v>
      </c>
      <c r="C50" s="1185"/>
      <c r="D50" s="109"/>
      <c r="E50" s="1190" t="s">
        <v>41</v>
      </c>
      <c r="F50" s="1190"/>
      <c r="G50" s="1190"/>
      <c r="H50" s="1191"/>
      <c r="I50" s="358">
        <v>15890</v>
      </c>
      <c r="J50" s="359">
        <v>15288</v>
      </c>
      <c r="K50" s="359">
        <v>15167</v>
      </c>
      <c r="L50" s="359">
        <v>16540</v>
      </c>
      <c r="M50" s="360">
        <v>17088</v>
      </c>
    </row>
    <row r="51" spans="2:13" ht="27.75" customHeight="1" x14ac:dyDescent="0.2">
      <c r="B51" s="1186"/>
      <c r="C51" s="1187"/>
      <c r="D51" s="106"/>
      <c r="E51" s="1190" t="s">
        <v>42</v>
      </c>
      <c r="F51" s="1190"/>
      <c r="G51" s="1190"/>
      <c r="H51" s="1191"/>
      <c r="I51" s="358">
        <v>9699</v>
      </c>
      <c r="J51" s="359">
        <v>8921</v>
      </c>
      <c r="K51" s="359">
        <v>9498</v>
      </c>
      <c r="L51" s="359">
        <v>9524</v>
      </c>
      <c r="M51" s="360">
        <v>9096</v>
      </c>
    </row>
    <row r="52" spans="2:13" ht="27.75" customHeight="1" x14ac:dyDescent="0.2">
      <c r="B52" s="1188"/>
      <c r="C52" s="1189"/>
      <c r="D52" s="106"/>
      <c r="E52" s="1190" t="s">
        <v>43</v>
      </c>
      <c r="F52" s="1190"/>
      <c r="G52" s="1190"/>
      <c r="H52" s="1191"/>
      <c r="I52" s="358">
        <v>11635</v>
      </c>
      <c r="J52" s="359">
        <v>11767</v>
      </c>
      <c r="K52" s="359">
        <v>11394</v>
      </c>
      <c r="L52" s="359">
        <v>10948</v>
      </c>
      <c r="M52" s="360">
        <v>10291</v>
      </c>
    </row>
    <row r="53" spans="2:13" ht="27.75" customHeight="1" thickBot="1" x14ac:dyDescent="0.25">
      <c r="B53" s="1192" t="s">
        <v>19</v>
      </c>
      <c r="C53" s="1193"/>
      <c r="D53" s="110"/>
      <c r="E53" s="1194" t="s">
        <v>44</v>
      </c>
      <c r="F53" s="1194"/>
      <c r="G53" s="1194"/>
      <c r="H53" s="1195"/>
      <c r="I53" s="361">
        <v>5716</v>
      </c>
      <c r="J53" s="362">
        <v>9550</v>
      </c>
      <c r="K53" s="362">
        <v>7379</v>
      </c>
      <c r="L53" s="362">
        <v>6004</v>
      </c>
      <c r="M53" s="363">
        <v>5666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ml4Ts21Gb7jqKvNO2jF92QKxTabn2NoBlyeqK9Ri+4bQtRsN1ClUvQmWgWpPfriz0CGdPPzbEdAUI2WdzH6rQ==" saltValue="vDbvLJR7RG4ErJBda+xI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58" sqref="H58:H62"/>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1" t="s">
        <v>46</v>
      </c>
      <c r="D55" s="1211"/>
      <c r="E55" s="1212"/>
      <c r="F55" s="122">
        <v>6272</v>
      </c>
      <c r="G55" s="122">
        <v>7391</v>
      </c>
      <c r="H55" s="123">
        <v>7398</v>
      </c>
    </row>
    <row r="56" spans="2:8" ht="52.5" customHeight="1" x14ac:dyDescent="0.2">
      <c r="B56" s="124"/>
      <c r="C56" s="1213" t="s">
        <v>47</v>
      </c>
      <c r="D56" s="1213"/>
      <c r="E56" s="1214"/>
      <c r="F56" s="125" t="s">
        <v>492</v>
      </c>
      <c r="G56" s="125" t="s">
        <v>492</v>
      </c>
      <c r="H56" s="126" t="s">
        <v>492</v>
      </c>
    </row>
    <row r="57" spans="2:8" ht="53.25" customHeight="1" x14ac:dyDescent="0.2">
      <c r="B57" s="124"/>
      <c r="C57" s="1215" t="s">
        <v>48</v>
      </c>
      <c r="D57" s="1215"/>
      <c r="E57" s="1216"/>
      <c r="F57" s="127">
        <v>8106</v>
      </c>
      <c r="G57" s="127">
        <v>8147</v>
      </c>
      <c r="H57" s="128">
        <v>8401</v>
      </c>
    </row>
    <row r="58" spans="2:8" ht="45.75" customHeight="1" x14ac:dyDescent="0.2">
      <c r="B58" s="129"/>
      <c r="C58" s="1203" t="s">
        <v>564</v>
      </c>
      <c r="D58" s="1204"/>
      <c r="E58" s="1205"/>
      <c r="F58" s="130">
        <v>5535</v>
      </c>
      <c r="G58" s="130">
        <v>5554</v>
      </c>
      <c r="H58" s="131">
        <v>5774</v>
      </c>
    </row>
    <row r="59" spans="2:8" ht="45.75" customHeight="1" x14ac:dyDescent="0.2">
      <c r="B59" s="129"/>
      <c r="C59" s="1203" t="s">
        <v>565</v>
      </c>
      <c r="D59" s="1204"/>
      <c r="E59" s="1205"/>
      <c r="F59" s="130">
        <v>1010</v>
      </c>
      <c r="G59" s="130">
        <v>1079</v>
      </c>
      <c r="H59" s="131">
        <v>1149</v>
      </c>
    </row>
    <row r="60" spans="2:8" ht="45.75" customHeight="1" x14ac:dyDescent="0.2">
      <c r="B60" s="129"/>
      <c r="C60" s="1203" t="s">
        <v>566</v>
      </c>
      <c r="D60" s="1204"/>
      <c r="E60" s="1205"/>
      <c r="F60" s="130">
        <v>1022</v>
      </c>
      <c r="G60" s="130">
        <v>983</v>
      </c>
      <c r="H60" s="131">
        <v>983</v>
      </c>
    </row>
    <row r="61" spans="2:8" ht="45.75" customHeight="1" x14ac:dyDescent="0.2">
      <c r="B61" s="129"/>
      <c r="C61" s="1203" t="s">
        <v>567</v>
      </c>
      <c r="D61" s="1204"/>
      <c r="E61" s="1205"/>
      <c r="F61" s="130">
        <v>196</v>
      </c>
      <c r="G61" s="130">
        <v>194</v>
      </c>
      <c r="H61" s="131">
        <v>192</v>
      </c>
    </row>
    <row r="62" spans="2:8" ht="45.75" customHeight="1" thickBot="1" x14ac:dyDescent="0.25">
      <c r="B62" s="132"/>
      <c r="C62" s="1206" t="s">
        <v>568</v>
      </c>
      <c r="D62" s="1207"/>
      <c r="E62" s="1208"/>
      <c r="F62" s="133">
        <v>174</v>
      </c>
      <c r="G62" s="133">
        <v>151</v>
      </c>
      <c r="H62" s="134">
        <v>129</v>
      </c>
    </row>
    <row r="63" spans="2:8" ht="52.5" customHeight="1" thickBot="1" x14ac:dyDescent="0.25">
      <c r="B63" s="135"/>
      <c r="C63" s="1209" t="s">
        <v>49</v>
      </c>
      <c r="D63" s="1209"/>
      <c r="E63" s="1210"/>
      <c r="F63" s="136">
        <v>14378</v>
      </c>
      <c r="G63" s="136">
        <v>15538</v>
      </c>
      <c r="H63" s="137">
        <v>15799</v>
      </c>
    </row>
    <row r="64" spans="2:8" ht="13" x14ac:dyDescent="0.2"/>
  </sheetData>
  <sheetProtection algorithmName="SHA-512" hashValue="bB31vp2PBq5tjnVkxTXqPjQ2Hw/gtVdAOl21uHm4/P7I6i0/h7w0oy+H56hgvadzQrFrBrDyK7OaSotMmoW1Lg==" saltValue="zta7fJlTL/ryhVPp2YGl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52484</v>
      </c>
      <c r="E3" s="156"/>
      <c r="F3" s="157">
        <v>42836</v>
      </c>
      <c r="G3" s="158"/>
      <c r="H3" s="159"/>
    </row>
    <row r="4" spans="1:8" x14ac:dyDescent="0.2">
      <c r="A4" s="160"/>
      <c r="B4" s="161"/>
      <c r="C4" s="162"/>
      <c r="D4" s="163">
        <v>37031</v>
      </c>
      <c r="E4" s="164"/>
      <c r="F4" s="165">
        <v>22936</v>
      </c>
      <c r="G4" s="166"/>
      <c r="H4" s="167"/>
    </row>
    <row r="5" spans="1:8" x14ac:dyDescent="0.2">
      <c r="A5" s="148" t="s">
        <v>524</v>
      </c>
      <c r="B5" s="153"/>
      <c r="C5" s="154"/>
      <c r="D5" s="155">
        <v>71383</v>
      </c>
      <c r="E5" s="156"/>
      <c r="F5" s="157">
        <v>44161</v>
      </c>
      <c r="G5" s="158"/>
      <c r="H5" s="159"/>
    </row>
    <row r="6" spans="1:8" x14ac:dyDescent="0.2">
      <c r="A6" s="160"/>
      <c r="B6" s="161"/>
      <c r="C6" s="162"/>
      <c r="D6" s="163">
        <v>48482</v>
      </c>
      <c r="E6" s="164"/>
      <c r="F6" s="165">
        <v>23644</v>
      </c>
      <c r="G6" s="166"/>
      <c r="H6" s="167"/>
    </row>
    <row r="7" spans="1:8" x14ac:dyDescent="0.2">
      <c r="A7" s="148" t="s">
        <v>525</v>
      </c>
      <c r="B7" s="153"/>
      <c r="C7" s="154"/>
      <c r="D7" s="155">
        <v>35545</v>
      </c>
      <c r="E7" s="156"/>
      <c r="F7" s="157">
        <v>43955</v>
      </c>
      <c r="G7" s="158"/>
      <c r="H7" s="159"/>
    </row>
    <row r="8" spans="1:8" x14ac:dyDescent="0.2">
      <c r="A8" s="160"/>
      <c r="B8" s="161"/>
      <c r="C8" s="162"/>
      <c r="D8" s="163">
        <v>19995</v>
      </c>
      <c r="E8" s="164"/>
      <c r="F8" s="165">
        <v>21318</v>
      </c>
      <c r="G8" s="166"/>
      <c r="H8" s="167"/>
    </row>
    <row r="9" spans="1:8" x14ac:dyDescent="0.2">
      <c r="A9" s="148" t="s">
        <v>526</v>
      </c>
      <c r="B9" s="153"/>
      <c r="C9" s="154"/>
      <c r="D9" s="155">
        <v>54429</v>
      </c>
      <c r="E9" s="156"/>
      <c r="F9" s="157">
        <v>41921</v>
      </c>
      <c r="G9" s="158"/>
      <c r="H9" s="159"/>
    </row>
    <row r="10" spans="1:8" x14ac:dyDescent="0.2">
      <c r="A10" s="160"/>
      <c r="B10" s="161"/>
      <c r="C10" s="162"/>
      <c r="D10" s="163">
        <v>36011</v>
      </c>
      <c r="E10" s="164"/>
      <c r="F10" s="165">
        <v>21655</v>
      </c>
      <c r="G10" s="166"/>
      <c r="H10" s="167"/>
    </row>
    <row r="11" spans="1:8" x14ac:dyDescent="0.2">
      <c r="A11" s="148" t="s">
        <v>527</v>
      </c>
      <c r="B11" s="153"/>
      <c r="C11" s="154"/>
      <c r="D11" s="155">
        <v>41267</v>
      </c>
      <c r="E11" s="156"/>
      <c r="F11" s="157">
        <v>44585</v>
      </c>
      <c r="G11" s="158"/>
      <c r="H11" s="159"/>
    </row>
    <row r="12" spans="1:8" x14ac:dyDescent="0.2">
      <c r="A12" s="160"/>
      <c r="B12" s="161"/>
      <c r="C12" s="168"/>
      <c r="D12" s="163">
        <v>29775</v>
      </c>
      <c r="E12" s="164"/>
      <c r="F12" s="165">
        <v>23077</v>
      </c>
      <c r="G12" s="166"/>
      <c r="H12" s="167"/>
    </row>
    <row r="13" spans="1:8" x14ac:dyDescent="0.2">
      <c r="A13" s="148"/>
      <c r="B13" s="153"/>
      <c r="C13" s="169"/>
      <c r="D13" s="170">
        <v>51022</v>
      </c>
      <c r="E13" s="171"/>
      <c r="F13" s="172">
        <v>43492</v>
      </c>
      <c r="G13" s="173"/>
      <c r="H13" s="159"/>
    </row>
    <row r="14" spans="1:8" x14ac:dyDescent="0.2">
      <c r="A14" s="160"/>
      <c r="B14" s="161"/>
      <c r="C14" s="162"/>
      <c r="D14" s="163">
        <v>34259</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12.51</v>
      </c>
      <c r="C19" s="174">
        <f>ROUND(VALUE(SUBSTITUTE(実質収支比率等に係る経年分析!G$48,"▲","-")),2)</f>
        <v>13.11</v>
      </c>
      <c r="D19" s="174">
        <f>ROUND(VALUE(SUBSTITUTE(実質収支比率等に係る経年分析!H$48,"▲","-")),2)</f>
        <v>14.56</v>
      </c>
      <c r="E19" s="174">
        <f>ROUND(VALUE(SUBSTITUTE(実質収支比率等に係る経年分析!I$48,"▲","-")),2)</f>
        <v>14.26</v>
      </c>
      <c r="F19" s="174">
        <f>ROUND(VALUE(SUBSTITUTE(実質収支比率等に係る経年分析!J$48,"▲","-")),2)</f>
        <v>11.32</v>
      </c>
    </row>
    <row r="20" spans="1:11" x14ac:dyDescent="0.2">
      <c r="A20" s="174" t="s">
        <v>53</v>
      </c>
      <c r="B20" s="174">
        <f>ROUND(VALUE(SUBSTITUTE(実質収支比率等に係る経年分析!F$47,"▲","-")),2)</f>
        <v>20.77</v>
      </c>
      <c r="C20" s="174">
        <f>ROUND(VALUE(SUBSTITUTE(実質収支比率等に係る経年分析!G$47,"▲","-")),2)</f>
        <v>18.510000000000002</v>
      </c>
      <c r="D20" s="174">
        <f>ROUND(VALUE(SUBSTITUTE(実質収支比率等に係る経年分析!H$47,"▲","-")),2)</f>
        <v>21.3</v>
      </c>
      <c r="E20" s="174">
        <f>ROUND(VALUE(SUBSTITUTE(実質収支比率等に係る経年分析!I$47,"▲","-")),2)</f>
        <v>23.49</v>
      </c>
      <c r="F20" s="174">
        <f>ROUND(VALUE(SUBSTITUTE(実質収支比率等に係る経年分析!J$47,"▲","-")),2)</f>
        <v>22.89</v>
      </c>
    </row>
    <row r="21" spans="1:11" x14ac:dyDescent="0.2">
      <c r="A21" s="174" t="s">
        <v>54</v>
      </c>
      <c r="B21" s="174">
        <f>IF(ISNUMBER(VALUE(SUBSTITUTE(実質収支比率等に係る経年分析!F$49,"▲","-"))),ROUND(VALUE(SUBSTITUTE(実質収支比率等に係る経年分析!F$49,"▲","-")),2),NA())</f>
        <v>3.25</v>
      </c>
      <c r="C21" s="174">
        <f>IF(ISNUMBER(VALUE(SUBSTITUTE(実質収支比率等に係る経年分析!G$49,"▲","-"))),ROUND(VALUE(SUBSTITUTE(実質収支比率等に係る経年分析!G$49,"▲","-")),2),NA())</f>
        <v>0.02</v>
      </c>
      <c r="D21" s="174">
        <f>IF(ISNUMBER(VALUE(SUBSTITUTE(実質収支比率等に係る経年分析!H$49,"▲","-"))),ROUND(VALUE(SUBSTITUTE(実質収支比率等に係る経年分析!H$49,"▲","-")),2),NA())</f>
        <v>7.14</v>
      </c>
      <c r="E21" s="174">
        <f>IF(ISNUMBER(VALUE(SUBSTITUTE(実質収支比率等に係る経年分析!I$49,"▲","-"))),ROUND(VALUE(SUBSTITUTE(実質収支比率等に係る経年分析!I$49,"▲","-")),2),NA())</f>
        <v>4.1900000000000004</v>
      </c>
      <c r="F21" s="174">
        <f>IF(ISNUMBER(VALUE(SUBSTITUTE(実質収支比率等に係る経年分析!J$49,"▲","-"))),ROUND(VALUE(SUBSTITUTE(実質収支比率等に係る経年分析!J$49,"▲","-")),2),NA())</f>
        <v>-2.54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0.09</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市民医療センター</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0.28999999999999998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x14ac:dyDescent="0.2">
      <c r="A30" s="175" t="str">
        <f>IF(連結実質赤字比率に係る赤字・黒字の構成分析!C$40="",NA(),連結実質赤字比率に係る赤字・黒字の構成分析!C$40)</f>
        <v>新曽第二土地区画整理事業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0.52</v>
      </c>
    </row>
    <row r="31" spans="1:11" x14ac:dyDescent="0.2">
      <c r="A31" s="175" t="str">
        <f>IF(連結実質赤字比率に係る赤字・黒字の構成分析!C$39="",NA(),連結実質赤字比率に係る赤字・黒字の構成分析!C$39)</f>
        <v>新曽第一土地区画整理事業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x14ac:dyDescent="0.2">
      <c r="A32" s="175" t="str">
        <f>IF(連結実質赤字比率に係る赤字・黒字の構成分析!C$38="",NA(),連結実質赤字比率に係る赤字・黒字の構成分析!C$38)</f>
        <v>介護保険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2">
      <c r="A33" s="175" t="str">
        <f>IF(連結実質赤字比率に係る赤字・黒字の構成分析!C$37="",NA(),連結実質赤字比率に係る赤字・黒字の構成分析!C$37)</f>
        <v>国民健康保険</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4.5599999999999996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1874</v>
      </c>
      <c r="E42" s="176"/>
      <c r="F42" s="176"/>
      <c r="G42" s="176">
        <f>'実質公債費比率（分子）の構造'!L$52</f>
        <v>1766</v>
      </c>
      <c r="H42" s="176"/>
      <c r="I42" s="176"/>
      <c r="J42" s="176">
        <f>'実質公債費比率（分子）の構造'!M$52</f>
        <v>1775</v>
      </c>
      <c r="K42" s="176"/>
      <c r="L42" s="176"/>
      <c r="M42" s="176">
        <f>'実質公債費比率（分子）の構造'!N$52</f>
        <v>1645</v>
      </c>
      <c r="N42" s="176"/>
      <c r="O42" s="176"/>
      <c r="P42" s="176">
        <f>'実質公債費比率（分子）の構造'!O$52</f>
        <v>1556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23</v>
      </c>
      <c r="C44" s="176"/>
      <c r="D44" s="176"/>
      <c r="E44" s="176">
        <f>'実質公債費比率（分子）の構造'!L$50</f>
        <v>117</v>
      </c>
      <c r="F44" s="176"/>
      <c r="G44" s="176"/>
      <c r="H44" s="176">
        <f>'実質公債費比率（分子）の構造'!M$50</f>
        <v>30</v>
      </c>
      <c r="I44" s="176"/>
      <c r="J44" s="176"/>
      <c r="K44" s="176">
        <f>'実質公債費比率（分子）の構造'!N$50</f>
        <v>74</v>
      </c>
      <c r="L44" s="176"/>
      <c r="M44" s="176"/>
      <c r="N44" s="176">
        <f>'実質公債費比率（分子）の構造'!O$50</f>
        <v>32</v>
      </c>
      <c r="O44" s="176"/>
      <c r="P44" s="176"/>
    </row>
    <row r="45" spans="1:16" x14ac:dyDescent="0.2">
      <c r="A45" s="176" t="s">
        <v>63</v>
      </c>
      <c r="B45" s="176">
        <f>'実質公債費比率（分子）の構造'!K$49</f>
        <v>34</v>
      </c>
      <c r="C45" s="176"/>
      <c r="D45" s="176"/>
      <c r="E45" s="176">
        <f>'実質公債費比率（分子）の構造'!L$49</f>
        <v>23</v>
      </c>
      <c r="F45" s="176"/>
      <c r="G45" s="176"/>
      <c r="H45" s="176">
        <f>'実質公債費比率（分子）の構造'!M$49</f>
        <v>23</v>
      </c>
      <c r="I45" s="176"/>
      <c r="J45" s="176"/>
      <c r="K45" s="176">
        <f>'実質公債費比率（分子）の構造'!N$49</f>
        <v>65</v>
      </c>
      <c r="L45" s="176"/>
      <c r="M45" s="176"/>
      <c r="N45" s="176">
        <f>'実質公債費比率（分子）の構造'!O$49</f>
        <v>89</v>
      </c>
      <c r="O45" s="176"/>
      <c r="P45" s="176"/>
    </row>
    <row r="46" spans="1:16" x14ac:dyDescent="0.2">
      <c r="A46" s="176" t="s">
        <v>64</v>
      </c>
      <c r="B46" s="176">
        <f>'実質公債費比率（分子）の構造'!K$48</f>
        <v>450</v>
      </c>
      <c r="C46" s="176"/>
      <c r="D46" s="176"/>
      <c r="E46" s="176">
        <f>'実質公債費比率（分子）の構造'!L$48</f>
        <v>429</v>
      </c>
      <c r="F46" s="176"/>
      <c r="G46" s="176"/>
      <c r="H46" s="176">
        <f>'実質公債費比率（分子）の構造'!M$48</f>
        <v>408</v>
      </c>
      <c r="I46" s="176"/>
      <c r="J46" s="176"/>
      <c r="K46" s="176">
        <f>'実質公債費比率（分子）の構造'!N$48</f>
        <v>396</v>
      </c>
      <c r="L46" s="176"/>
      <c r="M46" s="176"/>
      <c r="N46" s="176">
        <f>'実質公債費比率（分子）の構造'!O$48</f>
        <v>395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3437</v>
      </c>
      <c r="C49" s="176"/>
      <c r="D49" s="176"/>
      <c r="E49" s="176">
        <f>'実質公債費比率（分子）の構造'!L$45</f>
        <v>3600</v>
      </c>
      <c r="F49" s="176"/>
      <c r="G49" s="176"/>
      <c r="H49" s="176">
        <f>'実質公債費比率（分子）の構造'!M$45</f>
        <v>3830</v>
      </c>
      <c r="I49" s="176"/>
      <c r="J49" s="176"/>
      <c r="K49" s="176">
        <f>'実質公債費比率（分子）の構造'!N$45</f>
        <v>3561</v>
      </c>
      <c r="L49" s="176"/>
      <c r="M49" s="176"/>
      <c r="N49" s="176">
        <f>'実質公債費比率（分子）の構造'!O$45</f>
        <v>3405</v>
      </c>
      <c r="O49" s="176"/>
      <c r="P49" s="176"/>
    </row>
    <row r="50" spans="1:16" x14ac:dyDescent="0.2">
      <c r="A50" s="176" t="s">
        <v>67</v>
      </c>
      <c r="B50" s="176" t="e">
        <f>NA()</f>
        <v>#N/A</v>
      </c>
      <c r="C50" s="176">
        <f>IF(ISNUMBER('実質公債費比率（分子）の構造'!K$53),'実質公債費比率（分子）の構造'!K$53,NA())</f>
        <v>2070</v>
      </c>
      <c r="D50" s="176" t="e">
        <f>NA()</f>
        <v>#N/A</v>
      </c>
      <c r="E50" s="176" t="e">
        <f>NA()</f>
        <v>#N/A</v>
      </c>
      <c r="F50" s="176">
        <f>IF(ISNUMBER('実質公債費比率（分子）の構造'!L$53),'実質公債費比率（分子）の構造'!L$53,NA())</f>
        <v>2403</v>
      </c>
      <c r="G50" s="176" t="e">
        <f>NA()</f>
        <v>#N/A</v>
      </c>
      <c r="H50" s="176" t="e">
        <f>NA()</f>
        <v>#N/A</v>
      </c>
      <c r="I50" s="176">
        <f>IF(ISNUMBER('実質公債費比率（分子）の構造'!M$53),'実質公債費比率（分子）の構造'!M$53,NA())</f>
        <v>2516</v>
      </c>
      <c r="J50" s="176" t="e">
        <f>NA()</f>
        <v>#N/A</v>
      </c>
      <c r="K50" s="176" t="e">
        <f>NA()</f>
        <v>#N/A</v>
      </c>
      <c r="L50" s="176">
        <f>IF(ISNUMBER('実質公債費比率（分子）の構造'!N$53),'実質公債費比率（分子）の構造'!N$53,NA())</f>
        <v>2451</v>
      </c>
      <c r="M50" s="176" t="e">
        <f>NA()</f>
        <v>#N/A</v>
      </c>
      <c r="N50" s="176" t="e">
        <f>NA()</f>
        <v>#N/A</v>
      </c>
      <c r="O50" s="176">
        <f>IF(ISNUMBER('実質公債費比率（分子）の構造'!O$53),'実質公債費比率（分子）の構造'!O$53,NA())</f>
        <v>2365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11635</v>
      </c>
      <c r="E56" s="175"/>
      <c r="F56" s="175"/>
      <c r="G56" s="175">
        <f>'将来負担比率（分子）の構造'!J$52</f>
        <v>11767</v>
      </c>
      <c r="H56" s="175"/>
      <c r="I56" s="175"/>
      <c r="J56" s="175">
        <f>'将来負担比率（分子）の構造'!K$52</f>
        <v>11394</v>
      </c>
      <c r="K56" s="175"/>
      <c r="L56" s="175"/>
      <c r="M56" s="175">
        <f>'将来負担比率（分子）の構造'!L$52</f>
        <v>10948</v>
      </c>
      <c r="N56" s="175"/>
      <c r="O56" s="175"/>
      <c r="P56" s="175">
        <f>'将来負担比率（分子）の構造'!M$52</f>
        <v>10291</v>
      </c>
    </row>
    <row r="57" spans="1:16" x14ac:dyDescent="0.2">
      <c r="A57" s="175" t="s">
        <v>42</v>
      </c>
      <c r="B57" s="175"/>
      <c r="C57" s="175"/>
      <c r="D57" s="175">
        <f>'将来負担比率（分子）の構造'!I$51</f>
        <v>9699</v>
      </c>
      <c r="E57" s="175"/>
      <c r="F57" s="175"/>
      <c r="G57" s="175">
        <f>'将来負担比率（分子）の構造'!J$51</f>
        <v>8921</v>
      </c>
      <c r="H57" s="175"/>
      <c r="I57" s="175"/>
      <c r="J57" s="175">
        <f>'将来負担比率（分子）の構造'!K$51</f>
        <v>9498</v>
      </c>
      <c r="K57" s="175"/>
      <c r="L57" s="175"/>
      <c r="M57" s="175">
        <f>'将来負担比率（分子）の構造'!L$51</f>
        <v>9524</v>
      </c>
      <c r="N57" s="175"/>
      <c r="O57" s="175"/>
      <c r="P57" s="175">
        <f>'将来負担比率（分子）の構造'!M$51</f>
        <v>9096</v>
      </c>
    </row>
    <row r="58" spans="1:16" x14ac:dyDescent="0.2">
      <c r="A58" s="175" t="s">
        <v>41</v>
      </c>
      <c r="B58" s="175"/>
      <c r="C58" s="175"/>
      <c r="D58" s="175">
        <f>'将来負担比率（分子）の構造'!I$50</f>
        <v>15890</v>
      </c>
      <c r="E58" s="175"/>
      <c r="F58" s="175"/>
      <c r="G58" s="175">
        <f>'将来負担比率（分子）の構造'!J$50</f>
        <v>15288</v>
      </c>
      <c r="H58" s="175"/>
      <c r="I58" s="175"/>
      <c r="J58" s="175">
        <f>'将来負担比率（分子）の構造'!K$50</f>
        <v>15167</v>
      </c>
      <c r="K58" s="175"/>
      <c r="L58" s="175"/>
      <c r="M58" s="175">
        <f>'将来負担比率（分子）の構造'!L$50</f>
        <v>16540</v>
      </c>
      <c r="N58" s="175"/>
      <c r="O58" s="175"/>
      <c r="P58" s="175">
        <f>'将来負担比率（分子）の構造'!M$50</f>
        <v>17088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f>'将来負担比率（分子）の構造'!L$46</f>
        <v>0</v>
      </c>
      <c r="L61" s="175"/>
      <c r="M61" s="175"/>
      <c r="N61" s="175" t="str">
        <f>'将来負担比率（分子）の構造'!M$46</f>
        <v>-</v>
      </c>
      <c r="O61" s="175"/>
      <c r="P61" s="175"/>
    </row>
    <row r="62" spans="1:16" x14ac:dyDescent="0.2">
      <c r="A62" s="175" t="s">
        <v>35</v>
      </c>
      <c r="B62" s="175">
        <f>'将来負担比率（分子）の構造'!I$45</f>
        <v>6010</v>
      </c>
      <c r="C62" s="175"/>
      <c r="D62" s="175"/>
      <c r="E62" s="175">
        <f>'将来負担比率（分子）の構造'!J$45</f>
        <v>6003</v>
      </c>
      <c r="F62" s="175"/>
      <c r="G62" s="175"/>
      <c r="H62" s="175">
        <f>'将来負担比率（分子）の構造'!K$45</f>
        <v>6279</v>
      </c>
      <c r="I62" s="175"/>
      <c r="J62" s="175"/>
      <c r="K62" s="175">
        <f>'将来負担比率（分子）の構造'!L$45</f>
        <v>5971</v>
      </c>
      <c r="L62" s="175"/>
      <c r="M62" s="175"/>
      <c r="N62" s="175">
        <f>'将来負担比率（分子）の構造'!M$45</f>
        <v>5807</v>
      </c>
      <c r="O62" s="175"/>
      <c r="P62" s="175"/>
    </row>
    <row r="63" spans="1:16" x14ac:dyDescent="0.2">
      <c r="A63" s="175" t="s">
        <v>34</v>
      </c>
      <c r="B63" s="175">
        <f>'将来負担比率（分子）の構造'!I$44</f>
        <v>356</v>
      </c>
      <c r="C63" s="175"/>
      <c r="D63" s="175"/>
      <c r="E63" s="175">
        <f>'将来負担比率（分子）の構造'!J$44</f>
        <v>912</v>
      </c>
      <c r="F63" s="175"/>
      <c r="G63" s="175"/>
      <c r="H63" s="175">
        <f>'将来負担比率（分子）の構造'!K$44</f>
        <v>1213</v>
      </c>
      <c r="I63" s="175"/>
      <c r="J63" s="175"/>
      <c r="K63" s="175">
        <f>'将来負担比率（分子）の構造'!L$44</f>
        <v>1154</v>
      </c>
      <c r="L63" s="175"/>
      <c r="M63" s="175"/>
      <c r="N63" s="175">
        <f>'将来負担比率（分子）の構造'!M$44</f>
        <v>1016</v>
      </c>
      <c r="O63" s="175"/>
      <c r="P63" s="175"/>
    </row>
    <row r="64" spans="1:16" x14ac:dyDescent="0.2">
      <c r="A64" s="175" t="s">
        <v>33</v>
      </c>
      <c r="B64" s="175">
        <f>'将来負担比率（分子）の構造'!I$43</f>
        <v>5330</v>
      </c>
      <c r="C64" s="175"/>
      <c r="D64" s="175"/>
      <c r="E64" s="175">
        <f>'将来負担比率（分子）の構造'!J$43</f>
        <v>5701</v>
      </c>
      <c r="F64" s="175"/>
      <c r="G64" s="175"/>
      <c r="H64" s="175">
        <f>'将来負担比率（分子）の構造'!K$43</f>
        <v>6118</v>
      </c>
      <c r="I64" s="175"/>
      <c r="J64" s="175"/>
      <c r="K64" s="175">
        <f>'将来負担比率（分子）の構造'!L$43</f>
        <v>6545</v>
      </c>
      <c r="L64" s="175"/>
      <c r="M64" s="175"/>
      <c r="N64" s="175">
        <f>'将来負担比率（分子）の構造'!M$43</f>
        <v>7365</v>
      </c>
      <c r="O64" s="175"/>
      <c r="P64" s="175"/>
    </row>
    <row r="65" spans="1:16" x14ac:dyDescent="0.2">
      <c r="A65" s="175" t="s">
        <v>32</v>
      </c>
      <c r="B65" s="175">
        <f>'将来負担比率（分子）の構造'!I$42</f>
        <v>4447</v>
      </c>
      <c r="C65" s="175"/>
      <c r="D65" s="175"/>
      <c r="E65" s="175">
        <f>'将来負担比率（分子）の構造'!J$42</f>
        <v>4314</v>
      </c>
      <c r="F65" s="175"/>
      <c r="G65" s="175"/>
      <c r="H65" s="175">
        <f>'将来負担比率（分子）の構造'!K$42</f>
        <v>4350</v>
      </c>
      <c r="I65" s="175"/>
      <c r="J65" s="175"/>
      <c r="K65" s="175">
        <f>'将来負担比率（分子）の構造'!L$42</f>
        <v>4249</v>
      </c>
      <c r="L65" s="175"/>
      <c r="M65" s="175"/>
      <c r="N65" s="175">
        <f>'将来負担比率（分子）の構造'!M$42</f>
        <v>4181</v>
      </c>
      <c r="O65" s="175"/>
      <c r="P65" s="175"/>
    </row>
    <row r="66" spans="1:16" x14ac:dyDescent="0.2">
      <c r="A66" s="175" t="s">
        <v>31</v>
      </c>
      <c r="B66" s="175">
        <f>'将来負担比率（分子）の構造'!I$41</f>
        <v>26797</v>
      </c>
      <c r="C66" s="175"/>
      <c r="D66" s="175"/>
      <c r="E66" s="175">
        <f>'将来負担比率（分子）の構造'!J$41</f>
        <v>28596</v>
      </c>
      <c r="F66" s="175"/>
      <c r="G66" s="175"/>
      <c r="H66" s="175">
        <f>'将来負担比率（分子）の構造'!K$41</f>
        <v>25479</v>
      </c>
      <c r="I66" s="175"/>
      <c r="J66" s="175"/>
      <c r="K66" s="175">
        <f>'将来負担比率（分子）の構造'!L$41</f>
        <v>25096</v>
      </c>
      <c r="L66" s="175"/>
      <c r="M66" s="175"/>
      <c r="N66" s="175">
        <f>'将来負担比率（分子）の構造'!M$41</f>
        <v>23772</v>
      </c>
      <c r="O66" s="175"/>
      <c r="P66" s="175"/>
    </row>
    <row r="67" spans="1:16" x14ac:dyDescent="0.2">
      <c r="A67" s="175" t="s">
        <v>71</v>
      </c>
      <c r="B67" s="175" t="e">
        <f>NA()</f>
        <v>#N/A</v>
      </c>
      <c r="C67" s="175">
        <f>IF(ISNUMBER('将来負担比率（分子）の構造'!I$53), IF('将来負担比率（分子）の構造'!I$53 &lt; 0, 0, '将来負担比率（分子）の構造'!I$53), NA())</f>
        <v>5716</v>
      </c>
      <c r="D67" s="175" t="e">
        <f>NA()</f>
        <v>#N/A</v>
      </c>
      <c r="E67" s="175" t="e">
        <f>NA()</f>
        <v>#N/A</v>
      </c>
      <c r="F67" s="175">
        <f>IF(ISNUMBER('将来負担比率（分子）の構造'!J$53), IF('将来負担比率（分子）の構造'!J$53 &lt; 0, 0, '将来負担比率（分子）の構造'!J$53), NA())</f>
        <v>9550</v>
      </c>
      <c r="G67" s="175" t="e">
        <f>NA()</f>
        <v>#N/A</v>
      </c>
      <c r="H67" s="175" t="e">
        <f>NA()</f>
        <v>#N/A</v>
      </c>
      <c r="I67" s="175">
        <f>IF(ISNUMBER('将来負担比率（分子）の構造'!K$53), IF('将来負担比率（分子）の構造'!K$53 &lt; 0, 0, '将来負担比率（分子）の構造'!K$53), NA())</f>
        <v>7379</v>
      </c>
      <c r="J67" s="175" t="e">
        <f>NA()</f>
        <v>#N/A</v>
      </c>
      <c r="K67" s="175" t="e">
        <f>NA()</f>
        <v>#N/A</v>
      </c>
      <c r="L67" s="175">
        <f>IF(ISNUMBER('将来負担比率（分子）の構造'!L$53), IF('将来負担比率（分子）の構造'!L$53 &lt; 0, 0, '将来負担比率（分子）の構造'!L$53), NA())</f>
        <v>6004</v>
      </c>
      <c r="M67" s="175" t="e">
        <f>NA()</f>
        <v>#N/A</v>
      </c>
      <c r="N67" s="175" t="e">
        <f>NA()</f>
        <v>#N/A</v>
      </c>
      <c r="O67" s="175">
        <f>IF(ISNUMBER('将来負担比率（分子）の構造'!M$53), IF('将来負担比率（分子）の構造'!M$53 &lt; 0, 0, '将来負担比率（分子）の構造'!M$53), NA())</f>
        <v>5666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6272</v>
      </c>
      <c r="C72" s="179">
        <f>基金残高に係る経年分析!G55</f>
        <v>7391</v>
      </c>
      <c r="D72" s="179">
        <f>基金残高に係る経年分析!H55</f>
        <v>7398</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8106</v>
      </c>
      <c r="C74" s="179">
        <f>基金残高に係る経年分析!G57</f>
        <v>8147</v>
      </c>
      <c r="D74" s="179">
        <f>基金残高に係る経年分析!H57</f>
        <v>8401</v>
      </c>
    </row>
  </sheetData>
  <sheetProtection algorithmName="SHA-512" hashValue="m5M1iUAZ6PRHMLodNhVvHvMxb/iSYiw4mgA0GWb4HD0//8b0FwFkn7bdCNwUuacNTFocF/P9rwcz6ecQXtsXzw==" saltValue="Or0mdZ0UeelZr6drAP9iQ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2025-02-19T01:28:02Z</dcterms:created>
  <dcterms:modified xsi:type="dcterms:W3CDTF">2025-03-18T01:17:57Z</dcterms:modified>
  <cp:category/>
</cp:coreProperties>
</file>