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dsv01\Shr_Data2\01240100財政課\R6年度\01 共通全般\01 照会・回答\01 県市町村課＆その他埼玉県\070304【埼玉県市町村課】令和５年度財政状況資料集の作成及び提出について（依頼）\05　県回答\修正\"/>
    </mc:Choice>
  </mc:AlternateContent>
  <xr:revisionPtr revIDLastSave="0" documentId="8_{337A22EE-41A7-460D-8F1C-17D6B2CBAB2C}" xr6:coauthVersionLast="47" xr6:coauthVersionMax="47" xr10:uidLastSave="{00000000-0000-0000-0000-000000000000}"/>
  <bookViews>
    <workbookView xWindow="-120" yWindow="-120" windowWidth="29040" windowHeight="15720" tabRatio="841" firstSheet="7"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l="1"/>
  <c r="AM35" i="10" s="1"/>
  <c r="BE34" i="10" l="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<sst xmlns="http://schemas.openxmlformats.org/spreadsheetml/2006/main" count="1039" uniqueCount="572">
  <si>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</si>
  <si>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</si>
  <si>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</si>
  <si>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</si>
  <si>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</si>
  <si>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</si>
  <si>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</si>
  <si>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</si>
  <si>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</si>
  <si>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</si>
  <si>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</si>
  <si>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</si>
  <si>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</si>
  <si>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</si>
  <si>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</si>
  <si>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</si>
  <si>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</si>
  <si>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</si>
  <si>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</si>
  <si>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</si>
  <si>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</si>
  <si>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</si>
  <si>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</si>
  <si>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</si>
  <si>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</si>
  <si>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</si>
  <si>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</si>
  <si>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</si>
  <si>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</si>
  <si>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</si>
  <si>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</si>
  <si>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</si>
  <si>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</si>
  <si>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</si>
  <si>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</si>
  <si>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</si>
  <si>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</si>
  <si>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</si>
  <si>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</si>
  <si>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</si>
  <si>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</si>
  <si>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</si>
  <si>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</si>
  <si>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</si>
  <si>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</si>
  <si>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</si>
  <si>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</si>
  <si>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</si>
  <si>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</si>
  <si>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</si>
  <si>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</si>
  <si>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</si>
  <si>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</si>
  <si>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</si>
  <si>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</si>
  <si>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</si>
  <si>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</si>
  <si>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</si>
  <si>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</si>
  <si>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</si>
  <si>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</si>
  <si>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</si>
  <si>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</si>
  <si>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</si>
  <si>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</si>
  <si>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</si>
  <si>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</si>
  <si>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</si>
  <si>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</si>
  <si>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</si>
  <si>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</si>
  <si>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</si>
  <si>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</si>
  <si>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</si>
  <si>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</si>
  <si>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</si>
  <si>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</si>
  <si>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</si>
  <si>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</si>
  <si>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</si>
  <si>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</si>
  <si>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</si>
  <si>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</si>
  <si>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</si>
  <si>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</si>
  <si>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</si>
  <si>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</si>
  <si>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</si>
  <si>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</si>
  <si>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</si>
  <si>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</si>
  <si>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</si>
  <si>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</si>
  <si>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</si>
  <si>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</si>
  <si>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</si>
  <si>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</si>
  <si>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</si>
  <si>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</si>
  <si>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</si>
  <si>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</si>
  <si>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</si>
  <si>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</si>
  <si>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</si>
  <si>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</si>
  <si>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</si>
  <si>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</si>
  <si>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</si>
  <si>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</si>
  <si>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</si>
  <si>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</si>
  <si>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</si>
  <si>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</si>
  <si>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</si>
  <si>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</si>
  <si>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</si>
  <si>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</si>
  <si>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</si>
  <si>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</si>
  <si>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</si>
  <si>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</si>
  <si>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</si>
  <si>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</si>
  <si>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</si>
  <si>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</si>
  <si>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</si>
  <si>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</si>
  <si>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</si>
  <si>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</si>
  <si>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</si>
  <si>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</si>
  <si>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</si>
  <si>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</si>
  <si>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</si>
  <si>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</si>
  <si>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</si>
  <si>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</si>
  <si>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</si>
  <si>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</si>
  <si>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</si>
  <si>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</si>
  <si>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</si>
  <si>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</si>
  <si>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</si>
  <si>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</si>
  <si>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</si>
  <si>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</si>
  <si>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</si>
  <si>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</si>
  <si>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</si>
  <si>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</si>
  <si>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</si>
  <si>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</si>
  <si>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</si>
  <si>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</si>
  <si>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</si>
  <si>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</si>
  <si>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</si>
  <si>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</si>
  <si>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</si>
  <si>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</si>
  <si>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</si>
  <si>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</si>
  <si>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</si>
  <si>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</si>
  <si>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</si>
  <si>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</si>
  <si>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</si>
  <si>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</si>
  <si>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</si>
  <si>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</si>
  <si>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</si>
  <si>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</si>
  <si>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</si>
  <si>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</si>
  <si>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</si>
  <si>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</si>
  <si>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</si>
  <si>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</si>
  <si>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</si>
  <si>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</si>
  <si>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</si>
  <si>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</si>
  <si>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</si>
  <si>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</si>
  <si>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</si>
  <si>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</si>
  <si>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</si>
  <si>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</si>
  <si>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</si>
  <si>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</si>
  <si>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</si>
  <si>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</si>
  <si>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</si>
  <si>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</si>
  <si>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</si>
  <si>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</si>
  <si>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</si>
  <si>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</si>
  <si>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</si>
  <si>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</si>
  <si>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</si>
  <si>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</si>
  <si>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埼玉県越谷市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</si>
  <si>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</si>
  <si>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</si>
  <si>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</si>
  <si>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</si>
  <si>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</si>
  <si>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</si>
  <si>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</si>
  <si>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</si>
  <si>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</si>
  <si>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</si>
  <si>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</si>
  <si>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</si>
  <si>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</si>
  <si>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</si>
  <si>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</si>
  <si>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</si>
  <si>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</si>
  <si>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</si>
  <si>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</si>
  <si>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</si>
  <si>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</si>
  <si>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</si>
  <si>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</si>
  <si>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</si>
  <si>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</si>
  <si>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</si>
  <si>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</si>
  <si>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</si>
  <si>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</si>
  <si>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</si>
  <si>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</si>
  <si>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</si>
  <si>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</si>
  <si>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</si>
  <si>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</si>
  <si>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</si>
  <si>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</si>
  <si>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</si>
  <si>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</si>
  <si>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</si>
  <si>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</si>
  <si>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</si>
  <si>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</si>
  <si>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</si>
  <si>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</si>
  <si>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</si>
  <si>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</si>
  <si>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</si>
  <si>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</si>
  <si>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</si>
  <si>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</si>
  <si>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</si>
  <si>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</si>
  <si>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</si>
  <si>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</si>
  <si>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</si>
  <si>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</si>
  <si>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</si>
  <si>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</si>
  <si>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</si>
  <si>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</si>
  <si>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</si>
  <si>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</si>
  <si>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</si>
  <si>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</si>
  <si>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</si>
  <si>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</si>
  <si>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</si>
  <si>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</si>
  <si>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</si>
  <si>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</si>
  <si>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</si>
  <si>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</si>
  <si>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</si>
  <si>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</si>
  <si>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</si>
  <si>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</si>
  <si>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</si>
  <si>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</si>
  <si>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</si>
  <si>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</si>
  <si>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</si>
  <si>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</si>
  <si>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</si>
  <si>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</si>
  <si>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</si>
  <si>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</si>
  <si>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</si>
  <si>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</si>
  <si>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</si>
  <si>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</si>
  <si>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</si>
  <si>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</si>
  <si>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</si>
  <si>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</si>
  <si>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</si>
  <si>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</si>
  <si>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</si>
  <si>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</si>
  <si>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</si>
  <si>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</si>
  <si>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</si>
  <si>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</si>
  <si>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</si>
  <si>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</si>
  <si>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</si>
  <si>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</si>
  <si>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</si>
  <si>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</si>
  <si>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</si>
  <si>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</si>
  <si>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</si>
  <si>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</si>
  <si>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</si>
  <si>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</si>
  <si>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</si>
  <si>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</si>
  <si>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</si>
  <si>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</si>
  <si>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</si>
  <si>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</si>
  <si>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</si>
  <si>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</si>
  <si>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</si>
  <si>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</si>
  <si>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</si>
  <si>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</si>
  <si>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</si>
  <si>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</si>
  <si>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</si>
  <si>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</si>
  <si>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</si>
  <si>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</si>
  <si>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</si>
  <si>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</si>
  <si>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</si>
  <si>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</si>
  <si>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</si>
  <si>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</si>
  <si>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</si>
  <si>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</si>
  <si>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</si>
  <si>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</si>
  <si>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</si>
  <si>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</si>
  <si>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</si>
  <si>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</si>
  <si>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</si>
  <si>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</si>
  <si>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</si>
  <si>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埼玉県越谷市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</si>
  <si>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</si>
  <si>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</si>
  <si>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</si>
  <si>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</si>
  <si>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</si>
  <si>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</si>
  <si>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</si>
  <si>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</si>
  <si>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</si>
  <si>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</si>
  <si>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</si>
  <si>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</si>
  <si>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</si>
  <si>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</si>
  <si>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</si>
  <si>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</si>
  <si>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</si>
  <si>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</si>
  <si>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</si>
  <si>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</si>
  <si>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</si>
  <si>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</si>
  <si>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</si>
  <si>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</si>
  <si>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</si>
  <si>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</si>
  <si>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</si>
  <si>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</si>
  <si>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</si>
  <si>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</si>
  <si>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</si>
  <si>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</si>
  <si>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</si>
  <si>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</si>
  <si>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</si>
  <si>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</si>
  <si>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</si>
  <si>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</si>
  <si>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</si>
  <si>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</si>
  <si>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</si>
  <si>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公共下水道事業会計</t>
    <phoneticPr fontId="5"/>
  </si>
  <si>
    <t>都市計画事業東越谷土地区画整理事業費特別会計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</si>
  <si>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</si>
  <si>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</si>
  <si>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</si>
  <si>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</si>
  <si>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</si>
  <si>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</si>
  <si>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</si>
  <si>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</si>
  <si>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</si>
  <si>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</si>
  <si>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</si>
  <si>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</si>
  <si>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</si>
  <si>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</si>
  <si>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</si>
  <si>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</si>
  <si>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</si>
  <si>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</si>
  <si>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</si>
  <si>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</si>
  <si>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</si>
  <si>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</si>
  <si>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</si>
  <si>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</si>
  <si>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</si>
  <si>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</si>
  <si>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</si>
  <si>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</si>
  <si>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</si>
  <si>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</si>
  <si>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</si>
  <si>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</si>
  <si>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</si>
  <si>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</si>
  <si>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</si>
  <si>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</si>
  <si>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</si>
  <si>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</si>
  <si>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</si>
  <si>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</si>
  <si>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</si>
  <si>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</si>
  <si>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</si>
  <si>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</si>
  <si>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</si>
  <si>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</si>
  <si>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</si>
  <si>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</si>
  <si>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</si>
  <si>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</si>
  <si>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</si>
  <si>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</si>
  <si>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</si>
  <si>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</si>
  <si>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</si>
  <si>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</si>
  <si>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</si>
  <si>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</si>
  <si>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</si>
  <si>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</si>
  <si>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</si>
  <si>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</si>
  <si>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</si>
  <si>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</si>
  <si>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</si>
  <si>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</si>
  <si>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</si>
  <si>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</si>
  <si>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</si>
  <si>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</si>
  <si>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</si>
  <si>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</si>
  <si>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</si>
  <si>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</si>
  <si>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</si>
  <si>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</si>
  <si>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</si>
  <si>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</si>
  <si>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</si>
  <si>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</si>
  <si>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</si>
  <si>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</si>
  <si>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</si>
  <si>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</si>
  <si>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</si>
  <si>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</si>
  <si>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</si>
  <si>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</si>
  <si>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</si>
  <si>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</si>
  <si>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</si>
  <si>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</si>
  <si>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</si>
  <si>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</si>
  <si>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</si>
  <si>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</si>
  <si>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</si>
  <si>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</si>
  <si>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</si>
  <si>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</si>
  <si>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</si>
  <si>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</si>
  <si>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</si>
  <si>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</si>
  <si>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</si>
  <si>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</si>
  <si>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</si>
  <si>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</si>
  <si>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</si>
  <si>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</si>
  <si>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</si>
  <si>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</si>
  <si>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</si>
  <si>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</si>
  <si>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</si>
  <si>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</si>
  <si>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</si>
  <si>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</si>
  <si>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</si>
  <si>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</si>
  <si>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</si>
  <si>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</si>
  <si>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</si>
  <si>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</si>
  <si>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</si>
  <si>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</si>
  <si>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</si>
  <si>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</si>
  <si>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</si>
  <si>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</si>
  <si>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</si>
  <si>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</si>
  <si>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</si>
  <si>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</si>
  <si>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</si>
  <si>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</si>
  <si>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2.83</t>
  </si>
  <si>
    <t>一般会計</t>
  </si>
  <si>
    <t>公共下水道事業会計</t>
  </si>
  <si>
    <t>介護保険特別会計</t>
  </si>
  <si>
    <t>国民健康保険特別会計</t>
  </si>
  <si>
    <t>都市計画事業西大袋土地区画整理事業費特別会計</t>
  </si>
  <si>
    <t>都市計画事業東越谷土地区画整理事業費特別会計</t>
  </si>
  <si>
    <t>病院事業会計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</si>
  <si>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</si>
  <si>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</si>
  <si>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</si>
  <si>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</si>
  <si>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</si>
  <si>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</si>
  <si>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</si>
  <si>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</si>
  <si>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10"/>
  </si>
  <si>
    <t>東埼玉資源環境組合</t>
    <rPh sb="0" eb="3">
      <t>ヒガシサイタマ</t>
    </rPh>
    <rPh sb="3" eb="5">
      <t>シゲン</t>
    </rPh>
    <rPh sb="5" eb="7">
      <t>カンキョウ</t>
    </rPh>
    <rPh sb="7" eb="9">
      <t>クミアイ</t>
    </rPh>
    <phoneticPr fontId="10"/>
  </si>
  <si>
    <t>越谷・松伏水道企業団</t>
    <rPh sb="0" eb="2">
      <t>コシガヤ</t>
    </rPh>
    <rPh sb="3" eb="5">
      <t>マツブシ</t>
    </rPh>
    <rPh sb="5" eb="7">
      <t>スイドウ</t>
    </rPh>
    <rPh sb="7" eb="9">
      <t>キギョウ</t>
    </rPh>
    <rPh sb="9" eb="10">
      <t>ダン</t>
    </rPh>
    <phoneticPr fontId="10"/>
  </si>
  <si>
    <t>埼玉県都市ボートレース企業団</t>
    <rPh sb="0" eb="3">
      <t>サ</t>
    </rPh>
    <rPh sb="3" eb="5">
      <t>トシ</t>
    </rPh>
    <rPh sb="11" eb="14">
      <t>キギョウダン</t>
    </rPh>
    <phoneticPr fontId="10"/>
  </si>
  <si>
    <t>埼玉県後期高齢者医療広域連合</t>
    <rPh sb="0" eb="3">
      <t>サ</t>
    </rPh>
    <rPh sb="3" eb="5">
      <t>コウキ</t>
    </rPh>
    <rPh sb="5" eb="8">
      <t>コウレイシャ</t>
    </rPh>
    <rPh sb="8" eb="10">
      <t>イリョウ</t>
    </rPh>
    <rPh sb="10" eb="14">
      <t>コウイキレンゴウ</t>
    </rPh>
    <phoneticPr fontId="10"/>
  </si>
  <si>
    <t>埼玉県市町村総合事務組合</t>
    <rPh sb="0" eb="3">
      <t>サ</t>
    </rPh>
    <rPh sb="3" eb="6">
      <t>シチョウソン</t>
    </rPh>
    <rPh sb="6" eb="8">
      <t>ソウゴウ</t>
    </rPh>
    <rPh sb="8" eb="10">
      <t>ジム</t>
    </rPh>
    <rPh sb="10" eb="12">
      <t>クミアイ</t>
    </rPh>
    <phoneticPr fontId="10"/>
  </si>
  <si>
    <t>彩の国さいたま人づくり広域連合</t>
    <rPh sb="0" eb="1">
      <t>アヤ</t>
    </rPh>
    <rPh sb="2" eb="3">
      <t>クニ</t>
    </rPh>
    <rPh sb="7" eb="8">
      <t>ヒト</t>
    </rPh>
    <rPh sb="11" eb="13">
      <t>コウイキ</t>
    </rPh>
    <rPh sb="13" eb="15">
      <t>レンゴウ</t>
    </rPh>
    <phoneticPr fontId="10"/>
  </si>
  <si>
    <t>東埼玉資源環境組合会計</t>
    <rPh sb="9" eb="11">
      <t>カイケイ</t>
    </rPh>
    <phoneticPr fontId="10"/>
  </si>
  <si>
    <t>越谷・松伏水道企業団事業会計</t>
    <rPh sb="10" eb="12">
      <t>ジギョウ</t>
    </rPh>
    <rPh sb="12" eb="14">
      <t>カイケイ</t>
    </rPh>
    <phoneticPr fontId="10"/>
  </si>
  <si>
    <t>モーターボート競走事業会計</t>
    <rPh sb="7" eb="9">
      <t>キョウソウ</t>
    </rPh>
    <rPh sb="9" eb="11">
      <t>ジギョウ</t>
    </rPh>
    <rPh sb="11" eb="13">
      <t>カイケイ</t>
    </rPh>
    <phoneticPr fontId="10"/>
  </si>
  <si>
    <t>一般会計</t>
    <rPh sb="0" eb="2">
      <t>イッパン</t>
    </rPh>
    <rPh sb="2" eb="4">
      <t>カイケイ</t>
    </rPh>
    <phoneticPr fontId="10"/>
  </si>
  <si>
    <t>特別会計</t>
    <rPh sb="0" eb="2">
      <t>トクベツ</t>
    </rPh>
    <rPh sb="2" eb="4">
      <t>カイケイ</t>
    </rPh>
    <phoneticPr fontId="10"/>
  </si>
  <si>
    <t>交通災害特別会計</t>
    <rPh sb="0" eb="2">
      <t>コウツウ</t>
    </rPh>
    <rPh sb="2" eb="4">
      <t>サイガイ</t>
    </rPh>
    <rPh sb="4" eb="6">
      <t>トクベツ</t>
    </rPh>
    <rPh sb="6" eb="8">
      <t>カイケイ</t>
    </rPh>
    <phoneticPr fontId="10"/>
  </si>
  <si>
    <t>越谷市施設管理公社</t>
    <rPh sb="0" eb="2">
      <t>コシガヤ</t>
    </rPh>
    <rPh sb="2" eb="3">
      <t>シ</t>
    </rPh>
    <rPh sb="3" eb="5">
      <t>シセツ</t>
    </rPh>
    <rPh sb="5" eb="7">
      <t>カンリ</t>
    </rPh>
    <rPh sb="7" eb="8">
      <t>オオヤケ</t>
    </rPh>
    <rPh sb="8" eb="9">
      <t>シャ</t>
    </rPh>
    <phoneticPr fontId="10"/>
  </si>
  <si>
    <t>越谷市土地開発公社</t>
    <rPh sb="0" eb="2">
      <t>コシガヤ</t>
    </rPh>
    <rPh sb="2" eb="3">
      <t>シ</t>
    </rPh>
    <rPh sb="3" eb="5">
      <t>トチ</t>
    </rPh>
    <rPh sb="5" eb="7">
      <t>カイハツ</t>
    </rPh>
    <rPh sb="7" eb="9">
      <t>コウシャ</t>
    </rPh>
    <phoneticPr fontId="10"/>
  </si>
  <si>
    <t>埼玉県東部流通センター</t>
    <rPh sb="0" eb="3">
      <t>サイタマケン</t>
    </rPh>
    <rPh sb="3" eb="5">
      <t>トウブ</t>
    </rPh>
    <rPh sb="5" eb="7">
      <t>リュウツウ</t>
    </rPh>
    <phoneticPr fontId="10"/>
  </si>
  <si>
    <t>パルテきたこし</t>
  </si>
  <si>
    <t>〇</t>
  </si>
  <si>
    <t>公共施設等整備基金</t>
    <phoneticPr fontId="10"/>
  </si>
  <si>
    <t>越谷しらこばと基金</t>
    <phoneticPr fontId="10"/>
  </si>
  <si>
    <t>森林環境譲与税基金</t>
    <phoneticPr fontId="10"/>
  </si>
  <si>
    <t>高速鉄道整備基金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</si>
</sst>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CEB3-4166-912B-DA1A48A6F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26952</c:v>
                </c:pt>
                <c:pt idx="1">
                  <c:v>54782</c:v>
                </c:pt>
                <c:pt idx="2">
                  <c:v>24047</c:v>
                </c:pt>
                <c:pt idx="3">
                  <c:v>25769</c:v>
                </c:pt>
                <c:pt idx="4">
                  <c:v>31786</c:v>
                </c:pt>
              </c:numCache>
            </c:numRef>
          </c:val>
          <c:smooth val="0"/>
          <c:extLst>
            <c:ext xmlns:c16="http://schemas.microsoft.com/office/drawing/2014/chart" uri="{C3380CC4-5D6E-409C-BE32-E72D297353CC}">
              <c16:uniqueId val="{00000001-CEB3-4166-912B-DA1A48A6FA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8.7100000000000009</c:v>
                </c:pt>
                <c:pt idx="1">
                  <c:v>10.35</c:v>
                </c:pt>
                <c:pt idx="2">
                  <c:v>17.09</c:v>
                </c:pt>
                <c:pt idx="3">
                  <c:v>15.08</c:v>
                </c:pt>
                <c:pt idx="4">
                  <c:v>12.34</c:v>
                </c:pt>
              </c:numCache>
            </c:numRef>
          </c:val>
          <c:extLst>
            <c:ext xmlns:c16="http://schemas.microsoft.com/office/drawing/2014/chart" uri="{C3380CC4-5D6E-409C-BE32-E72D297353CC}">
              <c16:uniqueId val="{00000000-1FE8-48CC-87F3-79B9577D4F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10.88</c:v>
                </c:pt>
                <c:pt idx="1">
                  <c:v>10.01</c:v>
                </c:pt>
                <c:pt idx="2">
                  <c:v>13.01</c:v>
                </c:pt>
                <c:pt idx="3">
                  <c:v>16.62</c:v>
                </c:pt>
                <c:pt idx="4">
                  <c:v>15.86</c:v>
                </c:pt>
              </c:numCache>
            </c:numRef>
          </c:val>
          <c:extLst>
            <c:ext xmlns:c16="http://schemas.microsoft.com/office/drawing/2014/chart" uri="{C3380CC4-5D6E-409C-BE32-E72D297353CC}">
              <c16:uniqueId val="{00000001-1FE8-48CC-87F3-79B9577D4F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0.94</c:v>
                </c:pt>
                <c:pt idx="1">
                  <c:v>1.42</c:v>
                </c:pt>
                <c:pt idx="2">
                  <c:v>10.87</c:v>
                </c:pt>
                <c:pt idx="3">
                  <c:v>0.97</c:v>
                </c:pt>
                <c:pt idx="4">
                  <c:v>-2.83</c:v>
                </c:pt>
              </c:numCache>
            </c:numRef>
          </c:val>
          <c:smooth val="0"/>
          <c:extLst>
            <c:ext xmlns:c16="http://schemas.microsoft.com/office/drawing/2014/chart" uri="{C3380CC4-5D6E-409C-BE32-E72D297353CC}">
              <c16:uniqueId val="{00000002-1FE8-48CC-87F3-79B9577D4F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1.1100000000000001</c:v>
                </c:pt>
                <c:pt idx="2">
                  <c:v>#N/A</c:v>
                </c:pt>
                <c:pt idx="3">
                  <c:v>0.21</c:v>
                </c:pt>
                <c:pt idx="4">
                  <c:v>#N/A</c:v>
                </c:pt>
                <c:pt idx="5">
                  <c:v>0.19</c:v>
                </c:pt>
                <c:pt idx="6">
                  <c:v>#N/A</c:v>
                </c:pt>
                <c:pt idx="7">
                  <c:v>0</c:v>
                </c:pt>
                <c:pt idx="8">
                  <c:v>#N/A</c:v>
                </c:pt>
                <c:pt idx="9">
                  <c:v>0</c:v>
                </c:pt>
              </c:numCache>
            </c:numRef>
          </c:val>
          <c:extLst>
            <c:ext xmlns:c16="http://schemas.microsoft.com/office/drawing/2014/chart" uri="{C3380CC4-5D6E-409C-BE32-E72D297353CC}">
              <c16:uniqueId val="{00000000-839F-48C1-A198-1C88DE851C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9F-48C1-A198-1C88DE851C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839F-48C1-A198-1C88DE851CD3}"/>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0.87</c:v>
                </c:pt>
                <c:pt idx="2">
                  <c:v>#N/A</c:v>
                </c:pt>
                <c:pt idx="3">
                  <c:v>1.52</c:v>
                </c:pt>
                <c:pt idx="4">
                  <c:v>#N/A</c:v>
                </c:pt>
                <c:pt idx="5">
                  <c:v>1.55</c:v>
                </c:pt>
                <c:pt idx="6">
                  <c:v>#N/A</c:v>
                </c:pt>
                <c:pt idx="7">
                  <c:v>1.28</c:v>
                </c:pt>
                <c:pt idx="8">
                  <c:v>#N/A</c:v>
                </c:pt>
                <c:pt idx="9">
                  <c:v>0.15</c:v>
                </c:pt>
              </c:numCache>
            </c:numRef>
          </c:val>
          <c:extLst>
            <c:ext xmlns:c16="http://schemas.microsoft.com/office/drawing/2014/chart" uri="{C3380CC4-5D6E-409C-BE32-E72D297353CC}">
              <c16:uniqueId val="{00000003-839F-48C1-A198-1C88DE851CD3}"/>
            </c:ext>
          </c:extLst>
        </c:ser>
        <c:ser>
          <c:idx val="4"/>
          <c:order val="4"/>
          <c:tx>
            <c:strRef>
              <c:f>データシート!$A$31</c:f>
              <c:strCache>
                <c:ptCount val="1"/>
                <c:pt idx="0">
                  <c:v>都市計画事業東越谷土地区画整理事業費特別会計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0.17</c:v>
                </c:pt>
                <c:pt idx="4">
                  <c:v>#N/A</c:v>
                </c:pt>
                <c:pt idx="5">
                  <c:v>0.18</c:v>
                </c:pt>
                <c:pt idx="6">
                  <c:v>#N/A</c:v>
                </c:pt>
                <c:pt idx="7">
                  <c:v>0.2</c:v>
                </c:pt>
                <c:pt idx="8">
                  <c:v>#N/A</c:v>
                </c:pt>
                <c:pt idx="9">
                  <c:v>0.2</c:v>
                </c:pt>
              </c:numCache>
            </c:numRef>
          </c:val>
          <c:extLst>
            <c:ext xmlns:c16="http://schemas.microsoft.com/office/drawing/2014/chart" uri="{C3380CC4-5D6E-409C-BE32-E72D297353CC}">
              <c16:uniqueId val="{00000004-839F-48C1-A198-1C88DE851CD3}"/>
            </c:ext>
          </c:extLst>
        </c:ser>
        <c:ser>
          <c:idx val="5"/>
          <c:order val="5"/>
          <c:tx>
            <c:strRef>
              <c:f>データシート!$A$32</c:f>
              <c:strCache>
                <c:ptCount val="1"/>
                <c:pt idx="0">
                  <c:v>都市計画事業西大袋土地区画整理事業費特別会計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0.27</c:v>
                </c:pt>
                <c:pt idx="4">
                  <c:v>#N/A</c:v>
                </c:pt>
                <c:pt idx="5">
                  <c:v>0.28000000000000003</c:v>
                </c:pt>
                <c:pt idx="6">
                  <c:v>#N/A</c:v>
                </c:pt>
                <c:pt idx="7">
                  <c:v>0.43</c:v>
                </c:pt>
                <c:pt idx="8">
                  <c:v>#N/A</c:v>
                </c:pt>
                <c:pt idx="9">
                  <c:v>0.68</c:v>
                </c:pt>
              </c:numCache>
            </c:numRef>
          </c:val>
          <c:extLst>
            <c:ext xmlns:c16="http://schemas.microsoft.com/office/drawing/2014/chart" uri="{C3380CC4-5D6E-409C-BE32-E72D297353CC}">
              <c16:uniqueId val="{00000005-839F-48C1-A198-1C88DE851C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1.26</c:v>
                </c:pt>
                <c:pt idx="2">
                  <c:v>#N/A</c:v>
                </c:pt>
                <c:pt idx="3">
                  <c:v>1.29</c:v>
                </c:pt>
                <c:pt idx="4">
                  <c:v>#N/A</c:v>
                </c:pt>
                <c:pt idx="5">
                  <c:v>1.18</c:v>
                </c:pt>
                <c:pt idx="6">
                  <c:v>#N/A</c:v>
                </c:pt>
                <c:pt idx="7">
                  <c:v>0.96</c:v>
                </c:pt>
                <c:pt idx="8">
                  <c:v>#N/A</c:v>
                </c:pt>
                <c:pt idx="9">
                  <c:v>0.93</c:v>
                </c:pt>
              </c:numCache>
            </c:numRef>
          </c:val>
          <c:extLst>
            <c:ext xmlns:c16="http://schemas.microsoft.com/office/drawing/2014/chart" uri="{C3380CC4-5D6E-409C-BE32-E72D297353CC}">
              <c16:uniqueId val="{00000006-839F-48C1-A198-1C88DE851C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2.31</c:v>
                </c:pt>
                <c:pt idx="4">
                  <c:v>#N/A</c:v>
                </c:pt>
                <c:pt idx="5">
                  <c:v>1.92</c:v>
                </c:pt>
                <c:pt idx="6">
                  <c:v>#N/A</c:v>
                </c:pt>
                <c:pt idx="7">
                  <c:v>2.25</c:v>
                </c:pt>
                <c:pt idx="8">
                  <c:v>#N/A</c:v>
                </c:pt>
                <c:pt idx="9">
                  <c:v>1.78</c:v>
                </c:pt>
              </c:numCache>
            </c:numRef>
          </c:val>
          <c:extLst>
            <c:ext xmlns:c16="http://schemas.microsoft.com/office/drawing/2014/chart" uri="{C3380CC4-5D6E-409C-BE32-E72D297353CC}">
              <c16:uniqueId val="{00000007-839F-48C1-A198-1C88DE851CD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0.92</c:v>
                </c:pt>
                <c:pt idx="4">
                  <c:v>#N/A</c:v>
                </c:pt>
                <c:pt idx="5">
                  <c:v>1.1599999999999999</c:v>
                </c:pt>
                <c:pt idx="6">
                  <c:v>#N/A</c:v>
                </c:pt>
                <c:pt idx="7">
                  <c:v>1.78</c:v>
                </c:pt>
                <c:pt idx="8">
                  <c:v>#N/A</c:v>
                </c:pt>
                <c:pt idx="9">
                  <c:v>2.15</c:v>
                </c:pt>
              </c:numCache>
            </c:numRef>
          </c:val>
          <c:extLst>
            <c:ext xmlns:c16="http://schemas.microsoft.com/office/drawing/2014/chart" uri="{C3380CC4-5D6E-409C-BE32-E72D297353CC}">
              <c16:uniqueId val="{00000008-839F-48C1-A198-1C88DE851C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8.7100000000000009</c:v>
                </c:pt>
                <c:pt idx="2">
                  <c:v>#N/A</c:v>
                </c:pt>
                <c:pt idx="3">
                  <c:v>10.34</c:v>
                </c:pt>
                <c:pt idx="4">
                  <c:v>#N/A</c:v>
                </c:pt>
                <c:pt idx="5">
                  <c:v>17.079999999999998</c:v>
                </c:pt>
                <c:pt idx="6">
                  <c:v>#N/A</c:v>
                </c:pt>
                <c:pt idx="7">
                  <c:v>15.08</c:v>
                </c:pt>
                <c:pt idx="8">
                  <c:v>#N/A</c:v>
                </c:pt>
                <c:pt idx="9">
                  <c:v>12.33</c:v>
                </c:pt>
              </c:numCache>
            </c:numRef>
          </c:val>
          <c:extLst>
            <c:ext xmlns:c16="http://schemas.microsoft.com/office/drawing/2014/chart" uri="{C3380CC4-5D6E-409C-BE32-E72D297353CC}">
              <c16:uniqueId val="{00000009-839F-48C1-A198-1C88DE851C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7867</c:v>
                </c:pt>
                <c:pt idx="5">
                  <c:v>7893</c:v>
                </c:pt>
                <c:pt idx="8">
                  <c:v>7895</c:v>
                </c:pt>
                <c:pt idx="11">
                  <c:v>8187</c:v>
                </c:pt>
                <c:pt idx="14">
                  <c:v>8293</c:v>
                </c:pt>
              </c:numCache>
            </c:numRef>
          </c:val>
          <c:extLst>
            <c:ext xmlns:c16="http://schemas.microsoft.com/office/drawing/2014/chart" uri="{C3380CC4-5D6E-409C-BE32-E72D297353CC}">
              <c16:uniqueId val="{00000000-1AB0-46D9-A631-7CA9E8963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2</c:v>
                </c:pt>
                <c:pt idx="12">
                  <c:v>1</c:v>
                </c:pt>
              </c:numCache>
            </c:numRef>
          </c:val>
          <c:extLst>
            <c:ext xmlns:c16="http://schemas.microsoft.com/office/drawing/2014/chart" uri="{C3380CC4-5D6E-409C-BE32-E72D297353CC}">
              <c16:uniqueId val="{00000001-1AB0-46D9-A631-7CA9E8963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1353</c:v>
                </c:pt>
                <c:pt idx="3">
                  <c:v>1346</c:v>
                </c:pt>
                <c:pt idx="6">
                  <c:v>224</c:v>
                </c:pt>
                <c:pt idx="9">
                  <c:v>224</c:v>
                </c:pt>
                <c:pt idx="12">
                  <c:v>225</c:v>
                </c:pt>
              </c:numCache>
            </c:numRef>
          </c:val>
          <c:extLst>
            <c:ext xmlns:c16="http://schemas.microsoft.com/office/drawing/2014/chart" uri="{C3380CC4-5D6E-409C-BE32-E72D297353CC}">
              <c16:uniqueId val="{00000002-1AB0-46D9-A631-7CA9E8963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186</c:v>
                </c:pt>
                <c:pt idx="3">
                  <c:v>261</c:v>
                </c:pt>
                <c:pt idx="6">
                  <c:v>277</c:v>
                </c:pt>
                <c:pt idx="9">
                  <c:v>283</c:v>
                </c:pt>
                <c:pt idx="12">
                  <c:v>360</c:v>
                </c:pt>
              </c:numCache>
            </c:numRef>
          </c:val>
          <c:extLst>
            <c:ext xmlns:c16="http://schemas.microsoft.com/office/drawing/2014/chart" uri="{C3380CC4-5D6E-409C-BE32-E72D297353CC}">
              <c16:uniqueId val="{00000003-1AB0-46D9-A631-7CA9E8963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2223</c:v>
                </c:pt>
                <c:pt idx="3">
                  <c:v>2343</c:v>
                </c:pt>
                <c:pt idx="6">
                  <c:v>2139</c:v>
                </c:pt>
                <c:pt idx="9">
                  <c:v>2434</c:v>
                </c:pt>
                <c:pt idx="12">
                  <c:v>2343</c:v>
                </c:pt>
              </c:numCache>
            </c:numRef>
          </c:val>
          <c:extLst>
            <c:ext xmlns:c16="http://schemas.microsoft.com/office/drawing/2014/chart" uri="{C3380CC4-5D6E-409C-BE32-E72D297353CC}">
              <c16:uniqueId val="{00000004-1AB0-46D9-A631-7CA9E8963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B0-46D9-A631-7CA9E8963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B0-46D9-A631-7CA9E8963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8169</c:v>
                </c:pt>
                <c:pt idx="3">
                  <c:v>8247</c:v>
                </c:pt>
                <c:pt idx="6">
                  <c:v>8319</c:v>
                </c:pt>
                <c:pt idx="9">
                  <c:v>8465</c:v>
                </c:pt>
                <c:pt idx="12">
                  <c:v>8749</c:v>
                </c:pt>
              </c:numCache>
            </c:numRef>
          </c:val>
          <c:extLst>
            <c:ext xmlns:c16="http://schemas.microsoft.com/office/drawing/2014/chart" uri="{C3380CC4-5D6E-409C-BE32-E72D297353CC}">
              <c16:uniqueId val="{00000007-1AB0-46D9-A631-7CA9E8963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4064</c:v>
                </c:pt>
                <c:pt idx="2">
                  <c:v>#N/A</c:v>
                </c:pt>
                <c:pt idx="3">
                  <c:v>#N/A</c:v>
                </c:pt>
                <c:pt idx="4">
                  <c:v>4304</c:v>
                </c:pt>
                <c:pt idx="5">
                  <c:v>#N/A</c:v>
                </c:pt>
                <c:pt idx="6">
                  <c:v>#N/A</c:v>
                </c:pt>
                <c:pt idx="7">
                  <c:v>3065</c:v>
                </c:pt>
                <c:pt idx="8">
                  <c:v>#N/A</c:v>
                </c:pt>
                <c:pt idx="9">
                  <c:v>#N/A</c:v>
                </c:pt>
                <c:pt idx="10">
                  <c:v>3221</c:v>
                </c:pt>
                <c:pt idx="11">
                  <c:v>#N/A</c:v>
                </c:pt>
                <c:pt idx="12">
                  <c:v>#N/A</c:v>
                </c:pt>
                <c:pt idx="13">
                  <c:v>3385</c:v>
                </c:pt>
                <c:pt idx="14">
                  <c:v>#N/A</c:v>
                </c:pt>
              </c:numCache>
            </c:numRef>
          </c:val>
          <c:smooth val="0"/>
          <c:extLst>
            <c:ext xmlns:c16="http://schemas.microsoft.com/office/drawing/2014/chart" uri="{C3380CC4-5D6E-409C-BE32-E72D297353CC}">
              <c16:uniqueId val="{00000008-1AB0-46D9-A631-7CA9E8963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75076</c:v>
                </c:pt>
                <c:pt idx="5">
                  <c:v>76016</c:v>
                </c:pt>
                <c:pt idx="8">
                  <c:v>75794</c:v>
                </c:pt>
                <c:pt idx="11">
                  <c:v>73264</c:v>
                </c:pt>
                <c:pt idx="14">
                  <c:v>70485</c:v>
                </c:pt>
              </c:numCache>
            </c:numRef>
          </c:val>
          <c:extLst>
            <c:ext xmlns:c16="http://schemas.microsoft.com/office/drawing/2014/chart" uri="{C3380CC4-5D6E-409C-BE32-E72D297353CC}">
              <c16:uniqueId val="{00000000-B9F7-4DBE-8E0C-354D1136B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12151</c:v>
                </c:pt>
                <c:pt idx="5">
                  <c:v>11695</c:v>
                </c:pt>
                <c:pt idx="8">
                  <c:v>12085</c:v>
                </c:pt>
                <c:pt idx="11">
                  <c:v>12983</c:v>
                </c:pt>
                <c:pt idx="14">
                  <c:v>13931</c:v>
                </c:pt>
              </c:numCache>
            </c:numRef>
          </c:val>
          <c:extLst>
            <c:ext xmlns:c16="http://schemas.microsoft.com/office/drawing/2014/chart" uri="{C3380CC4-5D6E-409C-BE32-E72D297353CC}">
              <c16:uniqueId val="{00000001-B9F7-4DBE-8E0C-354D1136B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13475</c:v>
                </c:pt>
                <c:pt idx="5">
                  <c:v>11779</c:v>
                </c:pt>
                <c:pt idx="8">
                  <c:v>15342</c:v>
                </c:pt>
                <c:pt idx="11">
                  <c:v>18433</c:v>
                </c:pt>
                <c:pt idx="14">
                  <c:v>18326</c:v>
                </c:pt>
              </c:numCache>
            </c:numRef>
          </c:val>
          <c:extLst>
            <c:ext xmlns:c16="http://schemas.microsoft.com/office/drawing/2014/chart" uri="{C3380CC4-5D6E-409C-BE32-E72D297353CC}">
              <c16:uniqueId val="{00000002-B9F7-4DBE-8E0C-354D1136B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F7-4DBE-8E0C-354D1136B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F7-4DBE-8E0C-354D1136B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5665</c:v>
                </c:pt>
                <c:pt idx="3">
                  <c:v>5580</c:v>
                </c:pt>
                <c:pt idx="6">
                  <c:v>4879</c:v>
                </c:pt>
                <c:pt idx="9">
                  <c:v>4196</c:v>
                </c:pt>
                <c:pt idx="12">
                  <c:v>4185</c:v>
                </c:pt>
              </c:numCache>
            </c:numRef>
          </c:val>
          <c:extLst>
            <c:ext xmlns:c16="http://schemas.microsoft.com/office/drawing/2014/chart" uri="{C3380CC4-5D6E-409C-BE32-E72D297353CC}">
              <c16:uniqueId val="{00000005-B9F7-4DBE-8E0C-354D1136B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2300</c:v>
                </c:pt>
                <c:pt idx="3">
                  <c:v>1448</c:v>
                </c:pt>
                <c:pt idx="6">
                  <c:v>997</c:v>
                </c:pt>
                <c:pt idx="9">
                  <c:v>69</c:v>
                </c:pt>
                <c:pt idx="12">
                  <c:v>689</c:v>
                </c:pt>
              </c:numCache>
            </c:numRef>
          </c:val>
          <c:extLst>
            <c:ext xmlns:c16="http://schemas.microsoft.com/office/drawing/2014/chart" uri="{C3380CC4-5D6E-409C-BE32-E72D297353CC}">
              <c16:uniqueId val="{00000006-B9F7-4DBE-8E0C-354D1136B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2267</c:v>
                </c:pt>
                <c:pt idx="3">
                  <c:v>2321</c:v>
                </c:pt>
                <c:pt idx="6">
                  <c:v>2315</c:v>
                </c:pt>
                <c:pt idx="9">
                  <c:v>2201</c:v>
                </c:pt>
                <c:pt idx="12">
                  <c:v>2098</c:v>
                </c:pt>
              </c:numCache>
            </c:numRef>
          </c:val>
          <c:extLst>
            <c:ext xmlns:c16="http://schemas.microsoft.com/office/drawing/2014/chart" uri="{C3380CC4-5D6E-409C-BE32-E72D297353CC}">
              <c16:uniqueId val="{00000007-B9F7-4DBE-8E0C-354D1136B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18053</c:v>
                </c:pt>
                <c:pt idx="3">
                  <c:v>16704</c:v>
                </c:pt>
                <c:pt idx="6">
                  <c:v>16216</c:v>
                </c:pt>
                <c:pt idx="9">
                  <c:v>15656</c:v>
                </c:pt>
                <c:pt idx="12">
                  <c:v>14065</c:v>
                </c:pt>
              </c:numCache>
            </c:numRef>
          </c:val>
          <c:extLst>
            <c:ext xmlns:c16="http://schemas.microsoft.com/office/drawing/2014/chart" uri="{C3380CC4-5D6E-409C-BE32-E72D297353CC}">
              <c16:uniqueId val="{00000008-B9F7-4DBE-8E0C-354D1136B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3086</c:v>
                </c:pt>
                <c:pt idx="3">
                  <c:v>1792</c:v>
                </c:pt>
                <c:pt idx="6">
                  <c:v>1495</c:v>
                </c:pt>
                <c:pt idx="9">
                  <c:v>1191</c:v>
                </c:pt>
                <c:pt idx="12">
                  <c:v>894</c:v>
                </c:pt>
              </c:numCache>
            </c:numRef>
          </c:val>
          <c:extLst>
            <c:ext xmlns:c16="http://schemas.microsoft.com/office/drawing/2014/chart" uri="{C3380CC4-5D6E-409C-BE32-E72D297353CC}">
              <c16:uniqueId val="{00000009-B9F7-4DBE-8E0C-354D1136B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77626</c:v>
                </c:pt>
                <c:pt idx="3">
                  <c:v>82996</c:v>
                </c:pt>
                <c:pt idx="6">
                  <c:v>85101</c:v>
                </c:pt>
                <c:pt idx="9">
                  <c:v>82637</c:v>
                </c:pt>
                <c:pt idx="12">
                  <c:v>81072</c:v>
                </c:pt>
              </c:numCache>
            </c:numRef>
          </c:val>
          <c:extLst>
            <c:ext xmlns:c16="http://schemas.microsoft.com/office/drawing/2014/chart" uri="{C3380CC4-5D6E-409C-BE32-E72D297353CC}">
              <c16:uniqueId val="{0000000A-B9F7-4DBE-8E0C-354D1136B3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8295</c:v>
                </c:pt>
                <c:pt idx="2">
                  <c:v>#N/A</c:v>
                </c:pt>
                <c:pt idx="3">
                  <c:v>#N/A</c:v>
                </c:pt>
                <c:pt idx="4">
                  <c:v>11351</c:v>
                </c:pt>
                <c:pt idx="5">
                  <c:v>#N/A</c:v>
                </c:pt>
                <c:pt idx="6">
                  <c:v>#N/A</c:v>
                </c:pt>
                <c:pt idx="7">
                  <c:v>7782</c:v>
                </c:pt>
                <c:pt idx="8">
                  <c:v>#N/A</c:v>
                </c:pt>
                <c:pt idx="9">
                  <c:v>#N/A</c:v>
                </c:pt>
                <c:pt idx="10">
                  <c:v>1269</c:v>
                </c:pt>
                <c:pt idx="11">
                  <c:v>#N/A</c:v>
                </c:pt>
                <c:pt idx="12">
                  <c:v>#N/A</c:v>
                </c:pt>
                <c:pt idx="13">
                  <c:v>262</c:v>
                </c:pt>
                <c:pt idx="14">
                  <c:v>#N/A</c:v>
                </c:pt>
              </c:numCache>
            </c:numRef>
          </c:val>
          <c:smooth val="0"/>
          <c:extLst>
            <c:ext xmlns:c16="http://schemas.microsoft.com/office/drawing/2014/chart" uri="{C3380CC4-5D6E-409C-BE32-E72D297353CC}">
              <c16:uniqueId val="{0000000B-B9F7-4DBE-8E0C-354D1136B3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8656</c:v>
                </c:pt>
                <c:pt idx="1">
                  <c:v>10829</c:v>
                </c:pt>
                <c:pt idx="2">
                  <c:v>10559</c:v>
                </c:pt>
              </c:numCache>
            </c:numRef>
          </c:val>
          <c:extLst>
            <c:ext xmlns:c16="http://schemas.microsoft.com/office/drawing/2014/chart" uri="{C3380CC4-5D6E-409C-BE32-E72D297353CC}">
              <c16:uniqueId val="{00000000-EDBA-449E-ACAA-EACB7A3083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DBA-449E-ACAA-EACB7A3083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3404</c:v>
                </c:pt>
                <c:pt idx="1">
                  <c:v>4094</c:v>
                </c:pt>
                <c:pt idx="2">
                  <c:v>4406</c:v>
                </c:pt>
              </c:numCache>
            </c:numRef>
          </c:val>
          <c:extLst>
            <c:ext xmlns:c16="http://schemas.microsoft.com/office/drawing/2014/chart" uri="{C3380CC4-5D6E-409C-BE32-E72D297353CC}">
              <c16:uniqueId val="{00000002-EDBA-449E-ACAA-EACB7A3083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は、分母である基準財政需要額については、消防費やその他の教育費で減となったものの、社会福祉費や高齢者保健福祉費の増などにより増加となった。分子となる基準財政収入額については、株式等譲渡所得割交付金や個人住民税減収補填特例交付金で減となったものの、市町村民税の所得割や固定資産税（家屋）の増などにより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の増加が上回ったことから、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単年度の財政力指数は前年度より下降し、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か年平均でも前年度から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ポイントの減となった。今後も普通交付税制度の動向を注視するとともに、市税をはじめとした自主財源の確保に努めていく。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分母となる経常一般財源等は、地方特例交付金や臨時財政対策債などで減となったものの、市民税などの地方税や地方交付税の増などにより増加した。</a:t>
          </a:r>
        </a:p>
        <a:p>
          <a:r>
            <a:rPr kumimoji="1" lang="ja-JP" altLang="en-US" sz="1150">
              <a:latin typeface="ＭＳ Ｐゴシック" panose="020B0600070205080204" pitchFamily="50" charset="-128"/>
              <a:ea typeface="ＭＳ Ｐゴシック" panose="020B0600070205080204" pitchFamily="50" charset="-128"/>
            </a:rPr>
            <a:t>　分子となる経常経費充当一般財源等は、障がい児通所給付費や地域型保育給付費の増などによる扶助費の増、介護保険会計や療養給付費負担金の増による繰出金の増などにより増加となった。</a:t>
          </a:r>
        </a:p>
        <a:p>
          <a:r>
            <a:rPr kumimoji="1" lang="ja-JP" altLang="en-US" sz="1150">
              <a:latin typeface="ＭＳ Ｐゴシック" panose="020B0600070205080204" pitchFamily="50" charset="-128"/>
              <a:ea typeface="ＭＳ Ｐゴシック" panose="020B0600070205080204" pitchFamily="50" charset="-128"/>
            </a:rPr>
            <a:t>　分母が増加したものの、分子の増加が上回ったことから、経常収支比率が</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ポイント上昇した。</a:t>
          </a:r>
        </a:p>
        <a:p>
          <a:r>
            <a:rPr kumimoji="1" lang="ja-JP" altLang="en-US" sz="1150">
              <a:latin typeface="ＭＳ Ｐゴシック" panose="020B0600070205080204" pitchFamily="50" charset="-128"/>
              <a:ea typeface="ＭＳ Ｐゴシック" panose="020B0600070205080204" pitchFamily="50" charset="-128"/>
            </a:rPr>
            <a:t>　引き続き、物件費等の経常経費の抑制に努めるとともに、市税をはじめ使用料等の自主財源の確保に努めていく。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164846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58674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08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3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11379</xdr:rowOff>
    </xdr:from>
    <xdr:to>
      <xdr:col>23</xdr:col>
      <xdr:colOff>133350</xdr:colOff>
      <xdr:row>82</xdr:row>
      <xdr:rowOff>99554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70279"/>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10173</xdr:rowOff>
    </xdr:from>
    <xdr:to>
      <xdr:col>19</xdr:col>
      <xdr:colOff>133350</xdr:colOff>
      <xdr:row>82</xdr:row>
      <xdr:rowOff>99554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9073"/>
          <a:ext cx="889000" cy="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668</xdr:rowOff>
    </xdr:from>
    <xdr:to>
      <xdr:col>15</xdr:col>
      <xdr:colOff>82550</xdr:colOff>
      <xdr:row>82</xdr:row>
      <xdr:rowOff>10173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8118"/>
          <a:ext cx="889000" cy="1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165207</xdr:rowOff>
    </xdr:from>
    <xdr:to>
      <xdr:col>11</xdr:col>
      <xdr:colOff>31750</xdr:colOff>
      <xdr:row>81</xdr:row>
      <xdr:rowOff>668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09757"/>
          <a:ext cx="889000" cy="1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132029</xdr:rowOff>
    </xdr:from>
    <xdr:to>
      <xdr:col>23</xdr:col>
      <xdr:colOff>184150</xdr:colOff>
      <xdr:row>82</xdr:row>
      <xdr:rowOff>62179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48754</xdr:rowOff>
    </xdr:from>
    <xdr:to>
      <xdr:col>19</xdr:col>
      <xdr:colOff>184150</xdr:colOff>
      <xdr:row>82</xdr:row>
      <xdr:rowOff>150354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160531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130823</xdr:rowOff>
    </xdr:from>
    <xdr:to>
      <xdr:col>15</xdr:col>
      <xdr:colOff>133350</xdr:colOff>
      <xdr:row>82</xdr:row>
      <xdr:rowOff>60973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121318</xdr:rowOff>
    </xdr:from>
    <xdr:to>
      <xdr:col>11</xdr:col>
      <xdr:colOff>82550</xdr:colOff>
      <xdr:row>81</xdr:row>
      <xdr:rowOff>51468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61645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114407</xdr:rowOff>
    </xdr:from>
    <xdr:to>
      <xdr:col>7</xdr:col>
      <xdr:colOff>31750</xdr:colOff>
      <xdr:row>80</xdr:row>
      <xdr:rowOff>44557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54734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93839</xdr:rowOff>
    </xdr:from>
    <xdr:to>
      <xdr:col>77</xdr:col>
      <xdr:colOff>44450</xdr:colOff>
      <xdr:row>88</xdr:row>
      <xdr:rowOff>107245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107245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40216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110366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月の中核市移行後も、引き続き、高齢者福祉や子育て支援などに関する行政需要に的確に対応することができるよう、適正な業務執行体制の整備に努めている。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日時点での普通会計部門における一般職員等数は</a:t>
          </a:r>
          <a:r>
            <a:rPr kumimoji="1" lang="en-US" altLang="ja-JP" sz="1200">
              <a:latin typeface="ＭＳ Ｐゴシック" panose="020B0600070205080204" pitchFamily="50" charset="-128"/>
              <a:ea typeface="ＭＳ Ｐゴシック" panose="020B0600070205080204" pitchFamily="50" charset="-128"/>
            </a:rPr>
            <a:t>2,184</a:t>
          </a:r>
          <a:r>
            <a:rPr kumimoji="1" lang="ja-JP" altLang="en-US" sz="1200">
              <a:latin typeface="ＭＳ Ｐゴシック" panose="020B0600070205080204" pitchFamily="50" charset="-128"/>
              <a:ea typeface="ＭＳ Ｐゴシック" panose="020B0600070205080204" pitchFamily="50" charset="-128"/>
            </a:rPr>
            <a:t>人とした。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83185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35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75142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14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42969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73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38946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本市の場合、健全化基準が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％、再生基準が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％となるが、令和５年度は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ポイント減少した。単年度数値が前年度に比べて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ポイント増加したものの、指標は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か年平均をとっているため令和２年度の単年度数値「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」が令和５年度単年度数値「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」に置き換わったことが原因である。現在、地方債許可団体への移行基準である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％を下回ってはいるが、地方債は後年度の償還が財政の弾力性を阻む要因となることから、引き続き、市債の適正な活用に努めていく。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本市の比率は、類似団体の平均を下回っており、前年度に比べ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比率が減少した主な要因としては、公共下水道事業会計の元金残高の減少により公営企業債等繰入見込額が減少したことや、都市計画税の増等により充当可能特定歳入が増加したことなどが挙げられる。今後も、通常債の借入額を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億円以下に抑制するほか、基準財政需要額に算入のある地方債の活用を積極的に行い、充当可能財源等の確保を積極的に図っていく。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14</xdr:row>
      <xdr:rowOff>71069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4961"/>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71069</xdr:rowOff>
    </xdr:from>
    <xdr:to>
      <xdr:col>77</xdr:col>
      <xdr:colOff>44450</xdr:colOff>
      <xdr:row>15</xdr:row>
      <xdr:rowOff>3861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71369"/>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3861</xdr:rowOff>
    </xdr:from>
    <xdr:to>
      <xdr:col>72</xdr:col>
      <xdr:colOff>203200</xdr:colOff>
      <xdr:row>15</xdr:row>
      <xdr:rowOff>72390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7561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26060</xdr:rowOff>
    </xdr:from>
    <xdr:to>
      <xdr:col>68</xdr:col>
      <xdr:colOff>152400</xdr:colOff>
      <xdr:row>15</xdr:row>
      <xdr:rowOff>72390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597810"/>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96588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20269</xdr:rowOff>
    </xdr:from>
    <xdr:to>
      <xdr:col>77</xdr:col>
      <xdr:colOff>95250</xdr:colOff>
      <xdr:row>14</xdr:row>
      <xdr:rowOff>121869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132046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8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124511</xdr:rowOff>
    </xdr:from>
    <xdr:to>
      <xdr:col>73</xdr:col>
      <xdr:colOff>44450</xdr:colOff>
      <xdr:row>15</xdr:row>
      <xdr:rowOff>54661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64838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146710</xdr:rowOff>
    </xdr:from>
    <xdr:to>
      <xdr:col>64</xdr:col>
      <xdr:colOff>152400</xdr:colOff>
      <xdr:row>15</xdr:row>
      <xdr:rowOff>76860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87037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ポイント上回っている。なお、公営企業会計等の人件費に充てる繰出金等の人件費に準ずる費用等を合計した場合の人口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人当たりの歳出決算額については、類似団体平均を下回っており、今後もこれらを含めた人件費関係経費全体の抑制に努めていく。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年度は前年度より分母が増加となっているものの、分子である物件費充当経常一般財源等が物価高騰等の影響により分母を上回る増加となり、物件費の比率は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ポイントの増加となった。本市では、経常経費に対する配分予算の導入などにより節減に努めている。また、指定管理者制度や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PPP/PFI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手法の活用等によりコスト削減に努めているところである。今後も、さらなる経常経費の抑制や適正な執行に努めていく。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53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県平均等に比べ老年人口の割合が低いことなどが要因であるが、保育関連給付費、障害福祉サービス給付費の急激な伸びや、老年人口の割合が増加していることなどから、近年は上昇傾向にある。今後も福祉サービス水準を維持しながらも、各種サービスに係る受給資格審査の適正化や各種手当への特別加算等の見直しを進めるなど、適正な扶助費の負担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8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％となっている。分母となる経常一般財源等は増加したものの、分子となる介護保険事業などへの繰出金が全体として増加し、分子の増加が分母の増加を上回ったことなどから、比率は前年度から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ポイントの増加となった。今後も引き続き、独立採算の原則による使用料などの適正化を図り、普通会計の負担軽減に努めていく。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1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その要因として、子育てや医療、福祉事業に係る補助金など社会保障関係経費の増加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29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38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914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167149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73423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本市は、通常債に加え、臨時財政対策債など特例債の元利償還金が増加しているものの、通常債の発行を抑制し、後年度の財政負担の軽減に努めていることから、類似団体の平均を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ポイント下回っている。今後は屋内運動場等空調設備設置事業や小中一貫校整備事業に伴う公債費の増加が見込まれるが、引き続き、単年度の通常債の発行を原則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億円以下に抑制する方針を基本とする。また、大規模事業を実施する際は、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億円以内に抑制するなどの弾力的な運用も視野に入れつつ、将来の財政負担を見据えながら、市債の有効活用を図っていく。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％となっている。また、令和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今後の市税収入は、人口減少の局面を迎えていることなどから、不透明な状況にあるが、引き続き経常経費の抑制に努めていく。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71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07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76</xdr:row>
      <xdr:rowOff>5080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076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53124</xdr:rowOff>
    </xdr:from>
    <xdr:to>
      <xdr:col>29</xdr:col>
      <xdr:colOff>127000</xdr:colOff>
      <xdr:row>18</xdr:row>
      <xdr:rowOff>138735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6849"/>
          <a:ext cx="6477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138735</xdr:rowOff>
    </xdr:from>
    <xdr:to>
      <xdr:col>26</xdr:col>
      <xdr:colOff>50800</xdr:colOff>
      <xdr:row>18</xdr:row>
      <xdr:rowOff>152679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2460"/>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152679</xdr:rowOff>
    </xdr:from>
    <xdr:to>
      <xdr:col>22</xdr:col>
      <xdr:colOff>114300</xdr:colOff>
      <xdr:row>19</xdr:row>
      <xdr:rowOff>48552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6404"/>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48552</xdr:rowOff>
    </xdr:from>
    <xdr:to>
      <xdr:col>18</xdr:col>
      <xdr:colOff>177800</xdr:colOff>
      <xdr:row>19</xdr:row>
      <xdr:rowOff>89662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3727"/>
          <a:ext cx="698500" cy="4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2324</xdr:rowOff>
    </xdr:from>
    <xdr:to>
      <xdr:col>29</xdr:col>
      <xdr:colOff>177800</xdr:colOff>
      <xdr:row>18</xdr:row>
      <xdr:rowOff>103924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145851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87935</xdr:rowOff>
    </xdr:from>
    <xdr:to>
      <xdr:col>26</xdr:col>
      <xdr:colOff>101600</xdr:colOff>
      <xdr:row>19</xdr:row>
      <xdr:rowOff>18085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101879</xdr:rowOff>
    </xdr:from>
    <xdr:to>
      <xdr:col>22</xdr:col>
      <xdr:colOff>165100</xdr:colOff>
      <xdr:row>19</xdr:row>
      <xdr:rowOff>32029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169202</xdr:rowOff>
    </xdr:from>
    <xdr:to>
      <xdr:col>19</xdr:col>
      <xdr:colOff>38100</xdr:colOff>
      <xdr:row>19</xdr:row>
      <xdr:rowOff>99352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38862</xdr:rowOff>
    </xdr:from>
    <xdr:to>
      <xdr:col>15</xdr:col>
      <xdr:colOff>101600</xdr:colOff>
      <xdr:row>19</xdr:row>
      <xdr:rowOff>140462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125239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189332</xdr:rowOff>
    </xdr:from>
    <xdr:to>
      <xdr:col>29</xdr:col>
      <xdr:colOff>127000</xdr:colOff>
      <xdr:row>35</xdr:row>
      <xdr:rowOff>208305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99682"/>
          <a:ext cx="6477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208305</xdr:rowOff>
    </xdr:from>
    <xdr:to>
      <xdr:col>26</xdr:col>
      <xdr:colOff>50800</xdr:colOff>
      <xdr:row>35</xdr:row>
      <xdr:rowOff>226555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8655"/>
          <a:ext cx="698500" cy="1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90539</xdr:rowOff>
    </xdr:from>
    <xdr:to>
      <xdr:col>22</xdr:col>
      <xdr:colOff>114300</xdr:colOff>
      <xdr:row>35</xdr:row>
      <xdr:rowOff>226555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00889"/>
          <a:ext cx="698500" cy="1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90539</xdr:rowOff>
    </xdr:from>
    <xdr:to>
      <xdr:col>18</xdr:col>
      <xdr:colOff>177800</xdr:colOff>
      <xdr:row>35</xdr:row>
      <xdr:rowOff>115646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00889"/>
          <a:ext cx="6985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138532</xdr:rowOff>
    </xdr:from>
    <xdr:to>
      <xdr:col>29</xdr:col>
      <xdr:colOff>177800</xdr:colOff>
      <xdr:row>35</xdr:row>
      <xdr:rowOff>240132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110609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157505</xdr:rowOff>
    </xdr:from>
    <xdr:to>
      <xdr:col>26</xdr:col>
      <xdr:colOff>101600</xdr:colOff>
      <xdr:row>35</xdr:row>
      <xdr:rowOff>259105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243882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175755</xdr:rowOff>
    </xdr:from>
    <xdr:to>
      <xdr:col>22</xdr:col>
      <xdr:colOff>165100</xdr:colOff>
      <xdr:row>35</xdr:row>
      <xdr:rowOff>277355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262132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39739</xdr:rowOff>
    </xdr:from>
    <xdr:to>
      <xdr:col>19</xdr:col>
      <xdr:colOff>38100</xdr:colOff>
      <xdr:row>35</xdr:row>
      <xdr:rowOff>141339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151515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64846</xdr:rowOff>
    </xdr:from>
    <xdr:to>
      <xdr:col>15</xdr:col>
      <xdr:colOff>101600</xdr:colOff>
      <xdr:row>35</xdr:row>
      <xdr:rowOff>166446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9741</xdr:rowOff>
    </xdr:from>
    <xdr:to>
      <xdr:col>24</xdr:col>
      <xdr:colOff>63500</xdr:colOff>
      <xdr:row>37</xdr:row>
      <xdr:rowOff>69710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3391"/>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69710</xdr:rowOff>
    </xdr:from>
    <xdr:to>
      <xdr:col>19</xdr:col>
      <xdr:colOff>177800</xdr:colOff>
      <xdr:row>37</xdr:row>
      <xdr:rowOff>88836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336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88836</xdr:rowOff>
    </xdr:from>
    <xdr:to>
      <xdr:col>15</xdr:col>
      <xdr:colOff>50800</xdr:colOff>
      <xdr:row>38</xdr:row>
      <xdr:rowOff>13589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24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162751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8689"/>
          <a:ext cx="889000" cy="1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130391</xdr:rowOff>
    </xdr:from>
    <xdr:to>
      <xdr:col>24</xdr:col>
      <xdr:colOff>114300</xdr:colOff>
      <xdr:row>37</xdr:row>
      <xdr:rowOff>60541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18910</xdr:rowOff>
    </xdr:from>
    <xdr:to>
      <xdr:col>20</xdr:col>
      <xdr:colOff>38100</xdr:colOff>
      <xdr:row>37</xdr:row>
      <xdr:rowOff>120510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111637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38036</xdr:rowOff>
    </xdr:from>
    <xdr:to>
      <xdr:col>15</xdr:col>
      <xdr:colOff>101600</xdr:colOff>
      <xdr:row>37</xdr:row>
      <xdr:rowOff>139636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130763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134239</xdr:rowOff>
    </xdr:from>
    <xdr:to>
      <xdr:col>10</xdr:col>
      <xdr:colOff>165100</xdr:colOff>
      <xdr:row>38</xdr:row>
      <xdr:rowOff>64389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111951</xdr:rowOff>
    </xdr:from>
    <xdr:to>
      <xdr:col>6</xdr:col>
      <xdr:colOff>38100</xdr:colOff>
      <xdr:row>39</xdr:row>
      <xdr:rowOff>42101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91531</xdr:rowOff>
    </xdr:from>
    <xdr:to>
      <xdr:col>24</xdr:col>
      <xdr:colOff>63500</xdr:colOff>
      <xdr:row>56</xdr:row>
      <xdr:rowOff>131634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21281"/>
          <a:ext cx="838200" cy="2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91531</xdr:rowOff>
    </xdr:from>
    <xdr:to>
      <xdr:col>19</xdr:col>
      <xdr:colOff>177800</xdr:colOff>
      <xdr:row>56</xdr:row>
      <xdr:rowOff>49893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21281"/>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49893</xdr:rowOff>
    </xdr:from>
    <xdr:to>
      <xdr:col>15</xdr:col>
      <xdr:colOff>50800</xdr:colOff>
      <xdr:row>57</xdr:row>
      <xdr:rowOff>110145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1093"/>
          <a:ext cx="8890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110145</xdr:rowOff>
    </xdr:from>
    <xdr:to>
      <xdr:col>10</xdr:col>
      <xdr:colOff>114300</xdr:colOff>
      <xdr:row>58</xdr:row>
      <xdr:rowOff>71218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2795"/>
          <a:ext cx="889000" cy="1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80834</xdr:rowOff>
    </xdr:from>
    <xdr:to>
      <xdr:col>24</xdr:col>
      <xdr:colOff>114300</xdr:colOff>
      <xdr:row>57</xdr:row>
      <xdr:rowOff>10984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40731</xdr:rowOff>
    </xdr:from>
    <xdr:to>
      <xdr:col>20</xdr:col>
      <xdr:colOff>38100</xdr:colOff>
      <xdr:row>55</xdr:row>
      <xdr:rowOff>142331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170543</xdr:rowOff>
    </xdr:from>
    <xdr:to>
      <xdr:col>15</xdr:col>
      <xdr:colOff>101600</xdr:colOff>
      <xdr:row>56</xdr:row>
      <xdr:rowOff>100693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59345</xdr:rowOff>
    </xdr:from>
    <xdr:to>
      <xdr:col>10</xdr:col>
      <xdr:colOff>165100</xdr:colOff>
      <xdr:row>57</xdr:row>
      <xdr:rowOff>160945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152072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20418</xdr:rowOff>
    </xdr:from>
    <xdr:to>
      <xdr:col>6</xdr:col>
      <xdr:colOff>38100</xdr:colOff>
      <xdr:row>58</xdr:row>
      <xdr:rowOff>122018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113145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162744</xdr:rowOff>
    </xdr:from>
    <xdr:to>
      <xdr:col>24</xdr:col>
      <xdr:colOff>63500</xdr:colOff>
      <xdr:row>77</xdr:row>
      <xdr:rowOff>170790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439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170790</xdr:rowOff>
    </xdr:from>
    <xdr:to>
      <xdr:col>19</xdr:col>
      <xdr:colOff>177800</xdr:colOff>
      <xdr:row>78</xdr:row>
      <xdr:rowOff>11593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2440"/>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11593</xdr:rowOff>
    </xdr:from>
    <xdr:to>
      <xdr:col>15</xdr:col>
      <xdr:colOff>50800</xdr:colOff>
      <xdr:row>78</xdr:row>
      <xdr:rowOff>23937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469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22658</xdr:rowOff>
    </xdr:from>
    <xdr:to>
      <xdr:col>10</xdr:col>
      <xdr:colOff>114300</xdr:colOff>
      <xdr:row>78</xdr:row>
      <xdr:rowOff>23937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575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111944</xdr:rowOff>
    </xdr:from>
    <xdr:to>
      <xdr:col>24</xdr:col>
      <xdr:colOff>114300</xdr:colOff>
      <xdr:row>78</xdr:row>
      <xdr:rowOff>42094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26871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119990</xdr:rowOff>
    </xdr:from>
    <xdr:to>
      <xdr:col>20</xdr:col>
      <xdr:colOff>38100</xdr:colOff>
      <xdr:row>78</xdr:row>
      <xdr:rowOff>50140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41267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132243</xdr:rowOff>
    </xdr:from>
    <xdr:to>
      <xdr:col>15</xdr:col>
      <xdr:colOff>101600</xdr:colOff>
      <xdr:row>78</xdr:row>
      <xdr:rowOff>62393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144587</xdr:rowOff>
    </xdr:from>
    <xdr:to>
      <xdr:col>10</xdr:col>
      <xdr:colOff>165100</xdr:colOff>
      <xdr:row>78</xdr:row>
      <xdr:rowOff>74737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143308</xdr:rowOff>
    </xdr:from>
    <xdr:to>
      <xdr:col>6</xdr:col>
      <xdr:colOff>38100</xdr:colOff>
      <xdr:row>78</xdr:row>
      <xdr:rowOff>73458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64585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2333</xdr:rowOff>
    </xdr:from>
    <xdr:to>
      <xdr:col>24</xdr:col>
      <xdr:colOff>63500</xdr:colOff>
      <xdr:row>98</xdr:row>
      <xdr:rowOff>81800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04433"/>
          <a:ext cx="838200" cy="7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138688</xdr:rowOff>
    </xdr:from>
    <xdr:to>
      <xdr:col>19</xdr:col>
      <xdr:colOff>177800</xdr:colOff>
      <xdr:row>98</xdr:row>
      <xdr:rowOff>81800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69338"/>
          <a:ext cx="889000" cy="1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138688</xdr:rowOff>
    </xdr:from>
    <xdr:to>
      <xdr:col>15</xdr:col>
      <xdr:colOff>50800</xdr:colOff>
      <xdr:row>99</xdr:row>
      <xdr:rowOff>62956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9338"/>
          <a:ext cx="8890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62956</xdr:rowOff>
    </xdr:from>
    <xdr:to>
      <xdr:col>10</xdr:col>
      <xdr:colOff>114300</xdr:colOff>
      <xdr:row>99</xdr:row>
      <xdr:rowOff>139438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36506"/>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122983</xdr:rowOff>
    </xdr:from>
    <xdr:to>
      <xdr:col>24</xdr:col>
      <xdr:colOff>114300</xdr:colOff>
      <xdr:row>98</xdr:row>
      <xdr:rowOff>53133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101410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31000</xdr:rowOff>
    </xdr:from>
    <xdr:to>
      <xdr:col>20</xdr:col>
      <xdr:colOff>38100</xdr:colOff>
      <xdr:row>98</xdr:row>
      <xdr:rowOff>132600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87888</xdr:rowOff>
    </xdr:from>
    <xdr:to>
      <xdr:col>15</xdr:col>
      <xdr:colOff>101600</xdr:colOff>
      <xdr:row>98</xdr:row>
      <xdr:rowOff>18038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9165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12156</xdr:rowOff>
    </xdr:from>
    <xdr:to>
      <xdr:col>10</xdr:col>
      <xdr:colOff>165100</xdr:colOff>
      <xdr:row>99</xdr:row>
      <xdr:rowOff>113756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104883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88638</xdr:rowOff>
    </xdr:from>
    <xdr:to>
      <xdr:col>6</xdr:col>
      <xdr:colOff>38100</xdr:colOff>
      <xdr:row>100</xdr:row>
      <xdr:rowOff>18788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9915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99270</xdr:rowOff>
    </xdr:from>
    <xdr:to>
      <xdr:col>55</xdr:col>
      <xdr:colOff>0</xdr:colOff>
      <xdr:row>37</xdr:row>
      <xdr:rowOff>132352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42920"/>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99270</xdr:rowOff>
    </xdr:from>
    <xdr:to>
      <xdr:col>50</xdr:col>
      <xdr:colOff>114300</xdr:colOff>
      <xdr:row>38</xdr:row>
      <xdr:rowOff>10378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42920"/>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98073</xdr:rowOff>
    </xdr:from>
    <xdr:to>
      <xdr:col>45</xdr:col>
      <xdr:colOff>177800</xdr:colOff>
      <xdr:row>38</xdr:row>
      <xdr:rowOff>10378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13023"/>
          <a:ext cx="889000" cy="11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98073</xdr:rowOff>
    </xdr:from>
    <xdr:to>
      <xdr:col>41</xdr:col>
      <xdr:colOff>50800</xdr:colOff>
      <xdr:row>38</xdr:row>
      <xdr:rowOff>92935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13023"/>
          <a:ext cx="889000" cy="11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81552</xdr:rowOff>
    </xdr:from>
    <xdr:to>
      <xdr:col>55</xdr:col>
      <xdr:colOff>50800</xdr:colOff>
      <xdr:row>38</xdr:row>
      <xdr:rowOff>11702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167929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48470</xdr:rowOff>
    </xdr:from>
    <xdr:to>
      <xdr:col>50</xdr:col>
      <xdr:colOff>165100</xdr:colOff>
      <xdr:row>37</xdr:row>
      <xdr:rowOff>150070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131028</xdr:rowOff>
    </xdr:from>
    <xdr:to>
      <xdr:col>46</xdr:col>
      <xdr:colOff>38100</xdr:colOff>
      <xdr:row>38</xdr:row>
      <xdr:rowOff>61178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47273</xdr:rowOff>
    </xdr:from>
    <xdr:to>
      <xdr:col>41</xdr:col>
      <xdr:colOff>101600</xdr:colOff>
      <xdr:row>31</xdr:row>
      <xdr:rowOff>148873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140000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42135</xdr:rowOff>
    </xdr:from>
    <xdr:to>
      <xdr:col>36</xdr:col>
      <xdr:colOff>165100</xdr:colOff>
      <xdr:row>38</xdr:row>
      <xdr:rowOff>143735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77880</xdr:rowOff>
    </xdr:from>
    <xdr:to>
      <xdr:col>55</xdr:col>
      <xdr:colOff>0</xdr:colOff>
      <xdr:row>59</xdr:row>
      <xdr:rowOff>4679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021980"/>
          <a:ext cx="838200" cy="9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4679</xdr:rowOff>
    </xdr:from>
    <xdr:to>
      <xdr:col>50</xdr:col>
      <xdr:colOff>114300</xdr:colOff>
      <xdr:row>59</xdr:row>
      <xdr:rowOff>32797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12022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45288</xdr:rowOff>
    </xdr:from>
    <xdr:to>
      <xdr:col>45</xdr:col>
      <xdr:colOff>177800</xdr:colOff>
      <xdr:row>59</xdr:row>
      <xdr:rowOff>32797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46488"/>
          <a:ext cx="889000" cy="50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45288</xdr:rowOff>
    </xdr:from>
    <xdr:to>
      <xdr:col>41</xdr:col>
      <xdr:colOff>50800</xdr:colOff>
      <xdr:row>58</xdr:row>
      <xdr:rowOff>156812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46488"/>
          <a:ext cx="889000" cy="45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27080</xdr:rowOff>
    </xdr:from>
    <xdr:to>
      <xdr:col>55</xdr:col>
      <xdr:colOff>50800</xdr:colOff>
      <xdr:row>58</xdr:row>
      <xdr:rowOff>128680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125329</xdr:rowOff>
    </xdr:from>
    <xdr:to>
      <xdr:col>50</xdr:col>
      <xdr:colOff>165100</xdr:colOff>
      <xdr:row>59</xdr:row>
      <xdr:rowOff>55479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153447</xdr:rowOff>
    </xdr:from>
    <xdr:to>
      <xdr:col>46</xdr:col>
      <xdr:colOff>38100</xdr:colOff>
      <xdr:row>59</xdr:row>
      <xdr:rowOff>83597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74724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165938</xdr:rowOff>
    </xdr:from>
    <xdr:to>
      <xdr:col>41</xdr:col>
      <xdr:colOff>101600</xdr:colOff>
      <xdr:row>56</xdr:row>
      <xdr:rowOff>96088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112615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106012</xdr:rowOff>
    </xdr:from>
    <xdr:to>
      <xdr:col>36</xdr:col>
      <xdr:colOff>165100</xdr:colOff>
      <xdr:row>59</xdr:row>
      <xdr:rowOff>36162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27289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10540</xdr:rowOff>
    </xdr:from>
    <xdr:to>
      <xdr:col>55</xdr:col>
      <xdr:colOff>0</xdr:colOff>
      <xdr:row>78</xdr:row>
      <xdr:rowOff>73132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83640"/>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73132</xdr:rowOff>
    </xdr:from>
    <xdr:to>
      <xdr:col>50</xdr:col>
      <xdr:colOff>114300</xdr:colOff>
      <xdr:row>78</xdr:row>
      <xdr:rowOff>102050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4623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126715</xdr:rowOff>
    </xdr:from>
    <xdr:to>
      <xdr:col>45</xdr:col>
      <xdr:colOff>177800</xdr:colOff>
      <xdr:row>78</xdr:row>
      <xdr:rowOff>102050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28365"/>
          <a:ext cx="889000" cy="1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126715</xdr:rowOff>
    </xdr:from>
    <xdr:to>
      <xdr:col>41</xdr:col>
      <xdr:colOff>50800</xdr:colOff>
      <xdr:row>78</xdr:row>
      <xdr:rowOff>74251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28365"/>
          <a:ext cx="8890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46117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22332</xdr:rowOff>
    </xdr:from>
    <xdr:to>
      <xdr:col>50</xdr:col>
      <xdr:colOff>165100</xdr:colOff>
      <xdr:row>78</xdr:row>
      <xdr:rowOff>123932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115059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51250</xdr:rowOff>
    </xdr:from>
    <xdr:to>
      <xdr:col>46</xdr:col>
      <xdr:colOff>38100</xdr:colOff>
      <xdr:row>78</xdr:row>
      <xdr:rowOff>152850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143977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75915</xdr:rowOff>
    </xdr:from>
    <xdr:to>
      <xdr:col>41</xdr:col>
      <xdr:colOff>101600</xdr:colOff>
      <xdr:row>78</xdr:row>
      <xdr:rowOff>6065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168642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23451</xdr:rowOff>
    </xdr:from>
    <xdr:to>
      <xdr:col>36</xdr:col>
      <xdr:colOff>165100</xdr:colOff>
      <xdr:row>78</xdr:row>
      <xdr:rowOff>125051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116178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166942</xdr:rowOff>
    </xdr:from>
    <xdr:to>
      <xdr:col>55</xdr:col>
      <xdr:colOff>0</xdr:colOff>
      <xdr:row>97</xdr:row>
      <xdr:rowOff>80283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26142"/>
          <a:ext cx="838200" cy="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80283</xdr:rowOff>
    </xdr:from>
    <xdr:to>
      <xdr:col>50</xdr:col>
      <xdr:colOff>114300</xdr:colOff>
      <xdr:row>97</xdr:row>
      <xdr:rowOff>106992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0933"/>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9950</xdr:rowOff>
    </xdr:from>
    <xdr:to>
      <xdr:col>45</xdr:col>
      <xdr:colOff>177800</xdr:colOff>
      <xdr:row>97</xdr:row>
      <xdr:rowOff>106992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69150"/>
          <a:ext cx="889000" cy="2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9950</xdr:rowOff>
    </xdr:from>
    <xdr:to>
      <xdr:col>41</xdr:col>
      <xdr:colOff>50800</xdr:colOff>
      <xdr:row>97</xdr:row>
      <xdr:rowOff>95732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69150"/>
          <a:ext cx="889000" cy="2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116142</xdr:rowOff>
    </xdr:from>
    <xdr:to>
      <xdr:col>55</xdr:col>
      <xdr:colOff>50800</xdr:colOff>
      <xdr:row>97</xdr:row>
      <xdr:rowOff>46292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94569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29483</xdr:rowOff>
    </xdr:from>
    <xdr:to>
      <xdr:col>50</xdr:col>
      <xdr:colOff>165100</xdr:colOff>
      <xdr:row>97</xdr:row>
      <xdr:rowOff>131083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122210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56192</xdr:rowOff>
    </xdr:from>
    <xdr:to>
      <xdr:col>46</xdr:col>
      <xdr:colOff>38100</xdr:colOff>
      <xdr:row>97</xdr:row>
      <xdr:rowOff>157792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130600</xdr:rowOff>
    </xdr:from>
    <xdr:to>
      <xdr:col>41</xdr:col>
      <xdr:colOff>101600</xdr:colOff>
      <xdr:row>96</xdr:row>
      <xdr:rowOff>60750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77277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44932</xdr:rowOff>
    </xdr:from>
    <xdr:to>
      <xdr:col>36</xdr:col>
      <xdr:colOff>165100</xdr:colOff>
      <xdr:row>97</xdr:row>
      <xdr:rowOff>146532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137659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39039</xdr:rowOff>
    </xdr:from>
    <xdr:to>
      <xdr:col>85</xdr:col>
      <xdr:colOff>127000</xdr:colOff>
      <xdr:row>39</xdr:row>
      <xdr:rowOff>44374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5589"/>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44374</xdr:rowOff>
    </xdr:from>
    <xdr:to>
      <xdr:col>81</xdr:col>
      <xdr:colOff>50800</xdr:colOff>
      <xdr:row>39</xdr:row>
      <xdr:rowOff>44374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159689</xdr:rowOff>
    </xdr:from>
    <xdr:to>
      <xdr:col>85</xdr:col>
      <xdr:colOff>177800</xdr:colOff>
      <xdr:row>39</xdr:row>
      <xdr:rowOff>89839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74616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9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37545</xdr:rowOff>
    </xdr:from>
    <xdr:to>
      <xdr:col>85</xdr:col>
      <xdr:colOff>127000</xdr:colOff>
      <xdr:row>77</xdr:row>
      <xdr:rowOff>59604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39195"/>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59604</xdr:rowOff>
    </xdr:from>
    <xdr:to>
      <xdr:col>81</xdr:col>
      <xdr:colOff>50800</xdr:colOff>
      <xdr:row>77</xdr:row>
      <xdr:rowOff>77349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1254"/>
          <a:ext cx="8890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77349</xdr:rowOff>
    </xdr:from>
    <xdr:to>
      <xdr:col>76</xdr:col>
      <xdr:colOff>114300</xdr:colOff>
      <xdr:row>77</xdr:row>
      <xdr:rowOff>84122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8999"/>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83322</xdr:rowOff>
    </xdr:from>
    <xdr:to>
      <xdr:col>71</xdr:col>
      <xdr:colOff>177800</xdr:colOff>
      <xdr:row>77</xdr:row>
      <xdr:rowOff>84122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84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158195</xdr:rowOff>
    </xdr:from>
    <xdr:to>
      <xdr:col>85</xdr:col>
      <xdr:colOff>177800</xdr:colOff>
      <xdr:row>77</xdr:row>
      <xdr:rowOff>88345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136622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8804</xdr:rowOff>
    </xdr:from>
    <xdr:to>
      <xdr:col>81</xdr:col>
      <xdr:colOff>101600</xdr:colOff>
      <xdr:row>77</xdr:row>
      <xdr:rowOff>110404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101531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26549</xdr:rowOff>
    </xdr:from>
    <xdr:to>
      <xdr:col>76</xdr:col>
      <xdr:colOff>165100</xdr:colOff>
      <xdr:row>77</xdr:row>
      <xdr:rowOff>128149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119276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33322</xdr:rowOff>
    </xdr:from>
    <xdr:to>
      <xdr:col>72</xdr:col>
      <xdr:colOff>38100</xdr:colOff>
      <xdr:row>77</xdr:row>
      <xdr:rowOff>134922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126049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32522</xdr:rowOff>
    </xdr:from>
    <xdr:to>
      <xdr:col>67</xdr:col>
      <xdr:colOff>101600</xdr:colOff>
      <xdr:row>77</xdr:row>
      <xdr:rowOff>134122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125249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114195</xdr:rowOff>
    </xdr:from>
    <xdr:to>
      <xdr:col>85</xdr:col>
      <xdr:colOff>127000</xdr:colOff>
      <xdr:row>95</xdr:row>
      <xdr:rowOff>142639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230495"/>
          <a:ext cx="838200" cy="19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99369</xdr:rowOff>
    </xdr:from>
    <xdr:to>
      <xdr:col>81</xdr:col>
      <xdr:colOff>50800</xdr:colOff>
      <xdr:row>95</xdr:row>
      <xdr:rowOff>142639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387119"/>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99369</xdr:rowOff>
    </xdr:from>
    <xdr:to>
      <xdr:col>76</xdr:col>
      <xdr:colOff>114300</xdr:colOff>
      <xdr:row>96</xdr:row>
      <xdr:rowOff>76181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87119"/>
          <a:ext cx="889000" cy="1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76181</xdr:rowOff>
    </xdr:from>
    <xdr:to>
      <xdr:col>71</xdr:col>
      <xdr:colOff>177800</xdr:colOff>
      <xdr:row>97</xdr:row>
      <xdr:rowOff>109100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535381"/>
          <a:ext cx="889000" cy="2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63395</xdr:rowOff>
    </xdr:from>
    <xdr:to>
      <xdr:col>85</xdr:col>
      <xdr:colOff>177800</xdr:colOff>
      <xdr:row>94</xdr:row>
      <xdr:rowOff>164995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86272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0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91839</xdr:rowOff>
    </xdr:from>
    <xdr:to>
      <xdr:col>81</xdr:col>
      <xdr:colOff>101600</xdr:colOff>
      <xdr:row>96</xdr:row>
      <xdr:rowOff>21989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3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38516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15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48569</xdr:rowOff>
    </xdr:from>
    <xdr:to>
      <xdr:col>76</xdr:col>
      <xdr:colOff>165100</xdr:colOff>
      <xdr:row>95</xdr:row>
      <xdr:rowOff>150169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166696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25381</xdr:rowOff>
    </xdr:from>
    <xdr:to>
      <xdr:col>72</xdr:col>
      <xdr:colOff>38100</xdr:colOff>
      <xdr:row>96</xdr:row>
      <xdr:rowOff>126981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143508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58300</xdr:rowOff>
    </xdr:from>
    <xdr:to>
      <xdr:col>67</xdr:col>
      <xdr:colOff>101600</xdr:colOff>
      <xdr:row>97</xdr:row>
      <xdr:rowOff>159900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6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36697</xdr:rowOff>
    </xdr:from>
    <xdr:to>
      <xdr:col>116</xdr:col>
      <xdr:colOff>63500</xdr:colOff>
      <xdr:row>59</xdr:row>
      <xdr:rowOff>37420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2247"/>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36430</xdr:rowOff>
    </xdr:from>
    <xdr:to>
      <xdr:col>111</xdr:col>
      <xdr:colOff>177800</xdr:colOff>
      <xdr:row>59</xdr:row>
      <xdr:rowOff>36697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198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35896</xdr:rowOff>
    </xdr:from>
    <xdr:to>
      <xdr:col>107</xdr:col>
      <xdr:colOff>50800</xdr:colOff>
      <xdr:row>59</xdr:row>
      <xdr:rowOff>36430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144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35896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0780"/>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158070</xdr:rowOff>
    </xdr:from>
    <xdr:to>
      <xdr:col>116</xdr:col>
      <xdr:colOff>114300</xdr:colOff>
      <xdr:row>59</xdr:row>
      <xdr:rowOff>88220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72997</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157347</xdr:rowOff>
    </xdr:from>
    <xdr:to>
      <xdr:col>112</xdr:col>
      <xdr:colOff>38100</xdr:colOff>
      <xdr:row>59</xdr:row>
      <xdr:rowOff>87497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78624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157080</xdr:rowOff>
    </xdr:from>
    <xdr:to>
      <xdr:col>107</xdr:col>
      <xdr:colOff>101600</xdr:colOff>
      <xdr:row>59</xdr:row>
      <xdr:rowOff>87230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78357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156546</xdr:rowOff>
    </xdr:from>
    <xdr:to>
      <xdr:col>102</xdr:col>
      <xdr:colOff>165100</xdr:colOff>
      <xdr:row>59</xdr:row>
      <xdr:rowOff>86696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77823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142977</xdr:rowOff>
    </xdr:from>
    <xdr:to>
      <xdr:col>116</xdr:col>
      <xdr:colOff>63500</xdr:colOff>
      <xdr:row>77</xdr:row>
      <xdr:rowOff>51575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73177"/>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51575</xdr:rowOff>
    </xdr:from>
    <xdr:to>
      <xdr:col>111</xdr:col>
      <xdr:colOff>177800</xdr:colOff>
      <xdr:row>77</xdr:row>
      <xdr:rowOff>66129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2532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66129</xdr:rowOff>
    </xdr:from>
    <xdr:to>
      <xdr:col>107</xdr:col>
      <xdr:colOff>50800</xdr:colOff>
      <xdr:row>77</xdr:row>
      <xdr:rowOff>131090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6777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9855</xdr:rowOff>
    </xdr:from>
    <xdr:to>
      <xdr:col>102</xdr:col>
      <xdr:colOff>114300</xdr:colOff>
      <xdr:row>77</xdr:row>
      <xdr:rowOff>131090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40055"/>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92177</xdr:rowOff>
    </xdr:from>
    <xdr:to>
      <xdr:col>116</xdr:col>
      <xdr:colOff>114300</xdr:colOff>
      <xdr:row>77</xdr:row>
      <xdr:rowOff>22327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70604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775</xdr:rowOff>
    </xdr:from>
    <xdr:to>
      <xdr:col>112</xdr:col>
      <xdr:colOff>38100</xdr:colOff>
      <xdr:row>77</xdr:row>
      <xdr:rowOff>102375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93502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15329</xdr:rowOff>
    </xdr:from>
    <xdr:to>
      <xdr:col>107</xdr:col>
      <xdr:colOff>101600</xdr:colOff>
      <xdr:row>77</xdr:row>
      <xdr:rowOff>116929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108056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3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80290</xdr:rowOff>
    </xdr:from>
    <xdr:to>
      <xdr:col>102</xdr:col>
      <xdr:colOff>165100</xdr:colOff>
      <xdr:row>78</xdr:row>
      <xdr:rowOff>10440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130505</xdr:rowOff>
    </xdr:from>
    <xdr:to>
      <xdr:col>98</xdr:col>
      <xdr:colOff>38100</xdr:colOff>
      <xdr:row>76</xdr:row>
      <xdr:rowOff>60655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51782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扶助費では、物価高騰対応重点支援給付金や価格高騰重点支援給付金の皆増などにより前年度比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％の増、積立金では、財政調整基金や公共施設等整備基金の増などにより前年度比</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の増、普通建設事業費では、本庁舎建設事業や共同消防指令センター整備事業などにより増となった。一方、物件費では、新型コロナウイルスワクチン接種支援業務委託料や新型コロナウイルスワクチン接種委託料の減など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類似団体内平均と比べると、積立金が上回っているものの、他の費目は下回っている。今後も最少の経費で最大の効果を上げるように努める。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343,062
334,841
60.24
136,620,199
128,243,470
8,216,011
66,594,502
81,047,936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151892</xdr:rowOff>
    </xdr:from>
    <xdr:to>
      <xdr:col>24</xdr:col>
      <xdr:colOff>63500</xdr:colOff>
      <xdr:row>36</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4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151892</xdr:rowOff>
    </xdr:from>
    <xdr:to>
      <xdr:col>19</xdr:col>
      <xdr:colOff>177800</xdr:colOff>
      <xdr:row>37</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409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2540</xdr:rowOff>
    </xdr:from>
    <xdr:to>
      <xdr:col>15</xdr:col>
      <xdr:colOff>50800</xdr:colOff>
      <xdr:row>37</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61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154178</xdr:rowOff>
    </xdr:from>
    <xdr:to>
      <xdr:col>10</xdr:col>
      <xdr:colOff>114300</xdr:colOff>
      <xdr:row>37</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6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105664</xdr:rowOff>
    </xdr:from>
    <xdr:to>
      <xdr:col>24</xdr:col>
      <xdr:colOff>114300</xdr:colOff>
      <xdr:row>37</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84091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101092</xdr:rowOff>
    </xdr:from>
    <xdr:to>
      <xdr:col>20</xdr:col>
      <xdr:colOff>38100</xdr:colOff>
      <xdr:row>37</xdr:row>
      <xdr:rowOff>31242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22369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123952</xdr:rowOff>
    </xdr:from>
    <xdr:to>
      <xdr:col>10</xdr:col>
      <xdr:colOff>165100</xdr:colOff>
      <xdr:row>37</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45229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103378</xdr:rowOff>
    </xdr:from>
    <xdr:to>
      <xdr:col>6</xdr:col>
      <xdr:colOff>38100</xdr:colOff>
      <xdr:row>37</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118386</xdr:rowOff>
    </xdr:from>
    <xdr:to>
      <xdr:col>24</xdr:col>
      <xdr:colOff>63500</xdr:colOff>
      <xdr:row>58</xdr:row>
      <xdr:rowOff>72644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91036"/>
          <a:ext cx="838200" cy="1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45354</xdr:rowOff>
    </xdr:from>
    <xdr:to>
      <xdr:col>19</xdr:col>
      <xdr:colOff>177800</xdr:colOff>
      <xdr:row>58</xdr:row>
      <xdr:rowOff>72644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9454"/>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140386</xdr:rowOff>
    </xdr:from>
    <xdr:to>
      <xdr:col>15</xdr:col>
      <xdr:colOff>50800</xdr:colOff>
      <xdr:row>58</xdr:row>
      <xdr:rowOff>45354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2886"/>
          <a:ext cx="889000" cy="1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140386</xdr:rowOff>
    </xdr:from>
    <xdr:to>
      <xdr:col>10</xdr:col>
      <xdr:colOff>114300</xdr:colOff>
      <xdr:row>59</xdr:row>
      <xdr:rowOff>13948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2886"/>
          <a:ext cx="889000" cy="14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67586</xdr:rowOff>
    </xdr:from>
    <xdr:to>
      <xdr:col>24</xdr:col>
      <xdr:colOff>114300</xdr:colOff>
      <xdr:row>57</xdr:row>
      <xdr:rowOff>169186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90463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21844</xdr:rowOff>
    </xdr:from>
    <xdr:to>
      <xdr:col>20</xdr:col>
      <xdr:colOff>38100</xdr:colOff>
      <xdr:row>58</xdr:row>
      <xdr:rowOff>123444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166004</xdr:rowOff>
    </xdr:from>
    <xdr:to>
      <xdr:col>15</xdr:col>
      <xdr:colOff>101600</xdr:colOff>
      <xdr:row>58</xdr:row>
      <xdr:rowOff>96154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112681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89586</xdr:rowOff>
    </xdr:from>
    <xdr:to>
      <xdr:col>10</xdr:col>
      <xdr:colOff>165100</xdr:colOff>
      <xdr:row>51</xdr:row>
      <xdr:rowOff>19736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36263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3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134598</xdr:rowOff>
    </xdr:from>
    <xdr:to>
      <xdr:col>6</xdr:col>
      <xdr:colOff>38100</xdr:colOff>
      <xdr:row>59</xdr:row>
      <xdr:rowOff>64748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55875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1915</xdr:rowOff>
    </xdr:from>
    <xdr:to>
      <xdr:col>24</xdr:col>
      <xdr:colOff>63500</xdr:colOff>
      <xdr:row>76</xdr:row>
      <xdr:rowOff>88601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32115"/>
          <a:ext cx="8382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52649</xdr:rowOff>
    </xdr:from>
    <xdr:to>
      <xdr:col>19</xdr:col>
      <xdr:colOff>177800</xdr:colOff>
      <xdr:row>76</xdr:row>
      <xdr:rowOff>88601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82849"/>
          <a:ext cx="889000" cy="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52649</xdr:rowOff>
    </xdr:from>
    <xdr:to>
      <xdr:col>15</xdr:col>
      <xdr:colOff>50800</xdr:colOff>
      <xdr:row>77</xdr:row>
      <xdr:rowOff>66548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82849"/>
          <a:ext cx="8890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66548</xdr:rowOff>
    </xdr:from>
    <xdr:to>
      <xdr:col>10</xdr:col>
      <xdr:colOff>114300</xdr:colOff>
      <xdr:row>77</xdr:row>
      <xdr:rowOff>124270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819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122565</xdr:rowOff>
    </xdr:from>
    <xdr:to>
      <xdr:col>24</xdr:col>
      <xdr:colOff>114300</xdr:colOff>
      <xdr:row>76</xdr:row>
      <xdr:rowOff>52716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81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100992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37801</xdr:rowOff>
    </xdr:from>
    <xdr:to>
      <xdr:col>20</xdr:col>
      <xdr:colOff>38100</xdr:colOff>
      <xdr:row>76</xdr:row>
      <xdr:rowOff>139401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130528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1849</xdr:rowOff>
    </xdr:from>
    <xdr:to>
      <xdr:col>15</xdr:col>
      <xdr:colOff>101600</xdr:colOff>
      <xdr:row>76</xdr:row>
      <xdr:rowOff>103449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94576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2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15748</xdr:rowOff>
    </xdr:from>
    <xdr:to>
      <xdr:col>10</xdr:col>
      <xdr:colOff>165100</xdr:colOff>
      <xdr:row>77</xdr:row>
      <xdr:rowOff>117348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108475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73470</xdr:rowOff>
    </xdr:from>
    <xdr:to>
      <xdr:col>6</xdr:col>
      <xdr:colOff>38100</xdr:colOff>
      <xdr:row>78</xdr:row>
      <xdr:rowOff>3620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166197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118002</xdr:rowOff>
    </xdr:from>
    <xdr:to>
      <xdr:col>24</xdr:col>
      <xdr:colOff>63500</xdr:colOff>
      <xdr:row>97</xdr:row>
      <xdr:rowOff>142977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77202"/>
          <a:ext cx="838200" cy="19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118002</xdr:rowOff>
    </xdr:from>
    <xdr:to>
      <xdr:col>19</xdr:col>
      <xdr:colOff>177800</xdr:colOff>
      <xdr:row>97</xdr:row>
      <xdr:rowOff>80835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77202"/>
          <a:ext cx="889000" cy="1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80835</xdr:rowOff>
    </xdr:from>
    <xdr:to>
      <xdr:col>15</xdr:col>
      <xdr:colOff>50800</xdr:colOff>
      <xdr:row>98</xdr:row>
      <xdr:rowOff>90608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1485"/>
          <a:ext cx="889000" cy="18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62300</xdr:rowOff>
    </xdr:from>
    <xdr:to>
      <xdr:col>10</xdr:col>
      <xdr:colOff>114300</xdr:colOff>
      <xdr:row>98</xdr:row>
      <xdr:rowOff>90608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64400"/>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92177</xdr:rowOff>
    </xdr:from>
    <xdr:to>
      <xdr:col>24</xdr:col>
      <xdr:colOff>114300</xdr:colOff>
      <xdr:row>98</xdr:row>
      <xdr:rowOff>22327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67202</xdr:rowOff>
    </xdr:from>
    <xdr:to>
      <xdr:col>20</xdr:col>
      <xdr:colOff>38100</xdr:colOff>
      <xdr:row>96</xdr:row>
      <xdr:rowOff>168802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159929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30035</xdr:rowOff>
    </xdr:from>
    <xdr:to>
      <xdr:col>15</xdr:col>
      <xdr:colOff>101600</xdr:colOff>
      <xdr:row>97</xdr:row>
      <xdr:rowOff>131635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122762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39808</xdr:rowOff>
    </xdr:from>
    <xdr:to>
      <xdr:col>10</xdr:col>
      <xdr:colOff>165100</xdr:colOff>
      <xdr:row>98</xdr:row>
      <xdr:rowOff>141408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11500</xdr:rowOff>
    </xdr:from>
    <xdr:to>
      <xdr:col>6</xdr:col>
      <xdr:colOff>38100</xdr:colOff>
      <xdr:row>98</xdr:row>
      <xdr:rowOff>113100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104227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148844</xdr:rowOff>
    </xdr:from>
    <xdr:to>
      <xdr:col>55</xdr:col>
      <xdr:colOff>0</xdr:colOff>
      <xdr:row>38</xdr:row>
      <xdr:rowOff>149225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39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151892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39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151892</xdr:rowOff>
    </xdr:from>
    <xdr:to>
      <xdr:col>45</xdr:col>
      <xdr:colOff>177800</xdr:colOff>
      <xdr:row>38</xdr:row>
      <xdr:rowOff>156464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66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154940</xdr:rowOff>
    </xdr:from>
    <xdr:to>
      <xdr:col>41</xdr:col>
      <xdr:colOff>50800</xdr:colOff>
      <xdr:row>38</xdr:row>
      <xdr:rowOff>156464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00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98425</xdr:rowOff>
    </xdr:from>
    <xdr:to>
      <xdr:col>55</xdr:col>
      <xdr:colOff>50800</xdr:colOff>
      <xdr:row>39</xdr:row>
      <xdr:rowOff>28575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13352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105664</xdr:rowOff>
    </xdr:from>
    <xdr:to>
      <xdr:col>41</xdr:col>
      <xdr:colOff>101600</xdr:colOff>
      <xdr:row>39</xdr:row>
      <xdr:rowOff>35814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26941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104140</xdr:rowOff>
    </xdr:from>
    <xdr:to>
      <xdr:col>36</xdr:col>
      <xdr:colOff>165100</xdr:colOff>
      <xdr:row>39</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25417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17704</xdr:rowOff>
    </xdr:from>
    <xdr:to>
      <xdr:col>55</xdr:col>
      <xdr:colOff>0</xdr:colOff>
      <xdr:row>58</xdr:row>
      <xdr:rowOff>39039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61804"/>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39039</xdr:rowOff>
    </xdr:from>
    <xdr:to>
      <xdr:col>50</xdr:col>
      <xdr:colOff>114300</xdr:colOff>
      <xdr:row>58</xdr:row>
      <xdr:rowOff>107162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313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76378</xdr:rowOff>
    </xdr:from>
    <xdr:to>
      <xdr:col>45</xdr:col>
      <xdr:colOff>177800</xdr:colOff>
      <xdr:row>58</xdr:row>
      <xdr:rowOff>107162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20478"/>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76378</xdr:rowOff>
    </xdr:from>
    <xdr:to>
      <xdr:col>41</xdr:col>
      <xdr:colOff>50800</xdr:colOff>
      <xdr:row>58</xdr:row>
      <xdr:rowOff>102286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0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138354</xdr:rowOff>
    </xdr:from>
    <xdr:to>
      <xdr:col>55</xdr:col>
      <xdr:colOff>50800</xdr:colOff>
      <xdr:row>58</xdr:row>
      <xdr:rowOff>68504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116781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159689</xdr:rowOff>
    </xdr:from>
    <xdr:to>
      <xdr:col>50</xdr:col>
      <xdr:colOff>165100</xdr:colOff>
      <xdr:row>58</xdr:row>
      <xdr:rowOff>89839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80966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56362</xdr:rowOff>
    </xdr:from>
    <xdr:to>
      <xdr:col>46</xdr:col>
      <xdr:colOff>38100</xdr:colOff>
      <xdr:row>58</xdr:row>
      <xdr:rowOff>157962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149089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25578</xdr:rowOff>
    </xdr:from>
    <xdr:to>
      <xdr:col>41</xdr:col>
      <xdr:colOff>101600</xdr:colOff>
      <xdr:row>58</xdr:row>
      <xdr:rowOff>127178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118305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51486</xdr:rowOff>
    </xdr:from>
    <xdr:to>
      <xdr:col>36</xdr:col>
      <xdr:colOff>165100</xdr:colOff>
      <xdr:row>58</xdr:row>
      <xdr:rowOff>153086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144213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45304</xdr:rowOff>
    </xdr:from>
    <xdr:to>
      <xdr:col>55</xdr:col>
      <xdr:colOff>0</xdr:colOff>
      <xdr:row>79</xdr:row>
      <xdr:rowOff>69847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89854"/>
          <a:ext cx="8382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42610</xdr:rowOff>
    </xdr:from>
    <xdr:to>
      <xdr:col>50</xdr:col>
      <xdr:colOff>114300</xdr:colOff>
      <xdr:row>79</xdr:row>
      <xdr:rowOff>45304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87160"/>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42610</xdr:rowOff>
    </xdr:from>
    <xdr:to>
      <xdr:col>45</xdr:col>
      <xdr:colOff>177800</xdr:colOff>
      <xdr:row>79</xdr:row>
      <xdr:rowOff>42839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8716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42839</xdr:rowOff>
    </xdr:from>
    <xdr:to>
      <xdr:col>41</xdr:col>
      <xdr:colOff>50800</xdr:colOff>
      <xdr:row>79</xdr:row>
      <xdr:rowOff>77226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87389"/>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19047</xdr:rowOff>
    </xdr:from>
    <xdr:to>
      <xdr:col>55</xdr:col>
      <xdr:colOff>50800</xdr:colOff>
      <xdr:row>79</xdr:row>
      <xdr:rowOff>120647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105424</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165954</xdr:rowOff>
    </xdr:from>
    <xdr:to>
      <xdr:col>50</xdr:col>
      <xdr:colOff>165100</xdr:colOff>
      <xdr:row>79</xdr:row>
      <xdr:rowOff>96104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87231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163260</xdr:rowOff>
    </xdr:from>
    <xdr:to>
      <xdr:col>46</xdr:col>
      <xdr:colOff>38100</xdr:colOff>
      <xdr:row>79</xdr:row>
      <xdr:rowOff>93410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5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6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163489</xdr:rowOff>
    </xdr:from>
    <xdr:to>
      <xdr:col>41</xdr:col>
      <xdr:colOff>101600</xdr:colOff>
      <xdr:row>79</xdr:row>
      <xdr:rowOff>93639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84766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26426</xdr:rowOff>
    </xdr:from>
    <xdr:to>
      <xdr:col>36</xdr:col>
      <xdr:colOff>165100</xdr:colOff>
      <xdr:row>79</xdr:row>
      <xdr:rowOff>128026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119153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143608</xdr:rowOff>
    </xdr:from>
    <xdr:to>
      <xdr:col>55</xdr:col>
      <xdr:colOff>0</xdr:colOff>
      <xdr:row>97</xdr:row>
      <xdr:rowOff>164412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74258"/>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142283</xdr:rowOff>
    </xdr:from>
    <xdr:to>
      <xdr:col>50</xdr:col>
      <xdr:colOff>114300</xdr:colOff>
      <xdr:row>97</xdr:row>
      <xdr:rowOff>143608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7293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113571</xdr:rowOff>
    </xdr:from>
    <xdr:to>
      <xdr:col>45</xdr:col>
      <xdr:colOff>177800</xdr:colOff>
      <xdr:row>97</xdr:row>
      <xdr:rowOff>142283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4221"/>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86596</xdr:rowOff>
    </xdr:from>
    <xdr:to>
      <xdr:col>41</xdr:col>
      <xdr:colOff>50800</xdr:colOff>
      <xdr:row>97</xdr:row>
      <xdr:rowOff>113571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1724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113612</xdr:rowOff>
    </xdr:from>
    <xdr:to>
      <xdr:col>55</xdr:col>
      <xdr:colOff>50800</xdr:colOff>
      <xdr:row>98</xdr:row>
      <xdr:rowOff>43762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28539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92808</xdr:rowOff>
    </xdr:from>
    <xdr:to>
      <xdr:col>50</xdr:col>
      <xdr:colOff>165100</xdr:colOff>
      <xdr:row>98</xdr:row>
      <xdr:rowOff>22958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91483</xdr:rowOff>
    </xdr:from>
    <xdr:to>
      <xdr:col>46</xdr:col>
      <xdr:colOff>38100</xdr:colOff>
      <xdr:row>98</xdr:row>
      <xdr:rowOff>21633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62771</xdr:rowOff>
    </xdr:from>
    <xdr:to>
      <xdr:col>41</xdr:col>
      <xdr:colOff>101600</xdr:colOff>
      <xdr:row>97</xdr:row>
      <xdr:rowOff>164371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155498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35796</xdr:rowOff>
    </xdr:from>
    <xdr:to>
      <xdr:col>36</xdr:col>
      <xdr:colOff>165100</xdr:colOff>
      <xdr:row>97</xdr:row>
      <xdr:rowOff>137396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128523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145905</xdr:rowOff>
    </xdr:from>
    <xdr:to>
      <xdr:col>85</xdr:col>
      <xdr:colOff>127000</xdr:colOff>
      <xdr:row>38</xdr:row>
      <xdr:rowOff>29537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89555"/>
          <a:ext cx="8382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29537</xdr:rowOff>
    </xdr:from>
    <xdr:to>
      <xdr:col>81</xdr:col>
      <xdr:colOff>50800</xdr:colOff>
      <xdr:row>38</xdr:row>
      <xdr:rowOff>154613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44637"/>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7003</xdr:rowOff>
    </xdr:from>
    <xdr:to>
      <xdr:col>76</xdr:col>
      <xdr:colOff>114300</xdr:colOff>
      <xdr:row>38</xdr:row>
      <xdr:rowOff>154613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22103"/>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7003</xdr:rowOff>
    </xdr:from>
    <xdr:to>
      <xdr:col>71</xdr:col>
      <xdr:colOff>177800</xdr:colOff>
      <xdr:row>38</xdr:row>
      <xdr:rowOff>137305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2210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95105</xdr:rowOff>
    </xdr:from>
    <xdr:to>
      <xdr:col>85</xdr:col>
      <xdr:colOff>177800</xdr:colOff>
      <xdr:row>38</xdr:row>
      <xdr:rowOff>25255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73532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150187</xdr:rowOff>
    </xdr:from>
    <xdr:to>
      <xdr:col>81</xdr:col>
      <xdr:colOff>101600</xdr:colOff>
      <xdr:row>38</xdr:row>
      <xdr:rowOff>80336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3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71464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103813</xdr:rowOff>
    </xdr:from>
    <xdr:to>
      <xdr:col>76</xdr:col>
      <xdr:colOff>165100</xdr:colOff>
      <xdr:row>39</xdr:row>
      <xdr:rowOff>33963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25090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127653</xdr:rowOff>
    </xdr:from>
    <xdr:to>
      <xdr:col>72</xdr:col>
      <xdr:colOff>38100</xdr:colOff>
      <xdr:row>38</xdr:row>
      <xdr:rowOff>57803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48930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86505</xdr:rowOff>
    </xdr:from>
    <xdr:to>
      <xdr:col>67</xdr:col>
      <xdr:colOff>101600</xdr:colOff>
      <xdr:row>39</xdr:row>
      <xdr:rowOff>16655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7782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63393</xdr:rowOff>
    </xdr:from>
    <xdr:to>
      <xdr:col>85</xdr:col>
      <xdr:colOff>127000</xdr:colOff>
      <xdr:row>56</xdr:row>
      <xdr:rowOff>124361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64593"/>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124361</xdr:rowOff>
    </xdr:from>
    <xdr:to>
      <xdr:col>81</xdr:col>
      <xdr:colOff>50800</xdr:colOff>
      <xdr:row>56</xdr:row>
      <xdr:rowOff>141666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5561"/>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4666</xdr:rowOff>
    </xdr:from>
    <xdr:to>
      <xdr:col>76</xdr:col>
      <xdr:colOff>114300</xdr:colOff>
      <xdr:row>56</xdr:row>
      <xdr:rowOff>141666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605866"/>
          <a:ext cx="889000" cy="1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4666</xdr:rowOff>
    </xdr:from>
    <xdr:to>
      <xdr:col>71</xdr:col>
      <xdr:colOff>177800</xdr:colOff>
      <xdr:row>57</xdr:row>
      <xdr:rowOff>118486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605866"/>
          <a:ext cx="889000" cy="28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12593</xdr:rowOff>
    </xdr:from>
    <xdr:to>
      <xdr:col>85</xdr:col>
      <xdr:colOff>177800</xdr:colOff>
      <xdr:row>56</xdr:row>
      <xdr:rowOff>114193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162470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73561</xdr:rowOff>
    </xdr:from>
    <xdr:to>
      <xdr:col>81</xdr:col>
      <xdr:colOff>101600</xdr:colOff>
      <xdr:row>57</xdr:row>
      <xdr:rowOff>3711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166288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6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90866</xdr:rowOff>
    </xdr:from>
    <xdr:to>
      <xdr:col>76</xdr:col>
      <xdr:colOff>165100</xdr:colOff>
      <xdr:row>57</xdr:row>
      <xdr:rowOff>21016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125316</xdr:rowOff>
    </xdr:from>
    <xdr:to>
      <xdr:col>72</xdr:col>
      <xdr:colOff>38100</xdr:colOff>
      <xdr:row>56</xdr:row>
      <xdr:rowOff>55466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46593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67686</xdr:rowOff>
    </xdr:from>
    <xdr:to>
      <xdr:col>67</xdr:col>
      <xdr:colOff>101600</xdr:colOff>
      <xdr:row>57</xdr:row>
      <xdr:rowOff>169286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160413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39039</xdr:rowOff>
    </xdr:from>
    <xdr:to>
      <xdr:col>85</xdr:col>
      <xdr:colOff>127000</xdr:colOff>
      <xdr:row>79</xdr:row>
      <xdr:rowOff>44374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3589"/>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44374</xdr:rowOff>
    </xdr:from>
    <xdr:to>
      <xdr:col>81</xdr:col>
      <xdr:colOff>50800</xdr:colOff>
      <xdr:row>79</xdr:row>
      <xdr:rowOff>44374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8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159689</xdr:rowOff>
    </xdr:from>
    <xdr:to>
      <xdr:col>85</xdr:col>
      <xdr:colOff>177800</xdr:colOff>
      <xdr:row>79</xdr:row>
      <xdr:rowOff>89839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74616</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47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37545</xdr:rowOff>
    </xdr:from>
    <xdr:to>
      <xdr:col>85</xdr:col>
      <xdr:colOff>127000</xdr:colOff>
      <xdr:row>97</xdr:row>
      <xdr:rowOff>59604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68195"/>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59604</xdr:rowOff>
    </xdr:from>
    <xdr:to>
      <xdr:col>81</xdr:col>
      <xdr:colOff>50800</xdr:colOff>
      <xdr:row>97</xdr:row>
      <xdr:rowOff>77321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9025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77321</xdr:rowOff>
    </xdr:from>
    <xdr:to>
      <xdr:col>76</xdr:col>
      <xdr:colOff>114300</xdr:colOff>
      <xdr:row>97</xdr:row>
      <xdr:rowOff>84122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7971"/>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83322</xdr:rowOff>
    </xdr:from>
    <xdr:to>
      <xdr:col>71</xdr:col>
      <xdr:colOff>177800</xdr:colOff>
      <xdr:row>97</xdr:row>
      <xdr:rowOff>84122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13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158195</xdr:rowOff>
    </xdr:from>
    <xdr:to>
      <xdr:col>85</xdr:col>
      <xdr:colOff>177800</xdr:colOff>
      <xdr:row>97</xdr:row>
      <xdr:rowOff>88345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136622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8804</xdr:rowOff>
    </xdr:from>
    <xdr:to>
      <xdr:col>81</xdr:col>
      <xdr:colOff>101600</xdr:colOff>
      <xdr:row>97</xdr:row>
      <xdr:rowOff>110404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101531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26521</xdr:rowOff>
    </xdr:from>
    <xdr:to>
      <xdr:col>76</xdr:col>
      <xdr:colOff>165100</xdr:colOff>
      <xdr:row>97</xdr:row>
      <xdr:rowOff>128121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119248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33322</xdr:rowOff>
    </xdr:from>
    <xdr:to>
      <xdr:col>72</xdr:col>
      <xdr:colOff>38100</xdr:colOff>
      <xdr:row>97</xdr:row>
      <xdr:rowOff>134922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126049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32522</xdr:rowOff>
    </xdr:from>
    <xdr:to>
      <xdr:col>67</xdr:col>
      <xdr:colOff>101600</xdr:colOff>
      <xdr:row>97</xdr:row>
      <xdr:rowOff>134122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125249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総務費で財政調整基金積立金の増や本庁舎建設事業の増などにより前年度比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の増、民生費で物価高騰対応重点支援給付金給付事業の皆増などにより前年度比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の増となった。一方、衛生費で新型コロナウイルスワクチン接種事業の減や国県支出金等返還金の減などにより前年度比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％の減、商工費で地域商業活性化事業の減などにより前年度比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％の減となった。類似団体内平均と比べると、総務費が上回っているものの、他の費目は下回っている。今後も最少の経費で最大の効果を上げるように努める。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財政調整基金残高については、令和５年度末の基金残高の標準財政規模比が前年度より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％となった。これは、財政調整基金の年度末残高が前年度と比べ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実質収支比率について、分母である標準財政規模が、地方税等の増加により前年度に比べ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た。また、分子となる実質収支額は、歳出の増が歳入の増を上回ったことにより、形式収支は減となり、形式収支から差し引く、翌年度に繰り越すべき財源は前年度と比較して減となったが、形式収支の減が上回るため、実質収支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％の減となっている。これにより、実質収支比率は、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要資産の売却等の自主財源確保の取組により、引き続き、黒字の維持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令和５年度の実質公債費比率の分子については、公共用地先行取得債や令和元年度臨時財政対策債に係る元金償還金の増などにより元利償還金の額が増加したことなどから、前年度に比べ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公債費の増加は、財政の弾力性を阻む要因になるため、引き続き、単年度の通常債の発行を原則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億円以下に抑制する方針を基本とし、後年度の財政負担の軽減に努めていく。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健全化判断比率の算定開始から、分子は減少傾向にあり、本庁舎整備事業に係る市債の発行などにより令和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年度以降は減少している。</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一般会計等に係る地方債現在高について、通常債残高は増となったものの、臨時財政対策債などの減による特例債残高の減少により、全体で約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億円の減少となっている。</a:t>
          </a:r>
        </a:p>
        <a:p>
          <a:r>
            <a:rPr kumimoji="1" lang="ja-JP" altLang="en-US" sz="1300">
              <a:latin typeface="ＭＳ Ｐゴシック" panose="020B0600070205080204" pitchFamily="50" charset="-128"/>
              <a:ea typeface="ＭＳ Ｐゴシック" panose="020B0600070205080204" pitchFamily="50" charset="-128"/>
            </a:rPr>
            <a:t>　なお、公営企業債等繰入見込額については、準元利償還金の減少等により減少している。</a:t>
          </a:r>
        </a:p>
        <a:p>
          <a:r>
            <a:rPr kumimoji="1" lang="ja-JP" altLang="en-US" sz="1300">
              <a:latin typeface="ＭＳ Ｐゴシック" panose="020B0600070205080204" pitchFamily="50" charset="-128"/>
              <a:ea typeface="ＭＳ Ｐゴシック" panose="020B0600070205080204" pitchFamily="50" charset="-128"/>
            </a:rPr>
            <a:t>　今後も、基準財政需要額に算入のある地方債の活用を積極的に行うなど、充当可能財源等の確保を積極的に図っていく。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予期しない収入減や不時の支出増などに備えて「財政調整基金」に約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億円積み立てたことや、今後の公共施設等の老朽化に対応するため「公共施設等整備基金」に約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災害や扶助費の増、今後見込まれる事業への対応などを踏まえ、財政調整基金への積立てを優先し、適切な基金残高の確保に努める。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・公共施設等整備基金：本市における公共施設等の整備に資する。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・越谷しらこばと基金：越谷市を愛し、応援しようとする個人又は団体からの寄附金を活用し、快適で活力ある魅力的なふるさとづくりを推進する。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・森林環境譲与税基金：森林環境譲与税を効果的・効率的に運用するため基金へ積み立て、森林環境施策等に活用する。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・高速鉄道等整備基金：新たな高速鉄道や鉄道関連施設の整備を推進する。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・公共施設等整備基金：本庁舎建設関連費の財源として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447,000,000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を取り崩した一方、今後の公共施設等の整備のため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1,440,000,000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を積立てたこと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により増。</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当該事業ごとにその使途を指定された寄附金の範囲内の額を一般会計歳入歳出予算に計上し、事業の財源に充てることとしているが、当該年度中の寄附金額（基金への積立額）がそれを上回ったことにより、前年比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35,734,000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円の譲与があり、国産・県産木材の利用や普及・啓発に活用した合計（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21,549,000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円）を除いた金額について積立てを行ったため増。</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・高速鉄道等整備基金：令和３年度から令和６年度にかけて、東京直結鉄道（地下鉄８号線）の整備推進のための調査委託等による取り崩しを行ったため。</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・公共施設等整備基金：各年度で明確な積立目標を定めている訳ではないが、公共施設等の老朽化対策として、決算剰余金の活用等により、出来る限りの積立てに努める。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・越谷しらこばと基金：必要に応じて基金より取崩しを行い、寄附の項目に応じた事業の財源に充てるものとする。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・森林環境譲与税基金：将来実施する事業に活用するために積み立てるとともに森林の整備及びその促進に関する施策については、基金から取崩しを行い、事業の財源に充てる。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・高速鉄道等整備基金：本基金条例に基づき運用収益の積立を行う。</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年度は、決算剰余金など約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億円の積立てを行った一方、財源不足を埋めるために約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計画的な積立目標は定めていないが、標準財政規模の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％以上の維持を目標とし、積立てに努める。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V12" sqref="BV12:CC12"/>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136620199</v>
      </c>
      <c r="BO4" s="436"/>
      <c r="BP4" s="436"/>
      <c r="BQ4" s="436"/>
      <c r="BR4" s="436"/>
      <c r="BS4" s="436"/>
      <c r="BT4" s="436"/>
      <c r="BU4" s="437"/>
      <c r="BV4" s="435">
        <v>133555579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12.3</v>
      </c>
      <c r="CU4" s="576"/>
      <c r="CV4" s="576"/>
      <c r="CW4" s="576"/>
      <c r="CX4" s="576"/>
      <c r="CY4" s="576"/>
      <c r="CZ4" s="576"/>
      <c r="DA4" s="577"/>
      <c r="DB4" s="575">
        <v>15.1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128243470</v>
      </c>
      <c r="BO5" s="407"/>
      <c r="BP5" s="407"/>
      <c r="BQ5" s="407"/>
      <c r="BR5" s="407"/>
      <c r="BS5" s="407"/>
      <c r="BT5" s="407"/>
      <c r="BU5" s="408"/>
      <c r="BV5" s="406">
        <v>123562586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92.1</v>
      </c>
      <c r="CU5" s="404"/>
      <c r="CV5" s="404"/>
      <c r="CW5" s="404"/>
      <c r="CX5" s="404"/>
      <c r="CY5" s="404"/>
      <c r="CZ5" s="404"/>
      <c r="DA5" s="405"/>
      <c r="DB5" s="403">
        <v>89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8376729</v>
      </c>
      <c r="BO6" s="407"/>
      <c r="BP6" s="407"/>
      <c r="BQ6" s="407"/>
      <c r="BR6" s="407"/>
      <c r="BS6" s="407"/>
      <c r="BT6" s="407"/>
      <c r="BU6" s="408"/>
      <c r="BV6" s="406">
        <v>9992993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93.9</v>
      </c>
      <c r="CU6" s="550"/>
      <c r="CV6" s="550"/>
      <c r="CW6" s="550"/>
      <c r="CX6" s="550"/>
      <c r="CY6" s="550"/>
      <c r="CZ6" s="550"/>
      <c r="DA6" s="551"/>
      <c r="DB6" s="549">
        <v>92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160718</v>
      </c>
      <c r="BO7" s="407"/>
      <c r="BP7" s="407"/>
      <c r="BQ7" s="407"/>
      <c r="BR7" s="407"/>
      <c r="BS7" s="407"/>
      <c r="BT7" s="407"/>
      <c r="BU7" s="408"/>
      <c r="BV7" s="406">
        <v>163292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66594502</v>
      </c>
      <c r="CU7" s="407"/>
      <c r="CV7" s="407"/>
      <c r="CW7" s="407"/>
      <c r="CX7" s="407"/>
      <c r="CY7" s="407"/>
      <c r="CZ7" s="407"/>
      <c r="DA7" s="408"/>
      <c r="DB7" s="406">
        <v>65170729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8216011</v>
      </c>
      <c r="BO8" s="407"/>
      <c r="BP8" s="407"/>
      <c r="BQ8" s="407"/>
      <c r="BR8" s="407"/>
      <c r="BS8" s="407"/>
      <c r="BT8" s="407"/>
      <c r="BU8" s="408"/>
      <c r="BV8" s="406">
        <v>9829701</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0.87</v>
      </c>
      <c r="CU8" s="510"/>
      <c r="CV8" s="510"/>
      <c r="CW8" s="510"/>
      <c r="CX8" s="510"/>
      <c r="CY8" s="510"/>
      <c r="CZ8" s="510"/>
      <c r="DA8" s="511"/>
      <c r="DB8" s="509">
        <v>0.89</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341621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-1613690</v>
      </c>
      <c r="BO9" s="407"/>
      <c r="BP9" s="407"/>
      <c r="BQ9" s="407"/>
      <c r="BR9" s="407"/>
      <c r="BS9" s="407"/>
      <c r="BT9" s="407"/>
      <c r="BU9" s="408"/>
      <c r="BV9" s="406">
        <v>-1539617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9.3000000000000007</v>
      </c>
      <c r="CU9" s="404"/>
      <c r="CV9" s="404"/>
      <c r="CW9" s="404"/>
      <c r="CX9" s="404"/>
      <c r="CY9" s="404"/>
      <c r="CZ9" s="404"/>
      <c r="DA9" s="405"/>
      <c r="DB9" s="403">
        <v>9.5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337498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7350000</v>
      </c>
      <c r="BO10" s="407"/>
      <c r="BP10" s="407"/>
      <c r="BQ10" s="407"/>
      <c r="BR10" s="407"/>
      <c r="BS10" s="407"/>
      <c r="BT10" s="407"/>
      <c r="BU10" s="408"/>
      <c r="BV10" s="406">
        <v>5450800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343062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7620000</v>
      </c>
      <c r="BO12" s="407"/>
      <c r="BP12" s="407"/>
      <c r="BQ12" s="407"/>
      <c r="BR12" s="407"/>
      <c r="BS12" s="407"/>
      <c r="BT12" s="407"/>
      <c r="BU12" s="408"/>
      <c r="BV12" s="406">
        <v>3278000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334841</v>
      </c>
      <c r="S13" s="494"/>
      <c r="T13" s="494"/>
      <c r="U13" s="494"/>
      <c r="V13" s="495"/>
      <c r="W13" s="496" t="s">
        <v>131</v>
      </c>
      <c r="X13" s="392"/>
      <c r="Y13" s="392"/>
      <c r="Z13" s="392"/>
      <c r="AA13" s="392"/>
      <c r="AB13" s="393"/>
      <c r="AC13" s="359">
        <v>1059</v>
      </c>
      <c r="AD13" s="360"/>
      <c r="AE13" s="360"/>
      <c r="AF13" s="360"/>
      <c r="AG13" s="361"/>
      <c r="AH13" s="359">
        <v>1187</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-1883690</v>
      </c>
      <c r="BO13" s="407"/>
      <c r="BP13" s="407"/>
      <c r="BQ13" s="407"/>
      <c r="BR13" s="407"/>
      <c r="BS13" s="407"/>
      <c r="BT13" s="407"/>
      <c r="BU13" s="408"/>
      <c r="BV13" s="406">
        <v>633183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5.3</v>
      </c>
      <c r="CU13" s="404"/>
      <c r="CV13" s="404"/>
      <c r="CW13" s="404"/>
      <c r="CX13" s="404"/>
      <c r="CY13" s="404"/>
      <c r="CZ13" s="404"/>
      <c r="DA13" s="405"/>
      <c r="DB13" s="403">
        <v>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343866</v>
      </c>
      <c r="S14" s="494"/>
      <c r="T14" s="494"/>
      <c r="U14" s="494"/>
      <c r="V14" s="495"/>
      <c r="W14" s="497"/>
      <c r="X14" s="395"/>
      <c r="Y14" s="395"/>
      <c r="Z14" s="395"/>
      <c r="AA14" s="395"/>
      <c r="AB14" s="396"/>
      <c r="AC14" s="486">
        <v>0.7</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0.4</v>
      </c>
      <c r="CU14" s="504"/>
      <c r="CV14" s="504"/>
      <c r="CW14" s="504"/>
      <c r="CX14" s="504"/>
      <c r="CY14" s="504"/>
      <c r="CZ14" s="504"/>
      <c r="DA14" s="505"/>
      <c r="DB14" s="503">
        <v>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336388</v>
      </c>
      <c r="S15" s="494"/>
      <c r="T15" s="494"/>
      <c r="U15" s="494"/>
      <c r="V15" s="495"/>
      <c r="W15" s="496" t="s">
        <v>137</v>
      </c>
      <c r="X15" s="392"/>
      <c r="Y15" s="392"/>
      <c r="Z15" s="392"/>
      <c r="AA15" s="392"/>
      <c r="AB15" s="393"/>
      <c r="AC15" s="359">
        <v>32006</v>
      </c>
      <c r="AD15" s="360"/>
      <c r="AE15" s="360"/>
      <c r="AF15" s="360"/>
      <c r="AG15" s="361"/>
      <c r="AH15" s="359">
        <v>33985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45990083</v>
      </c>
      <c r="BO15" s="436"/>
      <c r="BP15" s="436"/>
      <c r="BQ15" s="436"/>
      <c r="BR15" s="436"/>
      <c r="BS15" s="436"/>
      <c r="BT15" s="436"/>
      <c r="BU15" s="437"/>
      <c r="BV15" s="435">
        <v>44731127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20.9</v>
      </c>
      <c r="AD16" s="487"/>
      <c r="AE16" s="487"/>
      <c r="AF16" s="487"/>
      <c r="AG16" s="488"/>
      <c r="AH16" s="486">
        <v>23.2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52747095</v>
      </c>
      <c r="BO16" s="407"/>
      <c r="BP16" s="407"/>
      <c r="BQ16" s="407"/>
      <c r="BR16" s="407"/>
      <c r="BS16" s="407"/>
      <c r="BT16" s="407"/>
      <c r="BU16" s="408"/>
      <c r="BV16" s="406">
        <v>50729250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119780</v>
      </c>
      <c r="AD17" s="360"/>
      <c r="AE17" s="360"/>
      <c r="AF17" s="360"/>
      <c r="AG17" s="361"/>
      <c r="AH17" s="359">
        <v>111193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58566236</v>
      </c>
      <c r="BO17" s="407"/>
      <c r="BP17" s="407"/>
      <c r="BQ17" s="407"/>
      <c r="BR17" s="407"/>
      <c r="BS17" s="407"/>
      <c r="BT17" s="407"/>
      <c r="BU17" s="408"/>
      <c r="BV17" s="406">
        <v>56952862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60.24</v>
      </c>
      <c r="M18" s="459"/>
      <c r="N18" s="459"/>
      <c r="O18" s="459"/>
      <c r="P18" s="459"/>
      <c r="Q18" s="459"/>
      <c r="R18" s="460"/>
      <c r="S18" s="460"/>
      <c r="T18" s="460"/>
      <c r="U18" s="460"/>
      <c r="V18" s="461"/>
      <c r="W18" s="477"/>
      <c r="X18" s="478"/>
      <c r="Y18" s="478"/>
      <c r="Z18" s="478"/>
      <c r="AA18" s="478"/>
      <c r="AB18" s="502"/>
      <c r="AC18" s="376">
        <v>78.400000000000006</v>
      </c>
      <c r="AD18" s="377"/>
      <c r="AE18" s="377"/>
      <c r="AF18" s="377"/>
      <c r="AG18" s="462"/>
      <c r="AH18" s="376">
        <v>76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62661543</v>
      </c>
      <c r="BO18" s="407"/>
      <c r="BP18" s="407"/>
      <c r="BQ18" s="407"/>
      <c r="BR18" s="407"/>
      <c r="BS18" s="407"/>
      <c r="BT18" s="407"/>
      <c r="BU18" s="408"/>
      <c r="BV18" s="406">
        <v>59946487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5671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94696376</v>
      </c>
      <c r="BO19" s="407"/>
      <c r="BP19" s="407"/>
      <c r="BQ19" s="407"/>
      <c r="BR19" s="407"/>
      <c r="BS19" s="407"/>
      <c r="BT19" s="407"/>
      <c r="BU19" s="408"/>
      <c r="BV19" s="406">
        <v>90073747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142774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81047936</v>
      </c>
      <c r="BO22" s="436"/>
      <c r="BP22" s="436"/>
      <c r="BQ22" s="436"/>
      <c r="BR22" s="436"/>
      <c r="BS22" s="436"/>
      <c r="BT22" s="436"/>
      <c r="BU22" s="437"/>
      <c r="BV22" s="435">
        <v>82751016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66798721</v>
      </c>
      <c r="BO23" s="407"/>
      <c r="BP23" s="407"/>
      <c r="BQ23" s="407"/>
      <c r="BR23" s="407"/>
      <c r="BS23" s="407"/>
      <c r="BT23" s="407"/>
      <c r="BU23" s="408"/>
      <c r="BV23" s="406">
        <v>69725786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10510</v>
      </c>
      <c r="R24" s="360"/>
      <c r="S24" s="360"/>
      <c r="T24" s="360"/>
      <c r="U24" s="360"/>
      <c r="V24" s="361"/>
      <c r="W24" s="449"/>
      <c r="X24" s="386"/>
      <c r="Y24" s="387"/>
      <c r="Z24" s="362" t="s">
        <v>162</v>
      </c>
      <c r="AA24" s="363"/>
      <c r="AB24" s="363"/>
      <c r="AC24" s="363"/>
      <c r="AD24" s="363"/>
      <c r="AE24" s="363"/>
      <c r="AF24" s="363"/>
      <c r="AG24" s="364"/>
      <c r="AH24" s="359">
        <v>2146</v>
      </c>
      <c r="AI24" s="360"/>
      <c r="AJ24" s="360"/>
      <c r="AK24" s="360"/>
      <c r="AL24" s="361"/>
      <c r="AM24" s="359">
        <v>6577490</v>
      </c>
      <c r="AN24" s="360"/>
      <c r="AO24" s="360"/>
      <c r="AP24" s="360"/>
      <c r="AQ24" s="360"/>
      <c r="AR24" s="361"/>
      <c r="AS24" s="359">
        <v>3065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38177140</v>
      </c>
      <c r="BO24" s="407"/>
      <c r="BP24" s="407"/>
      <c r="BQ24" s="407"/>
      <c r="BR24" s="407"/>
      <c r="BS24" s="407"/>
      <c r="BT24" s="407"/>
      <c r="BU24" s="408"/>
      <c r="BV24" s="406">
        <v>37457560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8820</v>
      </c>
      <c r="R25" s="360"/>
      <c r="S25" s="360"/>
      <c r="T25" s="360"/>
      <c r="U25" s="360"/>
      <c r="V25" s="361"/>
      <c r="W25" s="449"/>
      <c r="X25" s="386"/>
      <c r="Y25" s="387"/>
      <c r="Z25" s="362" t="s">
        <v>165</v>
      </c>
      <c r="AA25" s="363"/>
      <c r="AB25" s="363"/>
      <c r="AC25" s="363"/>
      <c r="AD25" s="363"/>
      <c r="AE25" s="363"/>
      <c r="AF25" s="363"/>
      <c r="AG25" s="364"/>
      <c r="AH25" s="359">
        <v>320</v>
      </c>
      <c r="AI25" s="360"/>
      <c r="AJ25" s="360"/>
      <c r="AK25" s="360"/>
      <c r="AL25" s="361"/>
      <c r="AM25" s="359">
        <v>933120</v>
      </c>
      <c r="AN25" s="360"/>
      <c r="AO25" s="360"/>
      <c r="AP25" s="360"/>
      <c r="AQ25" s="360"/>
      <c r="AR25" s="361"/>
      <c r="AS25" s="359">
        <v>2916</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29112025</v>
      </c>
      <c r="BO25" s="436"/>
      <c r="BP25" s="436"/>
      <c r="BQ25" s="436"/>
      <c r="BR25" s="436"/>
      <c r="BS25" s="436"/>
      <c r="BT25" s="436"/>
      <c r="BU25" s="437"/>
      <c r="BV25" s="435">
        <v>13739519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7820</v>
      </c>
      <c r="R26" s="360"/>
      <c r="S26" s="360"/>
      <c r="T26" s="360"/>
      <c r="U26" s="360"/>
      <c r="V26" s="361"/>
      <c r="W26" s="449"/>
      <c r="X26" s="386"/>
      <c r="Y26" s="387"/>
      <c r="Z26" s="362" t="s">
        <v>168</v>
      </c>
      <c r="AA26" s="417"/>
      <c r="AB26" s="417"/>
      <c r="AC26" s="417"/>
      <c r="AD26" s="417"/>
      <c r="AE26" s="417"/>
      <c r="AF26" s="417"/>
      <c r="AG26" s="418"/>
      <c r="AH26" s="359">
        <v>308</v>
      </c>
      <c r="AI26" s="360"/>
      <c r="AJ26" s="360"/>
      <c r="AK26" s="360"/>
      <c r="AL26" s="361"/>
      <c r="AM26" s="359">
        <v>999768</v>
      </c>
      <c r="AN26" s="360"/>
      <c r="AO26" s="360"/>
      <c r="AP26" s="360"/>
      <c r="AQ26" s="360"/>
      <c r="AR26" s="361"/>
      <c r="AS26" s="359">
        <v>3246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70000</v>
      </c>
      <c r="BO26" s="407"/>
      <c r="BP26" s="407"/>
      <c r="BQ26" s="407"/>
      <c r="BR26" s="407"/>
      <c r="BS26" s="407"/>
      <c r="BT26" s="407"/>
      <c r="BU26" s="408"/>
      <c r="BV26" s="406">
        <v>60000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6570</v>
      </c>
      <c r="R27" s="360"/>
      <c r="S27" s="360"/>
      <c r="T27" s="360"/>
      <c r="U27" s="360"/>
      <c r="V27" s="361"/>
      <c r="W27" s="449"/>
      <c r="X27" s="386"/>
      <c r="Y27" s="387"/>
      <c r="Z27" s="362" t="s">
        <v>171</v>
      </c>
      <c r="AA27" s="363"/>
      <c r="AB27" s="363"/>
      <c r="AC27" s="363"/>
      <c r="AD27" s="363"/>
      <c r="AE27" s="363"/>
      <c r="AF27" s="363"/>
      <c r="AG27" s="364"/>
      <c r="AH27" s="359">
        <v>38</v>
      </c>
      <c r="AI27" s="360"/>
      <c r="AJ27" s="360"/>
      <c r="AK27" s="360"/>
      <c r="AL27" s="361"/>
      <c r="AM27" s="359">
        <v>163286</v>
      </c>
      <c r="AN27" s="360"/>
      <c r="AO27" s="360"/>
      <c r="AP27" s="360"/>
      <c r="AQ27" s="360"/>
      <c r="AR27" s="361"/>
      <c r="AS27" s="359">
        <v>4297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2500000</v>
      </c>
      <c r="BO27" s="441"/>
      <c r="BP27" s="441"/>
      <c r="BQ27" s="441"/>
      <c r="BR27" s="441"/>
      <c r="BS27" s="441"/>
      <c r="BT27" s="441"/>
      <c r="BU27" s="442"/>
      <c r="BV27" s="440">
        <v>2500000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5910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10558633</v>
      </c>
      <c r="BO28" s="436"/>
      <c r="BP28" s="436"/>
      <c r="BQ28" s="436"/>
      <c r="BR28" s="436"/>
      <c r="BS28" s="436"/>
      <c r="BT28" s="436"/>
      <c r="BU28" s="437"/>
      <c r="BV28" s="435">
        <v>10828633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30</v>
      </c>
      <c r="M29" s="360"/>
      <c r="N29" s="360"/>
      <c r="O29" s="360"/>
      <c r="P29" s="361"/>
      <c r="Q29" s="359">
        <v>5750</v>
      </c>
      <c r="R29" s="360"/>
      <c r="S29" s="360"/>
      <c r="T29" s="360"/>
      <c r="U29" s="360"/>
      <c r="V29" s="361"/>
      <c r="W29" s="450"/>
      <c r="X29" s="451"/>
      <c r="Y29" s="452"/>
      <c r="Z29" s="362" t="s">
        <v>177</v>
      </c>
      <c r="AA29" s="363"/>
      <c r="AB29" s="363"/>
      <c r="AC29" s="363"/>
      <c r="AD29" s="363"/>
      <c r="AE29" s="363"/>
      <c r="AF29" s="363"/>
      <c r="AG29" s="364"/>
      <c r="AH29" s="359">
        <v>2184</v>
      </c>
      <c r="AI29" s="360"/>
      <c r="AJ29" s="360"/>
      <c r="AK29" s="360"/>
      <c r="AL29" s="361"/>
      <c r="AM29" s="359">
        <v>6740776</v>
      </c>
      <c r="AN29" s="360"/>
      <c r="AO29" s="360"/>
      <c r="AP29" s="360"/>
      <c r="AQ29" s="360"/>
      <c r="AR29" s="361"/>
      <c r="AS29" s="359">
        <v>3086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103.3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4405571</v>
      </c>
      <c r="BO30" s="441"/>
      <c r="BP30" s="441"/>
      <c r="BQ30" s="441"/>
      <c r="BR30" s="441"/>
      <c r="BS30" s="441"/>
      <c r="BT30" s="441"/>
      <c r="BU30" s="442"/>
      <c r="BV30" s="440">
        <v>4093866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IF('各会計、関係団体の財政状況及び健全化判断比率'!B33="","",'各会計、関係団体の財政状況及び健全化判断比率'!B33)</f>
        <v>都市計画事業東越谷土地区画整理事業費特別会計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東埼玉資源環境組合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越谷市施設管理公社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公共用地先行取得事業費特別会計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越谷・松伏水道企業団</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越谷市土地開発公社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都市計画事業西大袋土地区画整理事業費特別会計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埼玉県都市ボートレース企業団</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埼玉県東部流通センター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母子父子寡婦福祉資金貸付金特別会計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埼玉県後期高齢者医療広域連合</v>
      </c>
      <c r="BZ37" s="355"/>
      <c r="CA37" s="355"/>
      <c r="CB37" s="355"/>
      <c r="CC37" s="355"/>
      <c r="CD37" s="355"/>
      <c r="CE37" s="355"/>
      <c r="CF37" s="355"/>
      <c r="CG37" s="355"/>
      <c r="CH37" s="355"/>
      <c r="CI37" s="355"/>
      <c r="CJ37" s="355"/>
      <c r="CK37" s="355"/>
      <c r="CL37" s="355"/>
      <c r="CM37" s="355"/>
      <c r="CN37" s="175"/>
      <c r="CO37" s="354">
        <f t="shared" si="3"/>
        <v>22</v>
      </c>
      <c r="CP37" s="354"/>
      <c r="CQ37" s="355" t="str">
        <f>IF('各会計、関係団体の財政状況及び健全化判断比率'!BS10="","",'各会計、関係団体の財政状況及び健全化判断比率'!BS10)</f>
        <v>パルテきたこし</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埼玉県後期高齢者医療広域連合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埼玉県市町村総合事務組合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埼玉県市町村総合事務組合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18</v>
      </c>
      <c r="BX41" s="354"/>
      <c r="BY41" s="355" t="str">
        <f>IF('各会計、関係団体の財政状況及び健全化判断比率'!B75="","",'各会計、関係団体の財政状況及び健全化判断比率'!B75)</f>
        <v>彩の国さいたま人づくり広域連合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yZLZqepkkgA/GKejlfk7D5X4hO7jGTXn0STBcQokpxx2uTDFb+7KmsRe5ZmJF9Ng1LnPPbQ+eRyMuSFhLUC0Kw==" saltValue="6LGv9dTizGOsP7HuCQEv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T47" sqref="T4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51766515</v>
      </c>
      <c r="S5" s="664"/>
      <c r="T5" s="664"/>
      <c r="U5" s="664"/>
      <c r="V5" s="664"/>
      <c r="W5" s="664"/>
      <c r="X5" s="664"/>
      <c r="Y5" s="689"/>
      <c r="Z5" s="702">
        <v>37.9</v>
      </c>
      <c r="AA5" s="702"/>
      <c r="AB5" s="702"/>
      <c r="AC5" s="702"/>
      <c r="AD5" s="703">
        <v>49258978</v>
      </c>
      <c r="AE5" s="703"/>
      <c r="AF5" s="703"/>
      <c r="AG5" s="703"/>
      <c r="AH5" s="703"/>
      <c r="AI5" s="703"/>
      <c r="AJ5" s="703"/>
      <c r="AK5" s="703"/>
      <c r="AL5" s="690">
        <v>73.8</v>
      </c>
      <c r="AM5" s="672"/>
      <c r="AN5" s="672"/>
      <c r="AO5" s="691"/>
      <c r="AP5" s="666" t="s">
        <v>216</v>
      </c>
      <c r="AQ5" s="667"/>
      <c r="AR5" s="667"/>
      <c r="AS5" s="667"/>
      <c r="AT5" s="667"/>
      <c r="AU5" s="667"/>
      <c r="AV5" s="667"/>
      <c r="AW5" s="667"/>
      <c r="AX5" s="667"/>
      <c r="AY5" s="667"/>
      <c r="AZ5" s="667"/>
      <c r="BA5" s="667"/>
      <c r="BB5" s="667"/>
      <c r="BC5" s="667"/>
      <c r="BD5" s="667"/>
      <c r="BE5" s="667"/>
      <c r="BF5" s="668"/>
      <c r="BG5" s="608">
        <v>48452478</v>
      </c>
      <c r="BH5" s="609"/>
      <c r="BI5" s="609"/>
      <c r="BJ5" s="609"/>
      <c r="BK5" s="609"/>
      <c r="BL5" s="609"/>
      <c r="BM5" s="609"/>
      <c r="BN5" s="610"/>
      <c r="BO5" s="646">
        <v>93.6</v>
      </c>
      <c r="BP5" s="646"/>
      <c r="BQ5" s="646"/>
      <c r="BR5" s="646"/>
      <c r="BS5" s="647">
        <v>521007</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758474</v>
      </c>
      <c r="S6" s="609"/>
      <c r="T6" s="609"/>
      <c r="U6" s="609"/>
      <c r="V6" s="609"/>
      <c r="W6" s="609"/>
      <c r="X6" s="609"/>
      <c r="Y6" s="610"/>
      <c r="Z6" s="646">
        <v>0.6</v>
      </c>
      <c r="AA6" s="646"/>
      <c r="AB6" s="646"/>
      <c r="AC6" s="646"/>
      <c r="AD6" s="647">
        <v>758474</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48452478</v>
      </c>
      <c r="BH6" s="609"/>
      <c r="BI6" s="609"/>
      <c r="BJ6" s="609"/>
      <c r="BK6" s="609"/>
      <c r="BL6" s="609"/>
      <c r="BM6" s="609"/>
      <c r="BN6" s="610"/>
      <c r="BO6" s="646">
        <v>93.6</v>
      </c>
      <c r="BP6" s="646"/>
      <c r="BQ6" s="646"/>
      <c r="BR6" s="646"/>
      <c r="BS6" s="647">
        <v>521007</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524331</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524228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18785</v>
      </c>
      <c r="S7" s="609"/>
      <c r="T7" s="609"/>
      <c r="U7" s="609"/>
      <c r="V7" s="609"/>
      <c r="W7" s="609"/>
      <c r="X7" s="609"/>
      <c r="Y7" s="610"/>
      <c r="Z7" s="646">
        <v>0</v>
      </c>
      <c r="AA7" s="646"/>
      <c r="AB7" s="646"/>
      <c r="AC7" s="646"/>
      <c r="AD7" s="647">
        <v>18785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25927329</v>
      </c>
      <c r="BH7" s="609"/>
      <c r="BI7" s="609"/>
      <c r="BJ7" s="609"/>
      <c r="BK7" s="609"/>
      <c r="BL7" s="609"/>
      <c r="BM7" s="609"/>
      <c r="BN7" s="610"/>
      <c r="BO7" s="646">
        <v>50.1</v>
      </c>
      <c r="BP7" s="646"/>
      <c r="BQ7" s="646"/>
      <c r="BR7" s="646"/>
      <c r="BS7" s="647">
        <v>521007</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20483455</v>
      </c>
      <c r="CS7" s="609"/>
      <c r="CT7" s="609"/>
      <c r="CU7" s="609"/>
      <c r="CV7" s="609"/>
      <c r="CW7" s="609"/>
      <c r="CX7" s="609"/>
      <c r="CY7" s="610"/>
      <c r="CZ7" s="646">
        <v>16</v>
      </c>
      <c r="DA7" s="646"/>
      <c r="DB7" s="646"/>
      <c r="DC7" s="646"/>
      <c r="DD7" s="614">
        <v>2088015</v>
      </c>
      <c r="DE7" s="609"/>
      <c r="DF7" s="609"/>
      <c r="DG7" s="609"/>
      <c r="DH7" s="609"/>
      <c r="DI7" s="609"/>
      <c r="DJ7" s="609"/>
      <c r="DK7" s="609"/>
      <c r="DL7" s="609"/>
      <c r="DM7" s="609"/>
      <c r="DN7" s="609"/>
      <c r="DO7" s="609"/>
      <c r="DP7" s="610"/>
      <c r="DQ7" s="614">
        <v>16930621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344497</v>
      </c>
      <c r="S8" s="609"/>
      <c r="T8" s="609"/>
      <c r="U8" s="609"/>
      <c r="V8" s="609"/>
      <c r="W8" s="609"/>
      <c r="X8" s="609"/>
      <c r="Y8" s="610"/>
      <c r="Z8" s="646">
        <v>0.3</v>
      </c>
      <c r="AA8" s="646"/>
      <c r="AB8" s="646"/>
      <c r="AC8" s="646"/>
      <c r="AD8" s="647">
        <v>344497</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636882</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59377887</v>
      </c>
      <c r="CS8" s="609"/>
      <c r="CT8" s="609"/>
      <c r="CU8" s="609"/>
      <c r="CV8" s="609"/>
      <c r="CW8" s="609"/>
      <c r="CX8" s="609"/>
      <c r="CY8" s="610"/>
      <c r="CZ8" s="646">
        <v>46.3</v>
      </c>
      <c r="DA8" s="646"/>
      <c r="DB8" s="646"/>
      <c r="DC8" s="646"/>
      <c r="DD8" s="614">
        <v>961673</v>
      </c>
      <c r="DE8" s="609"/>
      <c r="DF8" s="609"/>
      <c r="DG8" s="609"/>
      <c r="DH8" s="609"/>
      <c r="DI8" s="609"/>
      <c r="DJ8" s="609"/>
      <c r="DK8" s="609"/>
      <c r="DL8" s="609"/>
      <c r="DM8" s="609"/>
      <c r="DN8" s="609"/>
      <c r="DO8" s="609"/>
      <c r="DP8" s="610"/>
      <c r="DQ8" s="614">
        <v>31516341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401328</v>
      </c>
      <c r="S9" s="609"/>
      <c r="T9" s="609"/>
      <c r="U9" s="609"/>
      <c r="V9" s="609"/>
      <c r="W9" s="609"/>
      <c r="X9" s="609"/>
      <c r="Y9" s="610"/>
      <c r="Z9" s="646">
        <v>0.3</v>
      </c>
      <c r="AA9" s="646"/>
      <c r="AB9" s="646"/>
      <c r="AC9" s="646"/>
      <c r="AD9" s="647">
        <v>401328</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22427460</v>
      </c>
      <c r="BH9" s="609"/>
      <c r="BI9" s="609"/>
      <c r="BJ9" s="609"/>
      <c r="BK9" s="609"/>
      <c r="BL9" s="609"/>
      <c r="BM9" s="609"/>
      <c r="BN9" s="610"/>
      <c r="BO9" s="646">
        <v>43.3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11262056</v>
      </c>
      <c r="CS9" s="609"/>
      <c r="CT9" s="609"/>
      <c r="CU9" s="609"/>
      <c r="CV9" s="609"/>
      <c r="CW9" s="609"/>
      <c r="CX9" s="609"/>
      <c r="CY9" s="610"/>
      <c r="CZ9" s="646">
        <v>8.8000000000000007</v>
      </c>
      <c r="DA9" s="646"/>
      <c r="DB9" s="646"/>
      <c r="DC9" s="646"/>
      <c r="DD9" s="614">
        <v>343931</v>
      </c>
      <c r="DE9" s="609"/>
      <c r="DF9" s="609"/>
      <c r="DG9" s="609"/>
      <c r="DH9" s="609"/>
      <c r="DI9" s="609"/>
      <c r="DJ9" s="609"/>
      <c r="DK9" s="609"/>
      <c r="DL9" s="609"/>
      <c r="DM9" s="609"/>
      <c r="DN9" s="609"/>
      <c r="DO9" s="609"/>
      <c r="DP9" s="610"/>
      <c r="DQ9" s="614">
        <v>8889482</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922852</v>
      </c>
      <c r="BH10" s="609"/>
      <c r="BI10" s="609"/>
      <c r="BJ10" s="609"/>
      <c r="BK10" s="609"/>
      <c r="BL10" s="609"/>
      <c r="BM10" s="609"/>
      <c r="BN10" s="610"/>
      <c r="BO10" s="646">
        <v>1.8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59885</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51259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7713986</v>
      </c>
      <c r="S11" s="609"/>
      <c r="T11" s="609"/>
      <c r="U11" s="609"/>
      <c r="V11" s="609"/>
      <c r="W11" s="609"/>
      <c r="X11" s="609"/>
      <c r="Y11" s="610"/>
      <c r="Z11" s="611">
        <v>5.6</v>
      </c>
      <c r="AA11" s="612"/>
      <c r="AB11" s="612"/>
      <c r="AC11" s="613"/>
      <c r="AD11" s="614">
        <v>7713986</v>
      </c>
      <c r="AE11" s="609"/>
      <c r="AF11" s="609"/>
      <c r="AG11" s="609"/>
      <c r="AH11" s="609"/>
      <c r="AI11" s="609"/>
      <c r="AJ11" s="609"/>
      <c r="AK11" s="610"/>
      <c r="AL11" s="611">
        <v>11.6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1940135</v>
      </c>
      <c r="BH11" s="609"/>
      <c r="BI11" s="609"/>
      <c r="BJ11" s="609"/>
      <c r="BK11" s="609"/>
      <c r="BL11" s="609"/>
      <c r="BM11" s="609"/>
      <c r="BN11" s="610"/>
      <c r="BO11" s="646">
        <v>3.7</v>
      </c>
      <c r="BP11" s="646"/>
      <c r="BQ11" s="646"/>
      <c r="BR11" s="646"/>
      <c r="BS11" s="647">
        <v>521007</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892138</v>
      </c>
      <c r="CS11" s="609"/>
      <c r="CT11" s="609"/>
      <c r="CU11" s="609"/>
      <c r="CV11" s="609"/>
      <c r="CW11" s="609"/>
      <c r="CX11" s="609"/>
      <c r="CY11" s="610"/>
      <c r="CZ11" s="646">
        <v>0.7</v>
      </c>
      <c r="DA11" s="646"/>
      <c r="DB11" s="646"/>
      <c r="DC11" s="646"/>
      <c r="DD11" s="614">
        <v>523986</v>
      </c>
      <c r="DE11" s="609"/>
      <c r="DF11" s="609"/>
      <c r="DG11" s="609"/>
      <c r="DH11" s="609"/>
      <c r="DI11" s="609"/>
      <c r="DJ11" s="609"/>
      <c r="DK11" s="609"/>
      <c r="DL11" s="609"/>
      <c r="DM11" s="609"/>
      <c r="DN11" s="609"/>
      <c r="DO11" s="609"/>
      <c r="DP11" s="610"/>
      <c r="DQ11" s="614">
        <v>634696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19471866</v>
      </c>
      <c r="BH12" s="609"/>
      <c r="BI12" s="609"/>
      <c r="BJ12" s="609"/>
      <c r="BK12" s="609"/>
      <c r="BL12" s="609"/>
      <c r="BM12" s="609"/>
      <c r="BN12" s="610"/>
      <c r="BO12" s="646">
        <v>37.6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609795</v>
      </c>
      <c r="CS12" s="609"/>
      <c r="CT12" s="609"/>
      <c r="CU12" s="609"/>
      <c r="CV12" s="609"/>
      <c r="CW12" s="609"/>
      <c r="CX12" s="609"/>
      <c r="CY12" s="610"/>
      <c r="CZ12" s="646">
        <v>0.5</v>
      </c>
      <c r="DA12" s="646"/>
      <c r="DB12" s="646"/>
      <c r="DC12" s="646"/>
      <c r="DD12" s="614">
        <v>68</v>
      </c>
      <c r="DE12" s="609"/>
      <c r="DF12" s="609"/>
      <c r="DG12" s="609"/>
      <c r="DH12" s="609"/>
      <c r="DI12" s="609"/>
      <c r="DJ12" s="609"/>
      <c r="DK12" s="609"/>
      <c r="DL12" s="609"/>
      <c r="DM12" s="609"/>
      <c r="DN12" s="609"/>
      <c r="DO12" s="609"/>
      <c r="DP12" s="610"/>
      <c r="DQ12" s="614">
        <v>533457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19434751</v>
      </c>
      <c r="BH13" s="609"/>
      <c r="BI13" s="609"/>
      <c r="BJ13" s="609"/>
      <c r="BK13" s="609"/>
      <c r="BL13" s="609"/>
      <c r="BM13" s="609"/>
      <c r="BN13" s="610"/>
      <c r="BO13" s="646">
        <v>37.5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9063389</v>
      </c>
      <c r="CS13" s="609"/>
      <c r="CT13" s="609"/>
      <c r="CU13" s="609"/>
      <c r="CV13" s="609"/>
      <c r="CW13" s="609"/>
      <c r="CX13" s="609"/>
      <c r="CY13" s="610"/>
      <c r="CZ13" s="646">
        <v>7.1</v>
      </c>
      <c r="DA13" s="646"/>
      <c r="DB13" s="646"/>
      <c r="DC13" s="646"/>
      <c r="DD13" s="614">
        <v>4091322</v>
      </c>
      <c r="DE13" s="609"/>
      <c r="DF13" s="609"/>
      <c r="DG13" s="609"/>
      <c r="DH13" s="609"/>
      <c r="DI13" s="609"/>
      <c r="DJ13" s="609"/>
      <c r="DK13" s="609"/>
      <c r="DL13" s="609"/>
      <c r="DM13" s="609"/>
      <c r="DN13" s="609"/>
      <c r="DO13" s="609"/>
      <c r="DP13" s="610"/>
      <c r="DQ13" s="614">
        <v>6319317</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7768</v>
      </c>
      <c r="S14" s="609"/>
      <c r="T14" s="609"/>
      <c r="U14" s="609"/>
      <c r="V14" s="609"/>
      <c r="W14" s="609"/>
      <c r="X14" s="609"/>
      <c r="Y14" s="610"/>
      <c r="Z14" s="646">
        <v>0</v>
      </c>
      <c r="AA14" s="646"/>
      <c r="AB14" s="646"/>
      <c r="AC14" s="646"/>
      <c r="AD14" s="647">
        <v>7768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531809</v>
      </c>
      <c r="BH14" s="609"/>
      <c r="BI14" s="609"/>
      <c r="BJ14" s="609"/>
      <c r="BK14" s="609"/>
      <c r="BL14" s="609"/>
      <c r="BM14" s="609"/>
      <c r="BN14" s="610"/>
      <c r="BO14" s="646">
        <v>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4019907</v>
      </c>
      <c r="CS14" s="609"/>
      <c r="CT14" s="609"/>
      <c r="CU14" s="609"/>
      <c r="CV14" s="609"/>
      <c r="CW14" s="609"/>
      <c r="CX14" s="609"/>
      <c r="CY14" s="610"/>
      <c r="CZ14" s="646">
        <v>3.1</v>
      </c>
      <c r="DA14" s="646"/>
      <c r="DB14" s="646"/>
      <c r="DC14" s="646"/>
      <c r="DD14" s="614">
        <v>789181</v>
      </c>
      <c r="DE14" s="609"/>
      <c r="DF14" s="609"/>
      <c r="DG14" s="609"/>
      <c r="DH14" s="609"/>
      <c r="DI14" s="609"/>
      <c r="DJ14" s="609"/>
      <c r="DK14" s="609"/>
      <c r="DL14" s="609"/>
      <c r="DM14" s="609"/>
      <c r="DN14" s="609"/>
      <c r="DO14" s="609"/>
      <c r="DP14" s="610"/>
      <c r="DQ14" s="614">
        <v>3234959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2521474</v>
      </c>
      <c r="BH15" s="609"/>
      <c r="BI15" s="609"/>
      <c r="BJ15" s="609"/>
      <c r="BK15" s="609"/>
      <c r="BL15" s="609"/>
      <c r="BM15" s="609"/>
      <c r="BN15" s="610"/>
      <c r="BO15" s="646">
        <v>4.9000000000000004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13152189</v>
      </c>
      <c r="CS15" s="609"/>
      <c r="CT15" s="609"/>
      <c r="CU15" s="609"/>
      <c r="CV15" s="609"/>
      <c r="CW15" s="609"/>
      <c r="CX15" s="609"/>
      <c r="CY15" s="610"/>
      <c r="CZ15" s="646">
        <v>10.3</v>
      </c>
      <c r="DA15" s="646"/>
      <c r="DB15" s="646"/>
      <c r="DC15" s="646"/>
      <c r="DD15" s="614">
        <v>2106307</v>
      </c>
      <c r="DE15" s="609"/>
      <c r="DF15" s="609"/>
      <c r="DG15" s="609"/>
      <c r="DH15" s="609"/>
      <c r="DI15" s="609"/>
      <c r="DJ15" s="609"/>
      <c r="DK15" s="609"/>
      <c r="DL15" s="609"/>
      <c r="DM15" s="609"/>
      <c r="DN15" s="609"/>
      <c r="DO15" s="609"/>
      <c r="DP15" s="610"/>
      <c r="DQ15" s="614">
        <v>8907802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137336</v>
      </c>
      <c r="S16" s="609"/>
      <c r="T16" s="609"/>
      <c r="U16" s="609"/>
      <c r="V16" s="609"/>
      <c r="W16" s="609"/>
      <c r="X16" s="609"/>
      <c r="Y16" s="610"/>
      <c r="Z16" s="646">
        <v>0.1</v>
      </c>
      <c r="AA16" s="646"/>
      <c r="AB16" s="646"/>
      <c r="AC16" s="646"/>
      <c r="AD16" s="647">
        <v>137336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24492</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13378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547077</v>
      </c>
      <c r="S17" s="609"/>
      <c r="T17" s="609"/>
      <c r="U17" s="609"/>
      <c r="V17" s="609"/>
      <c r="W17" s="609"/>
      <c r="X17" s="609"/>
      <c r="Y17" s="610"/>
      <c r="Z17" s="646">
        <v>0.4</v>
      </c>
      <c r="AA17" s="646"/>
      <c r="AB17" s="646"/>
      <c r="AC17" s="646"/>
      <c r="AD17" s="647">
        <v>547077</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8773946</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8764107</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465771</v>
      </c>
      <c r="S18" s="609"/>
      <c r="T18" s="609"/>
      <c r="U18" s="609"/>
      <c r="V18" s="609"/>
      <c r="W18" s="609"/>
      <c r="X18" s="609"/>
      <c r="Y18" s="610"/>
      <c r="Z18" s="646">
        <v>0.3</v>
      </c>
      <c r="AA18" s="646"/>
      <c r="AB18" s="646"/>
      <c r="AC18" s="646"/>
      <c r="AD18" s="647">
        <v>452730</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452730</v>
      </c>
      <c r="S19" s="609"/>
      <c r="T19" s="609"/>
      <c r="U19" s="609"/>
      <c r="V19" s="609"/>
      <c r="W19" s="609"/>
      <c r="X19" s="609"/>
      <c r="Y19" s="610"/>
      <c r="Z19" s="646">
        <v>0.3</v>
      </c>
      <c r="AA19" s="646"/>
      <c r="AB19" s="646"/>
      <c r="AC19" s="646"/>
      <c r="AD19" s="647">
        <v>452730</v>
      </c>
      <c r="AE19" s="647"/>
      <c r="AF19" s="647"/>
      <c r="AG19" s="647"/>
      <c r="AH19" s="647"/>
      <c r="AI19" s="647"/>
      <c r="AJ19" s="647"/>
      <c r="AK19" s="647"/>
      <c r="AL19" s="611">
        <v>0.7</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3314037</v>
      </c>
      <c r="BH19" s="609"/>
      <c r="BI19" s="609"/>
      <c r="BJ19" s="609"/>
      <c r="BK19" s="609"/>
      <c r="BL19" s="609"/>
      <c r="BM19" s="609"/>
      <c r="BN19" s="610"/>
      <c r="BO19" s="646">
        <v>6.4</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13041</v>
      </c>
      <c r="S20" s="609"/>
      <c r="T20" s="609"/>
      <c r="U20" s="609"/>
      <c r="V20" s="609"/>
      <c r="W20" s="609"/>
      <c r="X20" s="609"/>
      <c r="Y20" s="610"/>
      <c r="Z20" s="646">
        <v>0</v>
      </c>
      <c r="AA20" s="646"/>
      <c r="AB20" s="646"/>
      <c r="AC20" s="646"/>
      <c r="AD20" s="647">
        <v>13041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3314037</v>
      </c>
      <c r="BH20" s="609"/>
      <c r="BI20" s="609"/>
      <c r="BJ20" s="609"/>
      <c r="BK20" s="609"/>
      <c r="BL20" s="609"/>
      <c r="BM20" s="609"/>
      <c r="BN20" s="610"/>
      <c r="BO20" s="646">
        <v>6.4</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128243470</v>
      </c>
      <c r="CS20" s="609"/>
      <c r="CT20" s="609"/>
      <c r="CU20" s="609"/>
      <c r="CV20" s="609"/>
      <c r="CW20" s="609"/>
      <c r="CX20" s="609"/>
      <c r="CY20" s="610"/>
      <c r="CZ20" s="646">
        <v>100</v>
      </c>
      <c r="DA20" s="646"/>
      <c r="DB20" s="646"/>
      <c r="DC20" s="646"/>
      <c r="DD20" s="614">
        <v>10904483</v>
      </c>
      <c r="DE20" s="609"/>
      <c r="DF20" s="609"/>
      <c r="DG20" s="609"/>
      <c r="DH20" s="609"/>
      <c r="DI20" s="609"/>
      <c r="DJ20" s="609"/>
      <c r="DK20" s="609"/>
      <c r="DL20" s="609"/>
      <c r="DM20" s="609"/>
      <c r="DN20" s="609"/>
      <c r="DO20" s="609"/>
      <c r="DP20" s="610"/>
      <c r="DQ20" s="614">
        <v>86319647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7151910</v>
      </c>
      <c r="S21" s="609"/>
      <c r="T21" s="609"/>
      <c r="U21" s="609"/>
      <c r="V21" s="609"/>
      <c r="W21" s="609"/>
      <c r="X21" s="609"/>
      <c r="Y21" s="610"/>
      <c r="Z21" s="646">
        <v>5.2</v>
      </c>
      <c r="AA21" s="646"/>
      <c r="AB21" s="646"/>
      <c r="AC21" s="646"/>
      <c r="AD21" s="647">
        <v>6695670</v>
      </c>
      <c r="AE21" s="647"/>
      <c r="AF21" s="647"/>
      <c r="AG21" s="647"/>
      <c r="AH21" s="647"/>
      <c r="AI21" s="647"/>
      <c r="AJ21" s="647"/>
      <c r="AK21" s="647"/>
      <c r="AL21" s="611">
        <v>10</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6695670</v>
      </c>
      <c r="S22" s="609"/>
      <c r="T22" s="609"/>
      <c r="U22" s="609"/>
      <c r="V22" s="609"/>
      <c r="W22" s="609"/>
      <c r="X22" s="609"/>
      <c r="Y22" s="610"/>
      <c r="Z22" s="646">
        <v>4.9000000000000004</v>
      </c>
      <c r="AA22" s="646"/>
      <c r="AB22" s="646"/>
      <c r="AC22" s="646"/>
      <c r="AD22" s="647">
        <v>6695670</v>
      </c>
      <c r="AE22" s="647"/>
      <c r="AF22" s="647"/>
      <c r="AG22" s="647"/>
      <c r="AH22" s="647"/>
      <c r="AI22" s="647"/>
      <c r="AJ22" s="647"/>
      <c r="AK22" s="647"/>
      <c r="AL22" s="611">
        <v>10</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806500</v>
      </c>
      <c r="BH22" s="609"/>
      <c r="BI22" s="609"/>
      <c r="BJ22" s="609"/>
      <c r="BK22" s="609"/>
      <c r="BL22" s="609"/>
      <c r="BM22" s="609"/>
      <c r="BN22" s="610"/>
      <c r="BO22" s="646">
        <v>1.6</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456161</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2507537</v>
      </c>
      <c r="BH23" s="609"/>
      <c r="BI23" s="609"/>
      <c r="BJ23" s="609"/>
      <c r="BK23" s="609"/>
      <c r="BL23" s="609"/>
      <c r="BM23" s="609"/>
      <c r="BN23" s="610"/>
      <c r="BO23" s="646">
        <v>4.8</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79</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68648453</v>
      </c>
      <c r="CS24" s="664"/>
      <c r="CT24" s="664"/>
      <c r="CU24" s="664"/>
      <c r="CV24" s="664"/>
      <c r="CW24" s="664"/>
      <c r="CX24" s="664"/>
      <c r="CY24" s="689"/>
      <c r="CZ24" s="690">
        <v>53.5</v>
      </c>
      <c r="DA24" s="672"/>
      <c r="DB24" s="672"/>
      <c r="DC24" s="692"/>
      <c r="DD24" s="688">
        <v>41915073</v>
      </c>
      <c r="DE24" s="664"/>
      <c r="DF24" s="664"/>
      <c r="DG24" s="664"/>
      <c r="DH24" s="664"/>
      <c r="DI24" s="664"/>
      <c r="DJ24" s="664"/>
      <c r="DK24" s="689"/>
      <c r="DL24" s="688">
        <v>36723377</v>
      </c>
      <c r="DM24" s="664"/>
      <c r="DN24" s="664"/>
      <c r="DO24" s="664"/>
      <c r="DP24" s="664"/>
      <c r="DQ24" s="664"/>
      <c r="DR24" s="664"/>
      <c r="DS24" s="664"/>
      <c r="DT24" s="664"/>
      <c r="DU24" s="664"/>
      <c r="DV24" s="689"/>
      <c r="DW24" s="690">
        <v>54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69313447</v>
      </c>
      <c r="S25" s="609"/>
      <c r="T25" s="609"/>
      <c r="U25" s="609"/>
      <c r="V25" s="609"/>
      <c r="W25" s="609"/>
      <c r="X25" s="609"/>
      <c r="Y25" s="610"/>
      <c r="Z25" s="646">
        <v>50.7</v>
      </c>
      <c r="AA25" s="646"/>
      <c r="AB25" s="646"/>
      <c r="AC25" s="646"/>
      <c r="AD25" s="647">
        <v>66336629</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20553101</v>
      </c>
      <c r="CS25" s="621"/>
      <c r="CT25" s="621"/>
      <c r="CU25" s="621"/>
      <c r="CV25" s="621"/>
      <c r="CW25" s="621"/>
      <c r="CX25" s="621"/>
      <c r="CY25" s="622"/>
      <c r="CZ25" s="611">
        <v>16</v>
      </c>
      <c r="DA25" s="623"/>
      <c r="DB25" s="623"/>
      <c r="DC25" s="624"/>
      <c r="DD25" s="614">
        <v>18750871</v>
      </c>
      <c r="DE25" s="621"/>
      <c r="DF25" s="621"/>
      <c r="DG25" s="621"/>
      <c r="DH25" s="621"/>
      <c r="DI25" s="621"/>
      <c r="DJ25" s="621"/>
      <c r="DK25" s="622"/>
      <c r="DL25" s="614">
        <v>17165264</v>
      </c>
      <c r="DM25" s="621"/>
      <c r="DN25" s="621"/>
      <c r="DO25" s="621"/>
      <c r="DP25" s="621"/>
      <c r="DQ25" s="621"/>
      <c r="DR25" s="621"/>
      <c r="DS25" s="621"/>
      <c r="DT25" s="621"/>
      <c r="DU25" s="621"/>
      <c r="DV25" s="622"/>
      <c r="DW25" s="611">
        <v>25.2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34617</v>
      </c>
      <c r="S26" s="609"/>
      <c r="T26" s="609"/>
      <c r="U26" s="609"/>
      <c r="V26" s="609"/>
      <c r="W26" s="609"/>
      <c r="X26" s="609"/>
      <c r="Y26" s="610"/>
      <c r="Z26" s="646">
        <v>0</v>
      </c>
      <c r="AA26" s="646"/>
      <c r="AB26" s="646"/>
      <c r="AC26" s="646"/>
      <c r="AD26" s="647">
        <v>34617</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13160238</v>
      </c>
      <c r="CS26" s="609"/>
      <c r="CT26" s="609"/>
      <c r="CU26" s="609"/>
      <c r="CV26" s="609"/>
      <c r="CW26" s="609"/>
      <c r="CX26" s="609"/>
      <c r="CY26" s="610"/>
      <c r="CZ26" s="611">
        <v>10.3</v>
      </c>
      <c r="DA26" s="623"/>
      <c r="DB26" s="623"/>
      <c r="DC26" s="624"/>
      <c r="DD26" s="614">
        <v>12070719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537050</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51766515</v>
      </c>
      <c r="BH27" s="609"/>
      <c r="BI27" s="609"/>
      <c r="BJ27" s="609"/>
      <c r="BK27" s="609"/>
      <c r="BL27" s="609"/>
      <c r="BM27" s="609"/>
      <c r="BN27" s="610"/>
      <c r="BO27" s="646">
        <v>100</v>
      </c>
      <c r="BP27" s="646"/>
      <c r="BQ27" s="646"/>
      <c r="BR27" s="646"/>
      <c r="BS27" s="647">
        <v>521007</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39321406</v>
      </c>
      <c r="CS27" s="621"/>
      <c r="CT27" s="621"/>
      <c r="CU27" s="621"/>
      <c r="CV27" s="621"/>
      <c r="CW27" s="621"/>
      <c r="CX27" s="621"/>
      <c r="CY27" s="622"/>
      <c r="CZ27" s="611">
        <v>30.7</v>
      </c>
      <c r="DA27" s="623"/>
      <c r="DB27" s="623"/>
      <c r="DC27" s="624"/>
      <c r="DD27" s="614">
        <v>14400095</v>
      </c>
      <c r="DE27" s="621"/>
      <c r="DF27" s="621"/>
      <c r="DG27" s="621"/>
      <c r="DH27" s="621"/>
      <c r="DI27" s="621"/>
      <c r="DJ27" s="621"/>
      <c r="DK27" s="622"/>
      <c r="DL27" s="614">
        <v>10794006</v>
      </c>
      <c r="DM27" s="621"/>
      <c r="DN27" s="621"/>
      <c r="DO27" s="621"/>
      <c r="DP27" s="621"/>
      <c r="DQ27" s="621"/>
      <c r="DR27" s="621"/>
      <c r="DS27" s="621"/>
      <c r="DT27" s="621"/>
      <c r="DU27" s="621"/>
      <c r="DV27" s="622"/>
      <c r="DW27" s="611">
        <v>15.9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1308443</v>
      </c>
      <c r="S28" s="609"/>
      <c r="T28" s="609"/>
      <c r="U28" s="609"/>
      <c r="V28" s="609"/>
      <c r="W28" s="609"/>
      <c r="X28" s="609"/>
      <c r="Y28" s="610"/>
      <c r="Z28" s="646">
        <v>1</v>
      </c>
      <c r="AA28" s="646"/>
      <c r="AB28" s="646"/>
      <c r="AC28" s="646"/>
      <c r="AD28" s="647">
        <v>209498</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8773946</v>
      </c>
      <c r="CS28" s="609"/>
      <c r="CT28" s="609"/>
      <c r="CU28" s="609"/>
      <c r="CV28" s="609"/>
      <c r="CW28" s="609"/>
      <c r="CX28" s="609"/>
      <c r="CY28" s="610"/>
      <c r="CZ28" s="611">
        <v>6.8</v>
      </c>
      <c r="DA28" s="623"/>
      <c r="DB28" s="623"/>
      <c r="DC28" s="624"/>
      <c r="DD28" s="614">
        <v>8764107</v>
      </c>
      <c r="DE28" s="609"/>
      <c r="DF28" s="609"/>
      <c r="DG28" s="609"/>
      <c r="DH28" s="609"/>
      <c r="DI28" s="609"/>
      <c r="DJ28" s="609"/>
      <c r="DK28" s="610"/>
      <c r="DL28" s="614">
        <v>8764107</v>
      </c>
      <c r="DM28" s="609"/>
      <c r="DN28" s="609"/>
      <c r="DO28" s="609"/>
      <c r="DP28" s="609"/>
      <c r="DQ28" s="609"/>
      <c r="DR28" s="609"/>
      <c r="DS28" s="609"/>
      <c r="DT28" s="609"/>
      <c r="DU28" s="609"/>
      <c r="DV28" s="610"/>
      <c r="DW28" s="611">
        <v>12.9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261357</v>
      </c>
      <c r="S29" s="609"/>
      <c r="T29" s="609"/>
      <c r="U29" s="609"/>
      <c r="V29" s="609"/>
      <c r="W29" s="609"/>
      <c r="X29" s="609"/>
      <c r="Y29" s="610"/>
      <c r="Z29" s="646">
        <v>0.2</v>
      </c>
      <c r="AA29" s="646"/>
      <c r="AB29" s="646"/>
      <c r="AC29" s="646"/>
      <c r="AD29" s="647">
        <v>472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8773946</v>
      </c>
      <c r="CS29" s="621"/>
      <c r="CT29" s="621"/>
      <c r="CU29" s="621"/>
      <c r="CV29" s="621"/>
      <c r="CW29" s="621"/>
      <c r="CX29" s="621"/>
      <c r="CY29" s="622"/>
      <c r="CZ29" s="611">
        <v>6.8</v>
      </c>
      <c r="DA29" s="623"/>
      <c r="DB29" s="623"/>
      <c r="DC29" s="624"/>
      <c r="DD29" s="614">
        <v>8764107</v>
      </c>
      <c r="DE29" s="621"/>
      <c r="DF29" s="621"/>
      <c r="DG29" s="621"/>
      <c r="DH29" s="621"/>
      <c r="DI29" s="621"/>
      <c r="DJ29" s="621"/>
      <c r="DK29" s="622"/>
      <c r="DL29" s="614">
        <v>8764107</v>
      </c>
      <c r="DM29" s="621"/>
      <c r="DN29" s="621"/>
      <c r="DO29" s="621"/>
      <c r="DP29" s="621"/>
      <c r="DQ29" s="621"/>
      <c r="DR29" s="621"/>
      <c r="DS29" s="621"/>
      <c r="DT29" s="621"/>
      <c r="DU29" s="621"/>
      <c r="DV29" s="622"/>
      <c r="DW29" s="611">
        <v>12.9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27896425</v>
      </c>
      <c r="S30" s="609"/>
      <c r="T30" s="609"/>
      <c r="U30" s="609"/>
      <c r="V30" s="609"/>
      <c r="W30" s="609"/>
      <c r="X30" s="609"/>
      <c r="Y30" s="610"/>
      <c r="Z30" s="646">
        <v>20.399999999999999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8534180</v>
      </c>
      <c r="CS30" s="609"/>
      <c r="CT30" s="609"/>
      <c r="CU30" s="609"/>
      <c r="CV30" s="609"/>
      <c r="CW30" s="609"/>
      <c r="CX30" s="609"/>
      <c r="CY30" s="610"/>
      <c r="CZ30" s="611">
        <v>6.7</v>
      </c>
      <c r="DA30" s="623"/>
      <c r="DB30" s="623"/>
      <c r="DC30" s="624"/>
      <c r="DD30" s="614">
        <v>8524341</v>
      </c>
      <c r="DE30" s="609"/>
      <c r="DF30" s="609"/>
      <c r="DG30" s="609"/>
      <c r="DH30" s="609"/>
      <c r="DI30" s="609"/>
      <c r="DJ30" s="609"/>
      <c r="DK30" s="610"/>
      <c r="DL30" s="614">
        <v>8524341</v>
      </c>
      <c r="DM30" s="609"/>
      <c r="DN30" s="609"/>
      <c r="DO30" s="609"/>
      <c r="DP30" s="609"/>
      <c r="DQ30" s="609"/>
      <c r="DR30" s="609"/>
      <c r="DS30" s="609"/>
      <c r="DT30" s="609"/>
      <c r="DU30" s="609"/>
      <c r="DV30" s="610"/>
      <c r="DW30" s="611">
        <v>12.5</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98.4</v>
      </c>
      <c r="BN31" s="671"/>
      <c r="BO31" s="671"/>
      <c r="BP31" s="671"/>
      <c r="BQ31" s="673"/>
      <c r="BR31" s="670">
        <v>99.3</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239766</v>
      </c>
      <c r="CS31" s="621"/>
      <c r="CT31" s="621"/>
      <c r="CU31" s="621"/>
      <c r="CV31" s="621"/>
      <c r="CW31" s="621"/>
      <c r="CX31" s="621"/>
      <c r="CY31" s="622"/>
      <c r="CZ31" s="611">
        <v>0.2</v>
      </c>
      <c r="DA31" s="623"/>
      <c r="DB31" s="623"/>
      <c r="DC31" s="624"/>
      <c r="DD31" s="614">
        <v>239766</v>
      </c>
      <c r="DE31" s="621"/>
      <c r="DF31" s="621"/>
      <c r="DG31" s="621"/>
      <c r="DH31" s="621"/>
      <c r="DI31" s="621"/>
      <c r="DJ31" s="621"/>
      <c r="DK31" s="622"/>
      <c r="DL31" s="614">
        <v>239766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8321669</v>
      </c>
      <c r="S32" s="609"/>
      <c r="T32" s="609"/>
      <c r="U32" s="609"/>
      <c r="V32" s="609"/>
      <c r="W32" s="609"/>
      <c r="X32" s="609"/>
      <c r="Y32" s="610"/>
      <c r="Z32" s="646">
        <v>6.1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99.1</v>
      </c>
      <c r="BH32" s="621"/>
      <c r="BI32" s="621"/>
      <c r="BJ32" s="621"/>
      <c r="BK32" s="621"/>
      <c r="BL32" s="621"/>
      <c r="BM32" s="612">
        <v>97.9</v>
      </c>
      <c r="BN32" s="621"/>
      <c r="BO32" s="621"/>
      <c r="BP32" s="621"/>
      <c r="BQ32" s="644"/>
      <c r="BR32" s="674">
        <v>99</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97097</v>
      </c>
      <c r="S33" s="609"/>
      <c r="T33" s="609"/>
      <c r="U33" s="609"/>
      <c r="V33" s="609"/>
      <c r="W33" s="609"/>
      <c r="X33" s="609"/>
      <c r="Y33" s="610"/>
      <c r="Z33" s="646">
        <v>0.1</v>
      </c>
      <c r="AA33" s="646"/>
      <c r="AB33" s="646"/>
      <c r="AC33" s="646"/>
      <c r="AD33" s="647">
        <v>55690</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99.6</v>
      </c>
      <c r="BH33" s="593"/>
      <c r="BI33" s="593"/>
      <c r="BJ33" s="593"/>
      <c r="BK33" s="593"/>
      <c r="BL33" s="593"/>
      <c r="BM33" s="639">
        <v>98.9</v>
      </c>
      <c r="BN33" s="593"/>
      <c r="BO33" s="593"/>
      <c r="BP33" s="593"/>
      <c r="BQ33" s="656"/>
      <c r="BR33" s="669">
        <v>99.5</v>
      </c>
      <c r="BS33" s="593"/>
      <c r="BT33" s="593"/>
      <c r="BU33" s="593"/>
      <c r="BV33" s="593"/>
      <c r="BW33" s="593"/>
      <c r="BX33" s="639">
        <v>98.6</v>
      </c>
      <c r="BY33" s="593"/>
      <c r="BZ33" s="593"/>
      <c r="CA33" s="593"/>
      <c r="CB33" s="656"/>
      <c r="CD33" s="605" t="s">
        <v>307</v>
      </c>
      <c r="CE33" s="606"/>
      <c r="CF33" s="606"/>
      <c r="CG33" s="606"/>
      <c r="CH33" s="606"/>
      <c r="CI33" s="606"/>
      <c r="CJ33" s="606"/>
      <c r="CK33" s="606"/>
      <c r="CL33" s="606"/>
      <c r="CM33" s="606"/>
      <c r="CN33" s="606"/>
      <c r="CO33" s="606"/>
      <c r="CP33" s="606"/>
      <c r="CQ33" s="607"/>
      <c r="CR33" s="608">
        <v>48666042</v>
      </c>
      <c r="CS33" s="621"/>
      <c r="CT33" s="621"/>
      <c r="CU33" s="621"/>
      <c r="CV33" s="621"/>
      <c r="CW33" s="621"/>
      <c r="CX33" s="621"/>
      <c r="CY33" s="622"/>
      <c r="CZ33" s="611">
        <v>37.9</v>
      </c>
      <c r="DA33" s="623"/>
      <c r="DB33" s="623"/>
      <c r="DC33" s="624"/>
      <c r="DD33" s="614">
        <v>41192355</v>
      </c>
      <c r="DE33" s="621"/>
      <c r="DF33" s="621"/>
      <c r="DG33" s="621"/>
      <c r="DH33" s="621"/>
      <c r="DI33" s="621"/>
      <c r="DJ33" s="621"/>
      <c r="DK33" s="622"/>
      <c r="DL33" s="614">
        <v>25938166</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79600</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18781474</v>
      </c>
      <c r="CS34" s="609"/>
      <c r="CT34" s="609"/>
      <c r="CU34" s="609"/>
      <c r="CV34" s="609"/>
      <c r="CW34" s="609"/>
      <c r="CX34" s="609"/>
      <c r="CY34" s="610"/>
      <c r="CZ34" s="611">
        <v>14.6</v>
      </c>
      <c r="DA34" s="623"/>
      <c r="DB34" s="623"/>
      <c r="DC34" s="624"/>
      <c r="DD34" s="614">
        <v>13941085</v>
      </c>
      <c r="DE34" s="609"/>
      <c r="DF34" s="609"/>
      <c r="DG34" s="609"/>
      <c r="DH34" s="609"/>
      <c r="DI34" s="609"/>
      <c r="DJ34" s="609"/>
      <c r="DK34" s="610"/>
      <c r="DL34" s="614">
        <v>11454727</v>
      </c>
      <c r="DM34" s="609"/>
      <c r="DN34" s="609"/>
      <c r="DO34" s="609"/>
      <c r="DP34" s="609"/>
      <c r="DQ34" s="609"/>
      <c r="DR34" s="609"/>
      <c r="DS34" s="609"/>
      <c r="DT34" s="609"/>
      <c r="DU34" s="609"/>
      <c r="DV34" s="610"/>
      <c r="DW34" s="611">
        <v>16.8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8885116</v>
      </c>
      <c r="S35" s="609"/>
      <c r="T35" s="609"/>
      <c r="U35" s="609"/>
      <c r="V35" s="609"/>
      <c r="W35" s="609"/>
      <c r="X35" s="609"/>
      <c r="Y35" s="610"/>
      <c r="Z35" s="646">
        <v>6.5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556721</v>
      </c>
      <c r="CS35" s="621"/>
      <c r="CT35" s="621"/>
      <c r="CU35" s="621"/>
      <c r="CV35" s="621"/>
      <c r="CW35" s="621"/>
      <c r="CX35" s="621"/>
      <c r="CY35" s="622"/>
      <c r="CZ35" s="611">
        <v>0.4</v>
      </c>
      <c r="DA35" s="623"/>
      <c r="DB35" s="623"/>
      <c r="DC35" s="624"/>
      <c r="DD35" s="614">
        <v>531341</v>
      </c>
      <c r="DE35" s="621"/>
      <c r="DF35" s="621"/>
      <c r="DG35" s="621"/>
      <c r="DH35" s="621"/>
      <c r="DI35" s="621"/>
      <c r="DJ35" s="621"/>
      <c r="DK35" s="622"/>
      <c r="DL35" s="614">
        <v>531341</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9992993</v>
      </c>
      <c r="S36" s="609"/>
      <c r="T36" s="609"/>
      <c r="U36" s="609"/>
      <c r="V36" s="609"/>
      <c r="W36" s="609"/>
      <c r="X36" s="609"/>
      <c r="Y36" s="610"/>
      <c r="Z36" s="646">
        <v>7.3</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14512307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621802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9751564</v>
      </c>
      <c r="CS36" s="609"/>
      <c r="CT36" s="609"/>
      <c r="CU36" s="609"/>
      <c r="CV36" s="609"/>
      <c r="CW36" s="609"/>
      <c r="CX36" s="609"/>
      <c r="CY36" s="610"/>
      <c r="CZ36" s="611">
        <v>7.6</v>
      </c>
      <c r="DA36" s="623"/>
      <c r="DB36" s="623"/>
      <c r="DC36" s="624"/>
      <c r="DD36" s="614">
        <v>9053990</v>
      </c>
      <c r="DE36" s="609"/>
      <c r="DF36" s="609"/>
      <c r="DG36" s="609"/>
      <c r="DH36" s="609"/>
      <c r="DI36" s="609"/>
      <c r="DJ36" s="609"/>
      <c r="DK36" s="610"/>
      <c r="DL36" s="614">
        <v>6013935</v>
      </c>
      <c r="DM36" s="609"/>
      <c r="DN36" s="609"/>
      <c r="DO36" s="609"/>
      <c r="DP36" s="609"/>
      <c r="DQ36" s="609"/>
      <c r="DR36" s="609"/>
      <c r="DS36" s="609"/>
      <c r="DT36" s="609"/>
      <c r="DU36" s="609"/>
      <c r="DV36" s="610"/>
      <c r="DW36" s="611">
        <v>8.8000000000000007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3061285</v>
      </c>
      <c r="S37" s="609"/>
      <c r="T37" s="609"/>
      <c r="U37" s="609"/>
      <c r="V37" s="609"/>
      <c r="W37" s="609"/>
      <c r="X37" s="609"/>
      <c r="Y37" s="610"/>
      <c r="Z37" s="646">
        <v>2.2000000000000002</v>
      </c>
      <c r="AA37" s="646"/>
      <c r="AB37" s="646"/>
      <c r="AC37" s="646"/>
      <c r="AD37" s="647">
        <v>71391</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1970000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569826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1065803</v>
      </c>
      <c r="CS37" s="621"/>
      <c r="CT37" s="621"/>
      <c r="CU37" s="621"/>
      <c r="CV37" s="621"/>
      <c r="CW37" s="621"/>
      <c r="CX37" s="621"/>
      <c r="CY37" s="622"/>
      <c r="CZ37" s="611">
        <v>0.8</v>
      </c>
      <c r="DA37" s="623"/>
      <c r="DB37" s="623"/>
      <c r="DC37" s="624"/>
      <c r="DD37" s="614">
        <v>1065803</v>
      </c>
      <c r="DE37" s="621"/>
      <c r="DF37" s="621"/>
      <c r="DG37" s="621"/>
      <c r="DH37" s="621"/>
      <c r="DI37" s="621"/>
      <c r="DJ37" s="621"/>
      <c r="DK37" s="622"/>
      <c r="DL37" s="614">
        <v>828719</v>
      </c>
      <c r="DM37" s="621"/>
      <c r="DN37" s="621"/>
      <c r="DO37" s="621"/>
      <c r="DP37" s="621"/>
      <c r="DQ37" s="621"/>
      <c r="DR37" s="621"/>
      <c r="DS37" s="621"/>
      <c r="DT37" s="621"/>
      <c r="DU37" s="621"/>
      <c r="DV37" s="622"/>
      <c r="DW37" s="611">
        <v>1.2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6831100</v>
      </c>
      <c r="S38" s="609"/>
      <c r="T38" s="609"/>
      <c r="U38" s="609"/>
      <c r="V38" s="609"/>
      <c r="W38" s="609"/>
      <c r="X38" s="609"/>
      <c r="Y38" s="610"/>
      <c r="Z38" s="646">
        <v>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1884000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41531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10605296</v>
      </c>
      <c r="CS38" s="609"/>
      <c r="CT38" s="609"/>
      <c r="CU38" s="609"/>
      <c r="CV38" s="609"/>
      <c r="CW38" s="609"/>
      <c r="CX38" s="609"/>
      <c r="CY38" s="610"/>
      <c r="CZ38" s="611">
        <v>8.3000000000000007</v>
      </c>
      <c r="DA38" s="623"/>
      <c r="DB38" s="623"/>
      <c r="DC38" s="624"/>
      <c r="DD38" s="614">
        <v>8802757</v>
      </c>
      <c r="DE38" s="609"/>
      <c r="DF38" s="609"/>
      <c r="DG38" s="609"/>
      <c r="DH38" s="609"/>
      <c r="DI38" s="609"/>
      <c r="DJ38" s="609"/>
      <c r="DK38" s="610"/>
      <c r="DL38" s="614">
        <v>7938163</v>
      </c>
      <c r="DM38" s="609"/>
      <c r="DN38" s="609"/>
      <c r="DO38" s="609"/>
      <c r="DP38" s="609"/>
      <c r="DQ38" s="609"/>
      <c r="DR38" s="609"/>
      <c r="DS38" s="609"/>
      <c r="DT38" s="609"/>
      <c r="DU38" s="609"/>
      <c r="DV38" s="610"/>
      <c r="DW38" s="611">
        <v>11.7</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53011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59828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8844447</v>
      </c>
      <c r="CS39" s="621"/>
      <c r="CT39" s="621"/>
      <c r="CU39" s="621"/>
      <c r="CV39" s="621"/>
      <c r="CW39" s="621"/>
      <c r="CX39" s="621"/>
      <c r="CY39" s="622"/>
      <c r="CZ39" s="611">
        <v>6.9</v>
      </c>
      <c r="DA39" s="623"/>
      <c r="DB39" s="623"/>
      <c r="DC39" s="624"/>
      <c r="DD39" s="614">
        <v>8819166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1332500</v>
      </c>
      <c r="S40" s="609"/>
      <c r="T40" s="609"/>
      <c r="U40" s="609"/>
      <c r="V40" s="609"/>
      <c r="W40" s="609"/>
      <c r="X40" s="609"/>
      <c r="Y40" s="610"/>
      <c r="Z40" s="646">
        <v>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48115</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126540</v>
      </c>
      <c r="CS40" s="609"/>
      <c r="CT40" s="609"/>
      <c r="CU40" s="609"/>
      <c r="CV40" s="609"/>
      <c r="CW40" s="609"/>
      <c r="CX40" s="609"/>
      <c r="CY40" s="610"/>
      <c r="CZ40" s="611">
        <v>0.1</v>
      </c>
      <c r="DA40" s="623"/>
      <c r="DB40" s="623"/>
      <c r="DC40" s="624"/>
      <c r="DD40" s="614">
        <v>44016</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136620199</v>
      </c>
      <c r="S41" s="633"/>
      <c r="T41" s="633"/>
      <c r="U41" s="633"/>
      <c r="V41" s="633"/>
      <c r="W41" s="633"/>
      <c r="X41" s="633"/>
      <c r="Y41" s="636"/>
      <c r="Z41" s="637">
        <v>100</v>
      </c>
      <c r="AA41" s="637"/>
      <c r="AB41" s="637"/>
      <c r="AC41" s="637"/>
      <c r="AD41" s="638">
        <v>66708297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2538200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8018981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331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10928975</v>
      </c>
      <c r="CS42" s="621"/>
      <c r="CT42" s="621"/>
      <c r="CU42" s="621"/>
      <c r="CV42" s="621"/>
      <c r="CW42" s="621"/>
      <c r="CX42" s="621"/>
      <c r="CY42" s="622"/>
      <c r="CZ42" s="611">
        <v>8.5</v>
      </c>
      <c r="DA42" s="623"/>
      <c r="DB42" s="623"/>
      <c r="DC42" s="624"/>
      <c r="DD42" s="614">
        <v>3212219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280717</v>
      </c>
      <c r="CS43" s="621"/>
      <c r="CT43" s="621"/>
      <c r="CU43" s="621"/>
      <c r="CV43" s="621"/>
      <c r="CW43" s="621"/>
      <c r="CX43" s="621"/>
      <c r="CY43" s="622"/>
      <c r="CZ43" s="611">
        <v>0.2</v>
      </c>
      <c r="DA43" s="623"/>
      <c r="DB43" s="623"/>
      <c r="DC43" s="624"/>
      <c r="DD43" s="614">
        <v>272479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10904483</v>
      </c>
      <c r="CS44" s="609"/>
      <c r="CT44" s="609"/>
      <c r="CU44" s="609"/>
      <c r="CV44" s="609"/>
      <c r="CW44" s="609"/>
      <c r="CX44" s="609"/>
      <c r="CY44" s="610"/>
      <c r="CZ44" s="611">
        <v>8.5</v>
      </c>
      <c r="DA44" s="612"/>
      <c r="DB44" s="612"/>
      <c r="DC44" s="613"/>
      <c r="DD44" s="614">
        <v>3198841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1681134</v>
      </c>
      <c r="CS45" s="621"/>
      <c r="CT45" s="621"/>
      <c r="CU45" s="621"/>
      <c r="CV45" s="621"/>
      <c r="CW45" s="621"/>
      <c r="CX45" s="621"/>
      <c r="CY45" s="622"/>
      <c r="CZ45" s="611">
        <v>1.3</v>
      </c>
      <c r="DA45" s="623"/>
      <c r="DB45" s="623"/>
      <c r="DC45" s="624"/>
      <c r="DD45" s="614">
        <v>87674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9131120</v>
      </c>
      <c r="CS46" s="609"/>
      <c r="CT46" s="609"/>
      <c r="CU46" s="609"/>
      <c r="CV46" s="609"/>
      <c r="CW46" s="609"/>
      <c r="CX46" s="609"/>
      <c r="CY46" s="610"/>
      <c r="CZ46" s="611">
        <v>7.1</v>
      </c>
      <c r="DA46" s="612"/>
      <c r="DB46" s="612"/>
      <c r="DC46" s="613"/>
      <c r="DD46" s="614">
        <v>3087538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24492</v>
      </c>
      <c r="CS47" s="621"/>
      <c r="CT47" s="621"/>
      <c r="CU47" s="621"/>
      <c r="CV47" s="621"/>
      <c r="CW47" s="621"/>
      <c r="CX47" s="621"/>
      <c r="CY47" s="622"/>
      <c r="CZ47" s="611">
        <v>0</v>
      </c>
      <c r="DA47" s="623"/>
      <c r="DB47" s="623"/>
      <c r="DC47" s="624"/>
      <c r="DD47" s="614">
        <v>13378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128243470</v>
      </c>
      <c r="CS49" s="593"/>
      <c r="CT49" s="593"/>
      <c r="CU49" s="593"/>
      <c r="CV49" s="593"/>
      <c r="CW49" s="593"/>
      <c r="CX49" s="593"/>
      <c r="CY49" s="594"/>
      <c r="CZ49" s="595">
        <v>100</v>
      </c>
      <c r="DA49" s="596"/>
      <c r="DB49" s="596"/>
      <c r="DC49" s="597"/>
      <c r="DD49" s="598">
        <v>86319647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72e+zoXkht6nxDB0iw3gbvxHLImYxCjwMksz415SpVHfzFYuBaKsMikl8x7q8GKHEmhmu+sikigjU2oz+grlQ==" saltValue="FpMtt5heD+Gd3zMzccZ/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18" sqref="AP18:AT1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136165</v>
      </c>
      <c r="R7" s="1090"/>
      <c r="S7" s="1090"/>
      <c r="T7" s="1090"/>
      <c r="U7" s="1090"/>
      <c r="V7" s="1090">
        <v>127844</v>
      </c>
      <c r="W7" s="1090"/>
      <c r="X7" s="1090"/>
      <c r="Y7" s="1090"/>
      <c r="Z7" s="1090"/>
      <c r="AA7" s="1090">
        <v>8321</v>
      </c>
      <c r="AB7" s="1090"/>
      <c r="AC7" s="1090"/>
      <c r="AD7" s="1090"/>
      <c r="AE7" s="1091"/>
      <c r="AF7" s="1092">
        <v>8216</v>
      </c>
      <c r="AG7" s="1093"/>
      <c r="AH7" s="1093"/>
      <c r="AI7" s="1093"/>
      <c r="AJ7" s="1094"/>
      <c r="AK7" s="1095">
        <v>8892</v>
      </c>
      <c r="AL7" s="1096"/>
      <c r="AM7" s="1096"/>
      <c r="AN7" s="1096"/>
      <c r="AO7" s="1096"/>
      <c r="AP7" s="1096">
        <v>75384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563</v>
      </c>
      <c r="BT7" s="1087"/>
      <c r="BU7" s="1087"/>
      <c r="BV7" s="1087"/>
      <c r="BW7" s="1087"/>
      <c r="BX7" s="1087"/>
      <c r="BY7" s="1087"/>
      <c r="BZ7" s="1087"/>
      <c r="CA7" s="1087"/>
      <c r="CB7" s="1087"/>
      <c r="CC7" s="1087"/>
      <c r="CD7" s="1087"/>
      <c r="CE7" s="1087"/>
      <c r="CF7" s="1087"/>
      <c r="CG7" s="1099"/>
      <c r="CH7" s="1083">
        <v>19</v>
      </c>
      <c r="CI7" s="1084"/>
      <c r="CJ7" s="1084"/>
      <c r="CK7" s="1084"/>
      <c r="CL7" s="1085"/>
      <c r="CM7" s="1083">
        <v>319</v>
      </c>
      <c r="CN7" s="1084"/>
      <c r="CO7" s="1084"/>
      <c r="CP7" s="1084"/>
      <c r="CQ7" s="1085"/>
      <c r="CR7" s="1083" t="s">
        <v>550</v>
      </c>
      <c r="CS7" s="1084"/>
      <c r="CT7" s="1084"/>
      <c r="CU7" s="1084"/>
      <c r="CV7" s="1085"/>
      <c r="CW7" s="1083" t="s">
        <v>550</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389</v>
      </c>
      <c r="R8" s="1026"/>
      <c r="S8" s="1026"/>
      <c r="T8" s="1026"/>
      <c r="U8" s="1026"/>
      <c r="V8" s="1026">
        <v>389</v>
      </c>
      <c r="W8" s="1026"/>
      <c r="X8" s="1026"/>
      <c r="Y8" s="1026"/>
      <c r="Z8" s="1026"/>
      <c r="AA8" s="1026">
        <v>0</v>
      </c>
      <c r="AB8" s="1026"/>
      <c r="AC8" s="1026"/>
      <c r="AD8" s="1026"/>
      <c r="AE8" s="1027"/>
      <c r="AF8" s="1022" t="s">
        <v>122</v>
      </c>
      <c r="AG8" s="1023"/>
      <c r="AH8" s="1023"/>
      <c r="AI8" s="1023"/>
      <c r="AJ8" s="1024"/>
      <c r="AK8" s="1067">
        <v>36</v>
      </c>
      <c r="AL8" s="1068"/>
      <c r="AM8" s="1068"/>
      <c r="AN8" s="1068"/>
      <c r="AO8" s="1068"/>
      <c r="AP8" s="1068">
        <v>614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567</v>
      </c>
      <c r="BS8" s="979" t="s">
        <v>564</v>
      </c>
      <c r="BT8" s="980"/>
      <c r="BU8" s="980"/>
      <c r="BV8" s="980"/>
      <c r="BW8" s="980"/>
      <c r="BX8" s="980"/>
      <c r="BY8" s="980"/>
      <c r="BZ8" s="980"/>
      <c r="CA8" s="980"/>
      <c r="CB8" s="980"/>
      <c r="CC8" s="980"/>
      <c r="CD8" s="980"/>
      <c r="CE8" s="980"/>
      <c r="CF8" s="980"/>
      <c r="CG8" s="1001"/>
      <c r="CH8" s="976">
        <v>2</v>
      </c>
      <c r="CI8" s="977"/>
      <c r="CJ8" s="977"/>
      <c r="CK8" s="977"/>
      <c r="CL8" s="978"/>
      <c r="CM8" s="976">
        <v>342</v>
      </c>
      <c r="CN8" s="977"/>
      <c r="CO8" s="977"/>
      <c r="CP8" s="977"/>
      <c r="CQ8" s="978"/>
      <c r="CR8" s="976">
        <v>5</v>
      </c>
      <c r="CS8" s="977"/>
      <c r="CT8" s="977"/>
      <c r="CU8" s="977"/>
      <c r="CV8" s="978"/>
      <c r="CW8" s="976" t="s">
        <v>550</v>
      </c>
      <c r="CX8" s="977"/>
      <c r="CY8" s="977"/>
      <c r="CZ8" s="977"/>
      <c r="DA8" s="978"/>
      <c r="DB8" s="976" t="s">
        <v>550</v>
      </c>
      <c r="DC8" s="977"/>
      <c r="DD8" s="977"/>
      <c r="DE8" s="977"/>
      <c r="DF8" s="978"/>
      <c r="DG8" s="976">
        <v>4256</v>
      </c>
      <c r="DH8" s="977"/>
      <c r="DI8" s="977"/>
      <c r="DJ8" s="977"/>
      <c r="DK8" s="978"/>
      <c r="DL8" s="976" t="s">
        <v>550</v>
      </c>
      <c r="DM8" s="977"/>
      <c r="DN8" s="977"/>
      <c r="DO8" s="977"/>
      <c r="DP8" s="978"/>
      <c r="DQ8" s="976">
        <v>4185</v>
      </c>
      <c r="DR8" s="977"/>
      <c r="DS8" s="977"/>
      <c r="DT8" s="977"/>
      <c r="DU8" s="978"/>
      <c r="DV8" s="979"/>
      <c r="DW8" s="980"/>
      <c r="DX8" s="980"/>
      <c r="DY8" s="980"/>
      <c r="DZ8" s="981"/>
      <c r="EA8" s="228"/>
    </row>
    <row r="9" spans="1:131" s="229" customFormat="1" ht="26.25" customHeight="1" x14ac:dyDescent="0.15">
      <c r="A9" s="232">
        <v>3</v>
      </c>
      <c r="B9" s="1017" t="s">
        <v>376</v>
      </c>
      <c r="C9" s="1018"/>
      <c r="D9" s="1018"/>
      <c r="E9" s="1018"/>
      <c r="F9" s="1018"/>
      <c r="G9" s="1018"/>
      <c r="H9" s="1018"/>
      <c r="I9" s="1018"/>
      <c r="J9" s="1018"/>
      <c r="K9" s="1018"/>
      <c r="L9" s="1018"/>
      <c r="M9" s="1018"/>
      <c r="N9" s="1018"/>
      <c r="O9" s="1018"/>
      <c r="P9" s="1019"/>
      <c r="Q9" s="1025">
        <v>2204</v>
      </c>
      <c r="R9" s="1026"/>
      <c r="S9" s="1026"/>
      <c r="T9" s="1026"/>
      <c r="U9" s="1026"/>
      <c r="V9" s="1026">
        <v>1736</v>
      </c>
      <c r="W9" s="1026"/>
      <c r="X9" s="1026"/>
      <c r="Y9" s="1026"/>
      <c r="Z9" s="1026"/>
      <c r="AA9" s="1026">
        <v>468</v>
      </c>
      <c r="AB9" s="1026"/>
      <c r="AC9" s="1026"/>
      <c r="AD9" s="1026"/>
      <c r="AE9" s="1027"/>
      <c r="AF9" s="1022">
        <v>459</v>
      </c>
      <c r="AG9" s="1023"/>
      <c r="AH9" s="1023"/>
      <c r="AI9" s="1023"/>
      <c r="AJ9" s="1024"/>
      <c r="AK9" s="1067">
        <v>720</v>
      </c>
      <c r="AL9" s="1068"/>
      <c r="AM9" s="1068"/>
      <c r="AN9" s="1068"/>
      <c r="AO9" s="1068"/>
      <c r="AP9" s="1068">
        <v>5029</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565</v>
      </c>
      <c r="BT9" s="980"/>
      <c r="BU9" s="980"/>
      <c r="BV9" s="980"/>
      <c r="BW9" s="980"/>
      <c r="BX9" s="980"/>
      <c r="BY9" s="980"/>
      <c r="BZ9" s="980"/>
      <c r="CA9" s="980"/>
      <c r="CB9" s="980"/>
      <c r="CC9" s="980"/>
      <c r="CD9" s="980"/>
      <c r="CE9" s="980"/>
      <c r="CF9" s="980"/>
      <c r="CG9" s="1001"/>
      <c r="CH9" s="976">
        <v>35</v>
      </c>
      <c r="CI9" s="977"/>
      <c r="CJ9" s="977"/>
      <c r="CK9" s="977"/>
      <c r="CL9" s="978"/>
      <c r="CM9" s="976">
        <v>224</v>
      </c>
      <c r="CN9" s="977"/>
      <c r="CO9" s="977"/>
      <c r="CP9" s="977"/>
      <c r="CQ9" s="978"/>
      <c r="CR9" s="976">
        <v>166</v>
      </c>
      <c r="CS9" s="977"/>
      <c r="CT9" s="977"/>
      <c r="CU9" s="977"/>
      <c r="CV9" s="978"/>
      <c r="CW9" s="976" t="s">
        <v>550</v>
      </c>
      <c r="CX9" s="977"/>
      <c r="CY9" s="977"/>
      <c r="CZ9" s="977"/>
      <c r="DA9" s="978"/>
      <c r="DB9" s="976" t="s">
        <v>550</v>
      </c>
      <c r="DC9" s="977"/>
      <c r="DD9" s="977"/>
      <c r="DE9" s="977"/>
      <c r="DF9" s="978"/>
      <c r="DG9" s="976" t="s">
        <v>550</v>
      </c>
      <c r="DH9" s="977"/>
      <c r="DI9" s="977"/>
      <c r="DJ9" s="977"/>
      <c r="DK9" s="978"/>
      <c r="DL9" s="976" t="s">
        <v>550</v>
      </c>
      <c r="DM9" s="977"/>
      <c r="DN9" s="977"/>
      <c r="DO9" s="977"/>
      <c r="DP9" s="978"/>
      <c r="DQ9" s="976" t="s">
        <v>550</v>
      </c>
      <c r="DR9" s="977"/>
      <c r="DS9" s="977"/>
      <c r="DT9" s="977"/>
      <c r="DU9" s="978"/>
      <c r="DV9" s="979"/>
      <c r="DW9" s="980"/>
      <c r="DX9" s="980"/>
      <c r="DY9" s="980"/>
      <c r="DZ9" s="981"/>
      <c r="EA9" s="228"/>
    </row>
    <row r="10" spans="1:131" s="229" customFormat="1" ht="26.25" customHeight="1" x14ac:dyDescent="0.15">
      <c r="A10" s="232">
        <v>4</v>
      </c>
      <c r="B10" s="1017" t="s">
        <v>377</v>
      </c>
      <c r="C10" s="1018"/>
      <c r="D10" s="1018"/>
      <c r="E10" s="1018"/>
      <c r="F10" s="1018"/>
      <c r="G10" s="1018"/>
      <c r="H10" s="1018"/>
      <c r="I10" s="1018"/>
      <c r="J10" s="1018"/>
      <c r="K10" s="1018"/>
      <c r="L10" s="1018"/>
      <c r="M10" s="1018"/>
      <c r="N10" s="1018"/>
      <c r="O10" s="1018"/>
      <c r="P10" s="1019"/>
      <c r="Q10" s="1025">
        <v>58</v>
      </c>
      <c r="R10" s="1026"/>
      <c r="S10" s="1026"/>
      <c r="T10" s="1026"/>
      <c r="U10" s="1026"/>
      <c r="V10" s="1026">
        <v>12</v>
      </c>
      <c r="W10" s="1026"/>
      <c r="X10" s="1026"/>
      <c r="Y10" s="1026"/>
      <c r="Z10" s="1026"/>
      <c r="AA10" s="1026">
        <v>46</v>
      </c>
      <c r="AB10" s="1026"/>
      <c r="AC10" s="1026"/>
      <c r="AD10" s="1026"/>
      <c r="AE10" s="1027"/>
      <c r="AF10" s="1022" t="s">
        <v>122</v>
      </c>
      <c r="AG10" s="1023"/>
      <c r="AH10" s="1023"/>
      <c r="AI10" s="1023"/>
      <c r="AJ10" s="1024"/>
      <c r="AK10" s="1067">
        <v>0</v>
      </c>
      <c r="AL10" s="1068"/>
      <c r="AM10" s="1068"/>
      <c r="AN10" s="1068"/>
      <c r="AO10" s="1068"/>
      <c r="AP10" s="1068">
        <v>45</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566</v>
      </c>
      <c r="BT10" s="980"/>
      <c r="BU10" s="980"/>
      <c r="BV10" s="980"/>
      <c r="BW10" s="980"/>
      <c r="BX10" s="980"/>
      <c r="BY10" s="980"/>
      <c r="BZ10" s="980"/>
      <c r="CA10" s="980"/>
      <c r="CB10" s="980"/>
      <c r="CC10" s="980"/>
      <c r="CD10" s="980"/>
      <c r="CE10" s="980"/>
      <c r="CF10" s="980"/>
      <c r="CG10" s="1001"/>
      <c r="CH10" s="976">
        <v>19</v>
      </c>
      <c r="CI10" s="977"/>
      <c r="CJ10" s="977"/>
      <c r="CK10" s="977"/>
      <c r="CL10" s="978"/>
      <c r="CM10" s="976">
        <v>402</v>
      </c>
      <c r="CN10" s="977"/>
      <c r="CO10" s="977"/>
      <c r="CP10" s="977"/>
      <c r="CQ10" s="978"/>
      <c r="CR10" s="976">
        <v>10</v>
      </c>
      <c r="CS10" s="977"/>
      <c r="CT10" s="977"/>
      <c r="CU10" s="977"/>
      <c r="CV10" s="978"/>
      <c r="CW10" s="976" t="s">
        <v>550</v>
      </c>
      <c r="CX10" s="977"/>
      <c r="CY10" s="977"/>
      <c r="CZ10" s="977"/>
      <c r="DA10" s="978"/>
      <c r="DB10" s="976">
        <v>38</v>
      </c>
      <c r="DC10" s="977"/>
      <c r="DD10" s="977"/>
      <c r="DE10" s="977"/>
      <c r="DF10" s="978"/>
      <c r="DG10" s="976" t="s">
        <v>550</v>
      </c>
      <c r="DH10" s="977"/>
      <c r="DI10" s="977"/>
      <c r="DJ10" s="977"/>
      <c r="DK10" s="978"/>
      <c r="DL10" s="976" t="s">
        <v>550</v>
      </c>
      <c r="DM10" s="977"/>
      <c r="DN10" s="977"/>
      <c r="DO10" s="977"/>
      <c r="DP10" s="978"/>
      <c r="DQ10" s="976" t="s">
        <v>550</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379</v>
      </c>
      <c r="B23" s="924" t="s">
        <v>380</v>
      </c>
      <c r="C23" s="925"/>
      <c r="D23" s="925"/>
      <c r="E23" s="925"/>
      <c r="F23" s="925"/>
      <c r="G23" s="925"/>
      <c r="H23" s="925"/>
      <c r="I23" s="925"/>
      <c r="J23" s="925"/>
      <c r="K23" s="925"/>
      <c r="L23" s="925"/>
      <c r="M23" s="925"/>
      <c r="N23" s="925"/>
      <c r="O23" s="925"/>
      <c r="P23" s="935"/>
      <c r="Q23" s="1054">
        <v>138816</v>
      </c>
      <c r="R23" s="1048"/>
      <c r="S23" s="1048"/>
      <c r="T23" s="1048"/>
      <c r="U23" s="1048"/>
      <c r="V23" s="1048">
        <v>128913</v>
      </c>
      <c r="W23" s="1048"/>
      <c r="X23" s="1048"/>
      <c r="Y23" s="1048"/>
      <c r="Z23" s="1048"/>
      <c r="AA23" s="1048">
        <v>8835</v>
      </c>
      <c r="AB23" s="1048"/>
      <c r="AC23" s="1048"/>
      <c r="AD23" s="1048"/>
      <c r="AE23" s="1055"/>
      <c r="AF23" s="1056">
        <v>8675</v>
      </c>
      <c r="AG23" s="1048"/>
      <c r="AH23" s="1048"/>
      <c r="AI23" s="1048"/>
      <c r="AJ23" s="1057"/>
      <c r="AK23" s="1058"/>
      <c r="AL23" s="1059"/>
      <c r="AM23" s="1059"/>
      <c r="AN23" s="1059"/>
      <c r="AO23" s="1059"/>
      <c r="AP23" s="1048">
        <v>81072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391</v>
      </c>
      <c r="C28" s="1035"/>
      <c r="D28" s="1035"/>
      <c r="E28" s="1035"/>
      <c r="F28" s="1035"/>
      <c r="G28" s="1035"/>
      <c r="H28" s="1035"/>
      <c r="I28" s="1035"/>
      <c r="J28" s="1035"/>
      <c r="K28" s="1035"/>
      <c r="L28" s="1035"/>
      <c r="M28" s="1035"/>
      <c r="N28" s="1035"/>
      <c r="O28" s="1035"/>
      <c r="P28" s="1036"/>
      <c r="Q28" s="1037">
        <v>30043</v>
      </c>
      <c r="R28" s="1038"/>
      <c r="S28" s="1038"/>
      <c r="T28" s="1038"/>
      <c r="U28" s="1038"/>
      <c r="V28" s="1038">
        <v>29421</v>
      </c>
      <c r="W28" s="1038"/>
      <c r="X28" s="1038"/>
      <c r="Y28" s="1038"/>
      <c r="Z28" s="1038"/>
      <c r="AA28" s="1038">
        <v>622</v>
      </c>
      <c r="AB28" s="1038"/>
      <c r="AC28" s="1038"/>
      <c r="AD28" s="1038"/>
      <c r="AE28" s="1039"/>
      <c r="AF28" s="1040">
        <v>622</v>
      </c>
      <c r="AG28" s="1038"/>
      <c r="AH28" s="1038"/>
      <c r="AI28" s="1038"/>
      <c r="AJ28" s="1041"/>
      <c r="AK28" s="1029">
        <v>2538</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392</v>
      </c>
      <c r="C29" s="1018"/>
      <c r="D29" s="1018"/>
      <c r="E29" s="1018"/>
      <c r="F29" s="1018"/>
      <c r="G29" s="1018"/>
      <c r="H29" s="1018"/>
      <c r="I29" s="1018"/>
      <c r="J29" s="1018"/>
      <c r="K29" s="1018"/>
      <c r="L29" s="1018"/>
      <c r="M29" s="1018"/>
      <c r="N29" s="1018"/>
      <c r="O29" s="1018"/>
      <c r="P29" s="1019"/>
      <c r="Q29" s="1025">
        <v>4797</v>
      </c>
      <c r="R29" s="1026"/>
      <c r="S29" s="1026"/>
      <c r="T29" s="1026"/>
      <c r="U29" s="1026"/>
      <c r="V29" s="1026">
        <v>4754</v>
      </c>
      <c r="W29" s="1026"/>
      <c r="X29" s="1026"/>
      <c r="Y29" s="1026"/>
      <c r="Z29" s="1026"/>
      <c r="AA29" s="1026">
        <v>43</v>
      </c>
      <c r="AB29" s="1026"/>
      <c r="AC29" s="1026"/>
      <c r="AD29" s="1026"/>
      <c r="AE29" s="1027"/>
      <c r="AF29" s="1022">
        <v>43</v>
      </c>
      <c r="AG29" s="1023"/>
      <c r="AH29" s="1023"/>
      <c r="AI29" s="1023"/>
      <c r="AJ29" s="1024"/>
      <c r="AK29" s="967">
        <v>871</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393</v>
      </c>
      <c r="C30" s="1018"/>
      <c r="D30" s="1018"/>
      <c r="E30" s="1018"/>
      <c r="F30" s="1018"/>
      <c r="G30" s="1018"/>
      <c r="H30" s="1018"/>
      <c r="I30" s="1018"/>
      <c r="J30" s="1018"/>
      <c r="K30" s="1018"/>
      <c r="L30" s="1018"/>
      <c r="M30" s="1018"/>
      <c r="N30" s="1018"/>
      <c r="O30" s="1018"/>
      <c r="P30" s="1019"/>
      <c r="Q30" s="1025">
        <v>25934</v>
      </c>
      <c r="R30" s="1026"/>
      <c r="S30" s="1026"/>
      <c r="T30" s="1026"/>
      <c r="U30" s="1026"/>
      <c r="V30" s="1026">
        <v>24747</v>
      </c>
      <c r="W30" s="1026"/>
      <c r="X30" s="1026"/>
      <c r="Y30" s="1026"/>
      <c r="Z30" s="1026"/>
      <c r="AA30" s="1026">
        <v>1187</v>
      </c>
      <c r="AB30" s="1026"/>
      <c r="AC30" s="1026"/>
      <c r="AD30" s="1026"/>
      <c r="AE30" s="1027"/>
      <c r="AF30" s="1022">
        <v>1187</v>
      </c>
      <c r="AG30" s="1023"/>
      <c r="AH30" s="1023"/>
      <c r="AI30" s="1023"/>
      <c r="AJ30" s="1024"/>
      <c r="AK30" s="967">
        <v>4490</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394</v>
      </c>
      <c r="C31" s="1018"/>
      <c r="D31" s="1018"/>
      <c r="E31" s="1018"/>
      <c r="F31" s="1018"/>
      <c r="G31" s="1018"/>
      <c r="H31" s="1018"/>
      <c r="I31" s="1018"/>
      <c r="J31" s="1018"/>
      <c r="K31" s="1018"/>
      <c r="L31" s="1018"/>
      <c r="M31" s="1018"/>
      <c r="N31" s="1018"/>
      <c r="O31" s="1018"/>
      <c r="P31" s="1019"/>
      <c r="Q31" s="1025">
        <v>11720</v>
      </c>
      <c r="R31" s="1026"/>
      <c r="S31" s="1026"/>
      <c r="T31" s="1026"/>
      <c r="U31" s="1026"/>
      <c r="V31" s="1026">
        <v>12392</v>
      </c>
      <c r="W31" s="1026"/>
      <c r="X31" s="1026"/>
      <c r="Y31" s="1026"/>
      <c r="Z31" s="1026"/>
      <c r="AA31" s="1026">
        <v>-672</v>
      </c>
      <c r="AB31" s="1026"/>
      <c r="AC31" s="1026"/>
      <c r="AD31" s="1026"/>
      <c r="AE31" s="1027"/>
      <c r="AF31" s="1022">
        <v>106</v>
      </c>
      <c r="AG31" s="1023"/>
      <c r="AH31" s="1023"/>
      <c r="AI31" s="1023"/>
      <c r="AJ31" s="1024"/>
      <c r="AK31" s="967">
        <v>1970</v>
      </c>
      <c r="AL31" s="958"/>
      <c r="AM31" s="958"/>
      <c r="AN31" s="958"/>
      <c r="AO31" s="958"/>
      <c r="AP31" s="958">
        <v>2197</v>
      </c>
      <c r="AQ31" s="958"/>
      <c r="AR31" s="958"/>
      <c r="AS31" s="958"/>
      <c r="AT31" s="958"/>
      <c r="AU31" s="958">
        <v>1439</v>
      </c>
      <c r="AV31" s="958"/>
      <c r="AW31" s="958"/>
      <c r="AX31" s="958"/>
      <c r="AY31" s="958"/>
      <c r="AZ31" s="1028" t="s">
        <v>550</v>
      </c>
      <c r="BA31" s="1028"/>
      <c r="BB31" s="1028"/>
      <c r="BC31" s="1028"/>
      <c r="BD31" s="1028"/>
      <c r="BE31" s="959" t="s">
        <v>395</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396</v>
      </c>
      <c r="C32" s="1018"/>
      <c r="D32" s="1018"/>
      <c r="E32" s="1018"/>
      <c r="F32" s="1018"/>
      <c r="G32" s="1018"/>
      <c r="H32" s="1018"/>
      <c r="I32" s="1018"/>
      <c r="J32" s="1018"/>
      <c r="K32" s="1018"/>
      <c r="L32" s="1018"/>
      <c r="M32" s="1018"/>
      <c r="N32" s="1018"/>
      <c r="O32" s="1018"/>
      <c r="P32" s="1019"/>
      <c r="Q32" s="1025">
        <v>6351</v>
      </c>
      <c r="R32" s="1026"/>
      <c r="S32" s="1026"/>
      <c r="T32" s="1026"/>
      <c r="U32" s="1026"/>
      <c r="V32" s="1026">
        <v>5726</v>
      </c>
      <c r="W32" s="1026"/>
      <c r="X32" s="1026"/>
      <c r="Y32" s="1026"/>
      <c r="Z32" s="1026"/>
      <c r="AA32" s="1026">
        <v>625</v>
      </c>
      <c r="AB32" s="1026"/>
      <c r="AC32" s="1026"/>
      <c r="AD32" s="1026"/>
      <c r="AE32" s="1027"/>
      <c r="AF32" s="1022">
        <v>1435</v>
      </c>
      <c r="AG32" s="1023"/>
      <c r="AH32" s="1023"/>
      <c r="AI32" s="1023"/>
      <c r="AJ32" s="1024"/>
      <c r="AK32" s="967">
        <v>1884</v>
      </c>
      <c r="AL32" s="958"/>
      <c r="AM32" s="958"/>
      <c r="AN32" s="958"/>
      <c r="AO32" s="958"/>
      <c r="AP32" s="958">
        <v>20732</v>
      </c>
      <c r="AQ32" s="958"/>
      <c r="AR32" s="958"/>
      <c r="AS32" s="958"/>
      <c r="AT32" s="958"/>
      <c r="AU32" s="958">
        <v>12605</v>
      </c>
      <c r="AV32" s="958"/>
      <c r="AW32" s="958"/>
      <c r="AX32" s="958"/>
      <c r="AY32" s="958"/>
      <c r="AZ32" s="1028" t="s">
        <v>550</v>
      </c>
      <c r="BA32" s="1028"/>
      <c r="BB32" s="1028"/>
      <c r="BC32" s="1028"/>
      <c r="BD32" s="1028"/>
      <c r="BE32" s="959" t="s">
        <v>395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397</v>
      </c>
      <c r="C33" s="1018"/>
      <c r="D33" s="1018"/>
      <c r="E33" s="1018"/>
      <c r="F33" s="1018"/>
      <c r="G33" s="1018"/>
      <c r="H33" s="1018"/>
      <c r="I33" s="1018"/>
      <c r="J33" s="1018"/>
      <c r="K33" s="1018"/>
      <c r="L33" s="1018"/>
      <c r="M33" s="1018"/>
      <c r="N33" s="1018"/>
      <c r="O33" s="1018"/>
      <c r="P33" s="1019"/>
      <c r="Q33" s="1025">
        <v>164</v>
      </c>
      <c r="R33" s="1026"/>
      <c r="S33" s="1026"/>
      <c r="T33" s="1026"/>
      <c r="U33" s="1026"/>
      <c r="V33" s="1026">
        <v>27</v>
      </c>
      <c r="W33" s="1026"/>
      <c r="X33" s="1026"/>
      <c r="Y33" s="1026"/>
      <c r="Z33" s="1026"/>
      <c r="AA33" s="1026">
        <v>137</v>
      </c>
      <c r="AB33" s="1026"/>
      <c r="AC33" s="1026"/>
      <c r="AD33" s="1026"/>
      <c r="AE33" s="1027"/>
      <c r="AF33" s="1022">
        <v>137</v>
      </c>
      <c r="AG33" s="1023"/>
      <c r="AH33" s="1023"/>
      <c r="AI33" s="1023"/>
      <c r="AJ33" s="1024"/>
      <c r="AK33" s="967">
        <v>16</v>
      </c>
      <c r="AL33" s="958"/>
      <c r="AM33" s="958"/>
      <c r="AN33" s="958"/>
      <c r="AO33" s="958"/>
      <c r="AP33" s="958">
        <v>21</v>
      </c>
      <c r="AQ33" s="958"/>
      <c r="AR33" s="958"/>
      <c r="AS33" s="958"/>
      <c r="AT33" s="958"/>
      <c r="AU33" s="958">
        <v>21</v>
      </c>
      <c r="AV33" s="958"/>
      <c r="AW33" s="958"/>
      <c r="AX33" s="958"/>
      <c r="AY33" s="958"/>
      <c r="AZ33" s="1028" t="s">
        <v>550</v>
      </c>
      <c r="BA33" s="1028"/>
      <c r="BB33" s="1028"/>
      <c r="BC33" s="1028"/>
      <c r="BD33" s="1028"/>
      <c r="BE33" s="959" t="s">
        <v>398</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379</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3530</v>
      </c>
      <c r="AG63" s="946"/>
      <c r="AH63" s="946"/>
      <c r="AI63" s="946"/>
      <c r="AJ63" s="1009"/>
      <c r="AK63" s="1010"/>
      <c r="AL63" s="950"/>
      <c r="AM63" s="950"/>
      <c r="AN63" s="950"/>
      <c r="AO63" s="950"/>
      <c r="AP63" s="946">
        <v>22950</v>
      </c>
      <c r="AQ63" s="946"/>
      <c r="AR63" s="946"/>
      <c r="AS63" s="946"/>
      <c r="AT63" s="946"/>
      <c r="AU63" s="946">
        <v>14065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551</v>
      </c>
      <c r="C68" s="973"/>
      <c r="D68" s="973"/>
      <c r="E68" s="973"/>
      <c r="F68" s="973"/>
      <c r="G68" s="973"/>
      <c r="H68" s="973"/>
      <c r="I68" s="973"/>
      <c r="J68" s="973"/>
      <c r="K68" s="973"/>
      <c r="L68" s="973"/>
      <c r="M68" s="973"/>
      <c r="N68" s="973"/>
      <c r="O68" s="973"/>
      <c r="P68" s="974"/>
      <c r="Q68" s="975">
        <v>7437</v>
      </c>
      <c r="R68" s="969"/>
      <c r="S68" s="969"/>
      <c r="T68" s="969"/>
      <c r="U68" s="969"/>
      <c r="V68" s="969">
        <v>7037</v>
      </c>
      <c r="W68" s="969"/>
      <c r="X68" s="969"/>
      <c r="Y68" s="969"/>
      <c r="Z68" s="969"/>
      <c r="AA68" s="969">
        <v>399</v>
      </c>
      <c r="AB68" s="969"/>
      <c r="AC68" s="969"/>
      <c r="AD68" s="969"/>
      <c r="AE68" s="969"/>
      <c r="AF68" s="969">
        <v>399</v>
      </c>
      <c r="AG68" s="969"/>
      <c r="AH68" s="969"/>
      <c r="AI68" s="969"/>
      <c r="AJ68" s="969"/>
      <c r="AK68" s="969">
        <v>0</v>
      </c>
      <c r="AL68" s="969"/>
      <c r="AM68" s="969"/>
      <c r="AN68" s="969"/>
      <c r="AO68" s="969"/>
      <c r="AP68" s="969">
        <v>8021</v>
      </c>
      <c r="AQ68" s="969"/>
      <c r="AR68" s="969"/>
      <c r="AS68" s="969"/>
      <c r="AT68" s="969"/>
      <c r="AU68" s="969">
        <v>2090</v>
      </c>
      <c r="AV68" s="969"/>
      <c r="AW68" s="969"/>
      <c r="AX68" s="969"/>
      <c r="AY68" s="969"/>
      <c r="AZ68" s="970" t="s">
        <v>557</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552</v>
      </c>
      <c r="C69" s="962"/>
      <c r="D69" s="962"/>
      <c r="E69" s="962"/>
      <c r="F69" s="962"/>
      <c r="G69" s="962"/>
      <c r="H69" s="962"/>
      <c r="I69" s="962"/>
      <c r="J69" s="962"/>
      <c r="K69" s="962"/>
      <c r="L69" s="962"/>
      <c r="M69" s="962"/>
      <c r="N69" s="962"/>
      <c r="O69" s="962"/>
      <c r="P69" s="963"/>
      <c r="Q69" s="964">
        <v>7322</v>
      </c>
      <c r="R69" s="958"/>
      <c r="S69" s="958"/>
      <c r="T69" s="958"/>
      <c r="U69" s="958"/>
      <c r="V69" s="958">
        <v>6361</v>
      </c>
      <c r="W69" s="958"/>
      <c r="X69" s="958"/>
      <c r="Y69" s="958"/>
      <c r="Z69" s="958"/>
      <c r="AA69" s="958">
        <v>961</v>
      </c>
      <c r="AB69" s="958"/>
      <c r="AC69" s="958"/>
      <c r="AD69" s="958"/>
      <c r="AE69" s="958"/>
      <c r="AF69" s="958">
        <v>7060</v>
      </c>
      <c r="AG69" s="958"/>
      <c r="AH69" s="958"/>
      <c r="AI69" s="958"/>
      <c r="AJ69" s="958"/>
      <c r="AK69" s="958">
        <v>62</v>
      </c>
      <c r="AL69" s="958"/>
      <c r="AM69" s="958"/>
      <c r="AN69" s="958"/>
      <c r="AO69" s="958"/>
      <c r="AP69" s="958">
        <v>8102</v>
      </c>
      <c r="AQ69" s="958"/>
      <c r="AR69" s="958"/>
      <c r="AS69" s="958"/>
      <c r="AT69" s="958"/>
      <c r="AU69" s="958">
        <v>8</v>
      </c>
      <c r="AV69" s="958"/>
      <c r="AW69" s="958"/>
      <c r="AX69" s="958"/>
      <c r="AY69" s="958"/>
      <c r="AZ69" s="959" t="s">
        <v>558</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553</v>
      </c>
      <c r="C70" s="962"/>
      <c r="D70" s="962"/>
      <c r="E70" s="962"/>
      <c r="F70" s="962"/>
      <c r="G70" s="962"/>
      <c r="H70" s="962"/>
      <c r="I70" s="962"/>
      <c r="J70" s="962"/>
      <c r="K70" s="962"/>
      <c r="L70" s="962"/>
      <c r="M70" s="962"/>
      <c r="N70" s="962"/>
      <c r="O70" s="962"/>
      <c r="P70" s="963"/>
      <c r="Q70" s="964">
        <v>43230</v>
      </c>
      <c r="R70" s="958"/>
      <c r="S70" s="958"/>
      <c r="T70" s="958"/>
      <c r="U70" s="958"/>
      <c r="V70" s="958">
        <v>41366</v>
      </c>
      <c r="W70" s="958"/>
      <c r="X70" s="958"/>
      <c r="Y70" s="958"/>
      <c r="Z70" s="958"/>
      <c r="AA70" s="958">
        <v>1864</v>
      </c>
      <c r="AB70" s="958"/>
      <c r="AC70" s="958"/>
      <c r="AD70" s="958"/>
      <c r="AE70" s="958"/>
      <c r="AF70" s="958">
        <v>8625</v>
      </c>
      <c r="AG70" s="958"/>
      <c r="AH70" s="958"/>
      <c r="AI70" s="958"/>
      <c r="AJ70" s="958"/>
      <c r="AK70" s="958" t="s">
        <v>550</v>
      </c>
      <c r="AL70" s="958"/>
      <c r="AM70" s="958"/>
      <c r="AN70" s="958"/>
      <c r="AO70" s="958"/>
      <c r="AP70" s="958" t="s">
        <v>550</v>
      </c>
      <c r="AQ70" s="958"/>
      <c r="AR70" s="958"/>
      <c r="AS70" s="958"/>
      <c r="AT70" s="958"/>
      <c r="AU70" s="958" t="s">
        <v>550</v>
      </c>
      <c r="AV70" s="958"/>
      <c r="AW70" s="958"/>
      <c r="AX70" s="958"/>
      <c r="AY70" s="958"/>
      <c r="AZ70" s="959" t="s">
        <v>559</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554</v>
      </c>
      <c r="C71" s="962"/>
      <c r="D71" s="962"/>
      <c r="E71" s="962"/>
      <c r="F71" s="962"/>
      <c r="G71" s="962"/>
      <c r="H71" s="962"/>
      <c r="I71" s="962"/>
      <c r="J71" s="962"/>
      <c r="K71" s="962"/>
      <c r="L71" s="962"/>
      <c r="M71" s="962"/>
      <c r="N71" s="962"/>
      <c r="O71" s="962"/>
      <c r="P71" s="963"/>
      <c r="Q71" s="964">
        <v>2562</v>
      </c>
      <c r="R71" s="958"/>
      <c r="S71" s="958"/>
      <c r="T71" s="958"/>
      <c r="U71" s="958"/>
      <c r="V71" s="958">
        <v>2538</v>
      </c>
      <c r="W71" s="958"/>
      <c r="X71" s="958"/>
      <c r="Y71" s="958"/>
      <c r="Z71" s="958"/>
      <c r="AA71" s="958">
        <v>24</v>
      </c>
      <c r="AB71" s="958"/>
      <c r="AC71" s="958"/>
      <c r="AD71" s="958"/>
      <c r="AE71" s="958"/>
      <c r="AF71" s="958">
        <v>24</v>
      </c>
      <c r="AG71" s="958"/>
      <c r="AH71" s="958"/>
      <c r="AI71" s="958"/>
      <c r="AJ71" s="958"/>
      <c r="AK71" s="958" t="s">
        <v>550</v>
      </c>
      <c r="AL71" s="958"/>
      <c r="AM71" s="958"/>
      <c r="AN71" s="958"/>
      <c r="AO71" s="958"/>
      <c r="AP71" s="958" t="s">
        <v>550</v>
      </c>
      <c r="AQ71" s="958"/>
      <c r="AR71" s="958"/>
      <c r="AS71" s="958"/>
      <c r="AT71" s="958"/>
      <c r="AU71" s="958" t="s">
        <v>550</v>
      </c>
      <c r="AV71" s="958"/>
      <c r="AW71" s="958"/>
      <c r="AX71" s="958"/>
      <c r="AY71" s="958"/>
      <c r="AZ71" s="959" t="s">
        <v>560</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554</v>
      </c>
      <c r="C72" s="962"/>
      <c r="D72" s="962"/>
      <c r="E72" s="962"/>
      <c r="F72" s="962"/>
      <c r="G72" s="962"/>
      <c r="H72" s="962"/>
      <c r="I72" s="962"/>
      <c r="J72" s="962"/>
      <c r="K72" s="962"/>
      <c r="L72" s="962"/>
      <c r="M72" s="962"/>
      <c r="N72" s="962"/>
      <c r="O72" s="962"/>
      <c r="P72" s="963"/>
      <c r="Q72" s="964">
        <v>880773</v>
      </c>
      <c r="R72" s="958"/>
      <c r="S72" s="958"/>
      <c r="T72" s="958"/>
      <c r="U72" s="958"/>
      <c r="V72" s="958">
        <v>869976</v>
      </c>
      <c r="W72" s="958"/>
      <c r="X72" s="958"/>
      <c r="Y72" s="958"/>
      <c r="Z72" s="958"/>
      <c r="AA72" s="958">
        <v>10796</v>
      </c>
      <c r="AB72" s="958"/>
      <c r="AC72" s="958"/>
      <c r="AD72" s="958"/>
      <c r="AE72" s="958"/>
      <c r="AF72" s="958">
        <v>10571</v>
      </c>
      <c r="AG72" s="958"/>
      <c r="AH72" s="958"/>
      <c r="AI72" s="958"/>
      <c r="AJ72" s="958"/>
      <c r="AK72" s="958">
        <v>5498</v>
      </c>
      <c r="AL72" s="958"/>
      <c r="AM72" s="958"/>
      <c r="AN72" s="958"/>
      <c r="AO72" s="958"/>
      <c r="AP72" s="958" t="s">
        <v>550</v>
      </c>
      <c r="AQ72" s="958"/>
      <c r="AR72" s="958"/>
      <c r="AS72" s="958"/>
      <c r="AT72" s="958"/>
      <c r="AU72" s="958" t="s">
        <v>550</v>
      </c>
      <c r="AV72" s="958"/>
      <c r="AW72" s="958"/>
      <c r="AX72" s="958"/>
      <c r="AY72" s="958"/>
      <c r="AZ72" s="959" t="s">
        <v>561</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555</v>
      </c>
      <c r="C73" s="962"/>
      <c r="D73" s="962"/>
      <c r="E73" s="962"/>
      <c r="F73" s="962"/>
      <c r="G73" s="962"/>
      <c r="H73" s="962"/>
      <c r="I73" s="962"/>
      <c r="J73" s="962"/>
      <c r="K73" s="962"/>
      <c r="L73" s="962"/>
      <c r="M73" s="962"/>
      <c r="N73" s="962"/>
      <c r="O73" s="962"/>
      <c r="P73" s="963"/>
      <c r="Q73" s="964">
        <v>23245</v>
      </c>
      <c r="R73" s="958"/>
      <c r="S73" s="958"/>
      <c r="T73" s="958"/>
      <c r="U73" s="958"/>
      <c r="V73" s="958">
        <v>14700</v>
      </c>
      <c r="W73" s="958"/>
      <c r="X73" s="958"/>
      <c r="Y73" s="958"/>
      <c r="Z73" s="958"/>
      <c r="AA73" s="958">
        <v>8545</v>
      </c>
      <c r="AB73" s="958"/>
      <c r="AC73" s="958"/>
      <c r="AD73" s="958"/>
      <c r="AE73" s="958"/>
      <c r="AF73" s="958">
        <v>8545</v>
      </c>
      <c r="AG73" s="958"/>
      <c r="AH73" s="958"/>
      <c r="AI73" s="958"/>
      <c r="AJ73" s="958"/>
      <c r="AK73" s="958">
        <v>21</v>
      </c>
      <c r="AL73" s="958"/>
      <c r="AM73" s="958"/>
      <c r="AN73" s="958"/>
      <c r="AO73" s="958"/>
      <c r="AP73" s="958" t="s">
        <v>550</v>
      </c>
      <c r="AQ73" s="958"/>
      <c r="AR73" s="958"/>
      <c r="AS73" s="958"/>
      <c r="AT73" s="958"/>
      <c r="AU73" s="958" t="s">
        <v>550</v>
      </c>
      <c r="AV73" s="958"/>
      <c r="AW73" s="958"/>
      <c r="AX73" s="958"/>
      <c r="AY73" s="958"/>
      <c r="AZ73" s="959" t="s">
        <v>560</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555</v>
      </c>
      <c r="C74" s="962"/>
      <c r="D74" s="962"/>
      <c r="E74" s="962"/>
      <c r="F74" s="962"/>
      <c r="G74" s="962"/>
      <c r="H74" s="962"/>
      <c r="I74" s="962"/>
      <c r="J74" s="962"/>
      <c r="K74" s="962"/>
      <c r="L74" s="962"/>
      <c r="M74" s="962"/>
      <c r="N74" s="962"/>
      <c r="O74" s="962"/>
      <c r="P74" s="963"/>
      <c r="Q74" s="964">
        <v>177</v>
      </c>
      <c r="R74" s="958"/>
      <c r="S74" s="958"/>
      <c r="T74" s="958"/>
      <c r="U74" s="958"/>
      <c r="V74" s="958">
        <v>101</v>
      </c>
      <c r="W74" s="958"/>
      <c r="X74" s="958"/>
      <c r="Y74" s="958"/>
      <c r="Z74" s="958"/>
      <c r="AA74" s="958">
        <v>77</v>
      </c>
      <c r="AB74" s="958"/>
      <c r="AC74" s="958"/>
      <c r="AD74" s="958"/>
      <c r="AE74" s="958"/>
      <c r="AF74" s="958">
        <v>77</v>
      </c>
      <c r="AG74" s="958"/>
      <c r="AH74" s="958"/>
      <c r="AI74" s="958"/>
      <c r="AJ74" s="958"/>
      <c r="AK74" s="958" t="s">
        <v>550</v>
      </c>
      <c r="AL74" s="958"/>
      <c r="AM74" s="958"/>
      <c r="AN74" s="958"/>
      <c r="AO74" s="958"/>
      <c r="AP74" s="958" t="s">
        <v>550</v>
      </c>
      <c r="AQ74" s="958"/>
      <c r="AR74" s="958"/>
      <c r="AS74" s="958"/>
      <c r="AT74" s="958"/>
      <c r="AU74" s="958" t="s">
        <v>550</v>
      </c>
      <c r="AV74" s="958"/>
      <c r="AW74" s="958"/>
      <c r="AX74" s="958"/>
      <c r="AY74" s="958"/>
      <c r="AZ74" s="959" t="s">
        <v>562</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556</v>
      </c>
      <c r="C75" s="962"/>
      <c r="D75" s="962"/>
      <c r="E75" s="962"/>
      <c r="F75" s="962"/>
      <c r="G75" s="962"/>
      <c r="H75" s="962"/>
      <c r="I75" s="962"/>
      <c r="J75" s="962"/>
      <c r="K75" s="962"/>
      <c r="L75" s="962"/>
      <c r="M75" s="962"/>
      <c r="N75" s="962"/>
      <c r="O75" s="962"/>
      <c r="P75" s="963"/>
      <c r="Q75" s="965">
        <v>289</v>
      </c>
      <c r="R75" s="966"/>
      <c r="S75" s="966"/>
      <c r="T75" s="966"/>
      <c r="U75" s="967"/>
      <c r="V75" s="968">
        <v>262</v>
      </c>
      <c r="W75" s="966"/>
      <c r="X75" s="966"/>
      <c r="Y75" s="966"/>
      <c r="Z75" s="967"/>
      <c r="AA75" s="968">
        <v>26</v>
      </c>
      <c r="AB75" s="966"/>
      <c r="AC75" s="966"/>
      <c r="AD75" s="966"/>
      <c r="AE75" s="967"/>
      <c r="AF75" s="968">
        <v>26</v>
      </c>
      <c r="AG75" s="966"/>
      <c r="AH75" s="966"/>
      <c r="AI75" s="966"/>
      <c r="AJ75" s="967"/>
      <c r="AK75" s="968">
        <v>4</v>
      </c>
      <c r="AL75" s="966"/>
      <c r="AM75" s="966"/>
      <c r="AN75" s="966"/>
      <c r="AO75" s="967"/>
      <c r="AP75" s="968" t="s">
        <v>550</v>
      </c>
      <c r="AQ75" s="966"/>
      <c r="AR75" s="966"/>
      <c r="AS75" s="966"/>
      <c r="AT75" s="967"/>
      <c r="AU75" s="968" t="s">
        <v>550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379</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35327</v>
      </c>
      <c r="AG88" s="946"/>
      <c r="AH88" s="946"/>
      <c r="AI88" s="946"/>
      <c r="AJ88" s="946"/>
      <c r="AK88" s="950"/>
      <c r="AL88" s="950"/>
      <c r="AM88" s="950"/>
      <c r="AN88" s="950"/>
      <c r="AO88" s="950"/>
      <c r="AP88" s="946">
        <v>16123</v>
      </c>
      <c r="AQ88" s="946"/>
      <c r="AR88" s="946"/>
      <c r="AS88" s="946"/>
      <c r="AT88" s="946"/>
      <c r="AU88" s="946">
        <v>2098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181</v>
      </c>
      <c r="CS102" s="940"/>
      <c r="CT102" s="940"/>
      <c r="CU102" s="940"/>
      <c r="CV102" s="941"/>
      <c r="CW102" s="939" t="s">
        <v>550</v>
      </c>
      <c r="CX102" s="940"/>
      <c r="CY102" s="940"/>
      <c r="CZ102" s="940"/>
      <c r="DA102" s="941"/>
      <c r="DB102" s="939">
        <v>38</v>
      </c>
      <c r="DC102" s="940"/>
      <c r="DD102" s="940"/>
      <c r="DE102" s="940"/>
      <c r="DF102" s="941"/>
      <c r="DG102" s="939">
        <v>4256</v>
      </c>
      <c r="DH102" s="940"/>
      <c r="DI102" s="940"/>
      <c r="DJ102" s="940"/>
      <c r="DK102" s="941"/>
      <c r="DL102" s="939" t="s">
        <v>550</v>
      </c>
      <c r="DM102" s="940"/>
      <c r="DN102" s="940"/>
      <c r="DO102" s="940"/>
      <c r="DP102" s="941"/>
      <c r="DQ102" s="939">
        <v>4185</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8319413</v>
      </c>
      <c r="AB110" s="876"/>
      <c r="AC110" s="876"/>
      <c r="AD110" s="876"/>
      <c r="AE110" s="877"/>
      <c r="AF110" s="878">
        <v>8465028</v>
      </c>
      <c r="AG110" s="876"/>
      <c r="AH110" s="876"/>
      <c r="AI110" s="876"/>
      <c r="AJ110" s="877"/>
      <c r="AK110" s="878">
        <v>8748522</v>
      </c>
      <c r="AL110" s="876"/>
      <c r="AM110" s="876"/>
      <c r="AN110" s="876"/>
      <c r="AO110" s="877"/>
      <c r="AP110" s="879">
        <v>14.5</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85101274</v>
      </c>
      <c r="BR110" s="829"/>
      <c r="BS110" s="829"/>
      <c r="BT110" s="829"/>
      <c r="BU110" s="829"/>
      <c r="BV110" s="829">
        <v>82637045</v>
      </c>
      <c r="BW110" s="829"/>
      <c r="BX110" s="829"/>
      <c r="BY110" s="829"/>
      <c r="BZ110" s="829"/>
      <c r="CA110" s="829">
        <v>81072109</v>
      </c>
      <c r="CB110" s="829"/>
      <c r="CC110" s="829"/>
      <c r="CD110" s="829"/>
      <c r="CE110" s="829"/>
      <c r="CF110" s="853">
        <v>134.19999999999999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1358405</v>
      </c>
      <c r="DH110" s="829"/>
      <c r="DI110" s="829"/>
      <c r="DJ110" s="829"/>
      <c r="DK110" s="829"/>
      <c r="DL110" s="829">
        <v>1064830</v>
      </c>
      <c r="DM110" s="829"/>
      <c r="DN110" s="829"/>
      <c r="DO110" s="829"/>
      <c r="DP110" s="829"/>
      <c r="DQ110" s="829">
        <v>771089</v>
      </c>
      <c r="DR110" s="829"/>
      <c r="DS110" s="829"/>
      <c r="DT110" s="829"/>
      <c r="DU110" s="829"/>
      <c r="DV110" s="830">
        <v>1.3</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1494913</v>
      </c>
      <c r="BR111" s="804"/>
      <c r="BS111" s="804"/>
      <c r="BT111" s="804"/>
      <c r="BU111" s="804"/>
      <c r="BV111" s="804">
        <v>1191144</v>
      </c>
      <c r="BW111" s="804"/>
      <c r="BX111" s="804"/>
      <c r="BY111" s="804"/>
      <c r="BZ111" s="804"/>
      <c r="CA111" s="804">
        <v>893866</v>
      </c>
      <c r="CB111" s="804"/>
      <c r="CC111" s="804"/>
      <c r="CD111" s="804"/>
      <c r="CE111" s="804"/>
      <c r="CF111" s="862">
        <v>1.5</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16215660</v>
      </c>
      <c r="BR112" s="804"/>
      <c r="BS112" s="804"/>
      <c r="BT112" s="804"/>
      <c r="BU112" s="804"/>
      <c r="BV112" s="804">
        <v>15656331</v>
      </c>
      <c r="BW112" s="804"/>
      <c r="BX112" s="804"/>
      <c r="BY112" s="804"/>
      <c r="BZ112" s="804"/>
      <c r="CA112" s="804">
        <v>14064982</v>
      </c>
      <c r="CB112" s="804"/>
      <c r="CC112" s="804"/>
      <c r="CD112" s="804"/>
      <c r="CE112" s="804"/>
      <c r="CF112" s="862">
        <v>23.3</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2139472</v>
      </c>
      <c r="AB113" s="906"/>
      <c r="AC113" s="906"/>
      <c r="AD113" s="906"/>
      <c r="AE113" s="907"/>
      <c r="AF113" s="908">
        <v>2433539</v>
      </c>
      <c r="AG113" s="906"/>
      <c r="AH113" s="906"/>
      <c r="AI113" s="906"/>
      <c r="AJ113" s="907"/>
      <c r="AK113" s="908">
        <v>2342923</v>
      </c>
      <c r="AL113" s="906"/>
      <c r="AM113" s="906"/>
      <c r="AN113" s="906"/>
      <c r="AO113" s="907"/>
      <c r="AP113" s="909">
        <v>3.9</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2314951</v>
      </c>
      <c r="BR113" s="804"/>
      <c r="BS113" s="804"/>
      <c r="BT113" s="804"/>
      <c r="BU113" s="804"/>
      <c r="BV113" s="804">
        <v>2201485</v>
      </c>
      <c r="BW113" s="804"/>
      <c r="BX113" s="804"/>
      <c r="BY113" s="804"/>
      <c r="BZ113" s="804"/>
      <c r="CA113" s="804">
        <v>2098497</v>
      </c>
      <c r="CB113" s="804"/>
      <c r="CC113" s="804"/>
      <c r="CD113" s="804"/>
      <c r="CE113" s="804"/>
      <c r="CF113" s="862">
        <v>3.5</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276551</v>
      </c>
      <c r="AB114" s="767"/>
      <c r="AC114" s="767"/>
      <c r="AD114" s="767"/>
      <c r="AE114" s="768"/>
      <c r="AF114" s="769">
        <v>283159</v>
      </c>
      <c r="AG114" s="767"/>
      <c r="AH114" s="767"/>
      <c r="AI114" s="767"/>
      <c r="AJ114" s="768"/>
      <c r="AK114" s="769">
        <v>359854</v>
      </c>
      <c r="AL114" s="767"/>
      <c r="AM114" s="767"/>
      <c r="AN114" s="767"/>
      <c r="AO114" s="768"/>
      <c r="AP114" s="811">
        <v>0.6</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997405</v>
      </c>
      <c r="BR114" s="804"/>
      <c r="BS114" s="804"/>
      <c r="BT114" s="804"/>
      <c r="BU114" s="804"/>
      <c r="BV114" s="804">
        <v>68577</v>
      </c>
      <c r="BW114" s="804"/>
      <c r="BX114" s="804"/>
      <c r="BY114" s="804"/>
      <c r="BZ114" s="804"/>
      <c r="CA114" s="804">
        <v>689145</v>
      </c>
      <c r="CB114" s="804"/>
      <c r="CC114" s="804"/>
      <c r="CD114" s="804"/>
      <c r="CE114" s="804"/>
      <c r="CF114" s="862">
        <v>1.1000000000000001</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224425</v>
      </c>
      <c r="AB115" s="906"/>
      <c r="AC115" s="906"/>
      <c r="AD115" s="906"/>
      <c r="AE115" s="907"/>
      <c r="AF115" s="908">
        <v>224140</v>
      </c>
      <c r="AG115" s="906"/>
      <c r="AH115" s="906"/>
      <c r="AI115" s="906"/>
      <c r="AJ115" s="907"/>
      <c r="AK115" s="908">
        <v>224902</v>
      </c>
      <c r="AL115" s="906"/>
      <c r="AM115" s="906"/>
      <c r="AN115" s="906"/>
      <c r="AO115" s="907"/>
      <c r="AP115" s="909">
        <v>0.4</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4878909</v>
      </c>
      <c r="BR115" s="804"/>
      <c r="BS115" s="804"/>
      <c r="BT115" s="804"/>
      <c r="BU115" s="804"/>
      <c r="BV115" s="804">
        <v>4195699</v>
      </c>
      <c r="BW115" s="804"/>
      <c r="BX115" s="804"/>
      <c r="BY115" s="804"/>
      <c r="BZ115" s="804"/>
      <c r="CA115" s="804">
        <v>4184947</v>
      </c>
      <c r="CB115" s="804"/>
      <c r="CC115" s="804"/>
      <c r="CD115" s="804"/>
      <c r="CE115" s="804"/>
      <c r="CF115" s="862">
        <v>6.9</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842</v>
      </c>
      <c r="AB116" s="767"/>
      <c r="AC116" s="767"/>
      <c r="AD116" s="767"/>
      <c r="AE116" s="768"/>
      <c r="AF116" s="769">
        <v>1534</v>
      </c>
      <c r="AG116" s="767"/>
      <c r="AH116" s="767"/>
      <c r="AI116" s="767"/>
      <c r="AJ116" s="768"/>
      <c r="AK116" s="769">
        <v>857</v>
      </c>
      <c r="AL116" s="767"/>
      <c r="AM116" s="767"/>
      <c r="AN116" s="767"/>
      <c r="AO116" s="768"/>
      <c r="AP116" s="811">
        <v>0</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10960703</v>
      </c>
      <c r="AB117" s="890"/>
      <c r="AC117" s="890"/>
      <c r="AD117" s="890"/>
      <c r="AE117" s="891"/>
      <c r="AF117" s="892">
        <v>11407400</v>
      </c>
      <c r="AG117" s="890"/>
      <c r="AH117" s="890"/>
      <c r="AI117" s="890"/>
      <c r="AJ117" s="891"/>
      <c r="AK117" s="892">
        <v>11677058</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v>127413</v>
      </c>
      <c r="DH117" s="767"/>
      <c r="DI117" s="767"/>
      <c r="DJ117" s="767"/>
      <c r="DK117" s="768"/>
      <c r="DL117" s="769">
        <v>120383</v>
      </c>
      <c r="DM117" s="767"/>
      <c r="DN117" s="767"/>
      <c r="DO117" s="767"/>
      <c r="DP117" s="768"/>
      <c r="DQ117" s="769">
        <v>113357</v>
      </c>
      <c r="DR117" s="767"/>
      <c r="DS117" s="767"/>
      <c r="DT117" s="767"/>
      <c r="DU117" s="768"/>
      <c r="DV117" s="811">
        <v>0.2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220568</v>
      </c>
      <c r="AB119" s="876"/>
      <c r="AC119" s="876"/>
      <c r="AD119" s="876"/>
      <c r="AE119" s="877"/>
      <c r="AF119" s="878">
        <v>220976</v>
      </c>
      <c r="AG119" s="876"/>
      <c r="AH119" s="876"/>
      <c r="AI119" s="876"/>
      <c r="AJ119" s="877"/>
      <c r="AK119" s="878">
        <v>221099</v>
      </c>
      <c r="AL119" s="876"/>
      <c r="AM119" s="876"/>
      <c r="AN119" s="876"/>
      <c r="AO119" s="877"/>
      <c r="AP119" s="879">
        <v>0.4</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111003112</v>
      </c>
      <c r="BR119" s="832"/>
      <c r="BS119" s="832"/>
      <c r="BT119" s="832"/>
      <c r="BU119" s="832"/>
      <c r="BV119" s="832">
        <v>105950281</v>
      </c>
      <c r="BW119" s="832"/>
      <c r="BX119" s="832"/>
      <c r="BY119" s="832"/>
      <c r="BZ119" s="832"/>
      <c r="CA119" s="832">
        <v>103003546</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9095</v>
      </c>
      <c r="DH119" s="751"/>
      <c r="DI119" s="751"/>
      <c r="DJ119" s="751"/>
      <c r="DK119" s="752"/>
      <c r="DL119" s="753">
        <v>5931</v>
      </c>
      <c r="DM119" s="751"/>
      <c r="DN119" s="751"/>
      <c r="DO119" s="751"/>
      <c r="DP119" s="752"/>
      <c r="DQ119" s="753">
        <v>9420</v>
      </c>
      <c r="DR119" s="751"/>
      <c r="DS119" s="751"/>
      <c r="DT119" s="751"/>
      <c r="DU119" s="752"/>
      <c r="DV119" s="835">
        <v>0</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15341938</v>
      </c>
      <c r="BR120" s="829"/>
      <c r="BS120" s="829"/>
      <c r="BT120" s="829"/>
      <c r="BU120" s="829"/>
      <c r="BV120" s="829">
        <v>18433291</v>
      </c>
      <c r="BW120" s="829"/>
      <c r="BX120" s="829"/>
      <c r="BY120" s="829"/>
      <c r="BZ120" s="829"/>
      <c r="CA120" s="829">
        <v>18325858</v>
      </c>
      <c r="CB120" s="829"/>
      <c r="CC120" s="829"/>
      <c r="CD120" s="829"/>
      <c r="CE120" s="829"/>
      <c r="CF120" s="853">
        <v>30.3</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13969765</v>
      </c>
      <c r="DH120" s="829"/>
      <c r="DI120" s="829"/>
      <c r="DJ120" s="829"/>
      <c r="DK120" s="829"/>
      <c r="DL120" s="829">
        <v>13697237</v>
      </c>
      <c r="DM120" s="829"/>
      <c r="DN120" s="829"/>
      <c r="DO120" s="829"/>
      <c r="DP120" s="829"/>
      <c r="DQ120" s="829">
        <v>12604919</v>
      </c>
      <c r="DR120" s="829"/>
      <c r="DS120" s="829"/>
      <c r="DT120" s="829"/>
      <c r="DU120" s="829"/>
      <c r="DV120" s="830">
        <v>20.9</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12085203</v>
      </c>
      <c r="BR121" s="804"/>
      <c r="BS121" s="804"/>
      <c r="BT121" s="804"/>
      <c r="BU121" s="804"/>
      <c r="BV121" s="804">
        <v>12983162</v>
      </c>
      <c r="BW121" s="804"/>
      <c r="BX121" s="804"/>
      <c r="BY121" s="804"/>
      <c r="BZ121" s="804"/>
      <c r="CA121" s="804">
        <v>13930653</v>
      </c>
      <c r="CB121" s="804"/>
      <c r="CC121" s="804"/>
      <c r="CD121" s="804"/>
      <c r="CE121" s="804"/>
      <c r="CF121" s="862">
        <v>23.1</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2019239</v>
      </c>
      <c r="DH121" s="804"/>
      <c r="DI121" s="804"/>
      <c r="DJ121" s="804"/>
      <c r="DK121" s="804"/>
      <c r="DL121" s="804">
        <v>1826903</v>
      </c>
      <c r="DM121" s="804"/>
      <c r="DN121" s="804"/>
      <c r="DO121" s="804"/>
      <c r="DP121" s="804"/>
      <c r="DQ121" s="804">
        <v>1438966</v>
      </c>
      <c r="DR121" s="804"/>
      <c r="DS121" s="804"/>
      <c r="DT121" s="804"/>
      <c r="DU121" s="804"/>
      <c r="DV121" s="781">
        <v>2.4</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75794007</v>
      </c>
      <c r="BR122" s="832"/>
      <c r="BS122" s="832"/>
      <c r="BT122" s="832"/>
      <c r="BU122" s="832"/>
      <c r="BV122" s="832">
        <v>73264381</v>
      </c>
      <c r="BW122" s="832"/>
      <c r="BX122" s="832"/>
      <c r="BY122" s="832"/>
      <c r="BZ122" s="832"/>
      <c r="CA122" s="832">
        <v>70484729</v>
      </c>
      <c r="CB122" s="832"/>
      <c r="CC122" s="832"/>
      <c r="CD122" s="832"/>
      <c r="CE122" s="832"/>
      <c r="CF122" s="833">
        <v>116.7</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45006</v>
      </c>
      <c r="DH122" s="804"/>
      <c r="DI122" s="804"/>
      <c r="DJ122" s="804"/>
      <c r="DK122" s="804"/>
      <c r="DL122" s="804">
        <v>35356</v>
      </c>
      <c r="DM122" s="804"/>
      <c r="DN122" s="804"/>
      <c r="DO122" s="804"/>
      <c r="DP122" s="804"/>
      <c r="DQ122" s="804">
        <v>21097</v>
      </c>
      <c r="DR122" s="804"/>
      <c r="DS122" s="804"/>
      <c r="DT122" s="804"/>
      <c r="DU122" s="804"/>
      <c r="DV122" s="781">
        <v>0</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103221148</v>
      </c>
      <c r="BR123" s="820"/>
      <c r="BS123" s="820"/>
      <c r="BT123" s="820"/>
      <c r="BU123" s="820"/>
      <c r="BV123" s="820">
        <v>104680834</v>
      </c>
      <c r="BW123" s="820"/>
      <c r="BX123" s="820"/>
      <c r="BY123" s="820"/>
      <c r="BZ123" s="820"/>
      <c r="CA123" s="820">
        <v>102741240</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12.9</v>
      </c>
      <c r="BR124" s="818"/>
      <c r="BS124" s="818"/>
      <c r="BT124" s="818"/>
      <c r="BU124" s="818"/>
      <c r="BV124" s="818">
        <v>2.1</v>
      </c>
      <c r="BW124" s="818"/>
      <c r="BX124" s="818"/>
      <c r="BY124" s="818"/>
      <c r="BZ124" s="818"/>
      <c r="CA124" s="818">
        <v>0.4</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181650</v>
      </c>
      <c r="DH124" s="751"/>
      <c r="DI124" s="751"/>
      <c r="DJ124" s="751"/>
      <c r="DK124" s="752"/>
      <c r="DL124" s="753">
        <v>96835</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3857</v>
      </c>
      <c r="AB126" s="767"/>
      <c r="AC126" s="767"/>
      <c r="AD126" s="767"/>
      <c r="AE126" s="768"/>
      <c r="AF126" s="769">
        <v>3164</v>
      </c>
      <c r="AG126" s="767"/>
      <c r="AH126" s="767"/>
      <c r="AI126" s="767"/>
      <c r="AJ126" s="768"/>
      <c r="AK126" s="769">
        <v>3803</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v>4876792</v>
      </c>
      <c r="DH126" s="804"/>
      <c r="DI126" s="804"/>
      <c r="DJ126" s="804"/>
      <c r="DK126" s="804"/>
      <c r="DL126" s="804">
        <v>4194380</v>
      </c>
      <c r="DM126" s="804"/>
      <c r="DN126" s="804"/>
      <c r="DO126" s="804"/>
      <c r="DP126" s="804"/>
      <c r="DQ126" s="804">
        <v>4184947</v>
      </c>
      <c r="DR126" s="804"/>
      <c r="DS126" s="804"/>
      <c r="DT126" s="804"/>
      <c r="DU126" s="804"/>
      <c r="DV126" s="781">
        <v>6.9</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1628372</v>
      </c>
      <c r="AB128" s="788"/>
      <c r="AC128" s="788"/>
      <c r="AD128" s="788"/>
      <c r="AE128" s="789"/>
      <c r="AF128" s="790">
        <v>1979892</v>
      </c>
      <c r="AG128" s="788"/>
      <c r="AH128" s="788"/>
      <c r="AI128" s="788"/>
      <c r="AJ128" s="789"/>
      <c r="AK128" s="790">
        <v>2096141</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2117</v>
      </c>
      <c r="DH128" s="778"/>
      <c r="DI128" s="778"/>
      <c r="DJ128" s="778"/>
      <c r="DK128" s="778"/>
      <c r="DL128" s="778">
        <v>1319</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66537411</v>
      </c>
      <c r="AB129" s="767"/>
      <c r="AC129" s="767"/>
      <c r="AD129" s="767"/>
      <c r="AE129" s="768"/>
      <c r="AF129" s="769">
        <v>65170729</v>
      </c>
      <c r="AG129" s="767"/>
      <c r="AH129" s="767"/>
      <c r="AI129" s="767"/>
      <c r="AJ129" s="768"/>
      <c r="AK129" s="769">
        <v>66594502</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6265835</v>
      </c>
      <c r="AB130" s="767"/>
      <c r="AC130" s="767"/>
      <c r="AD130" s="767"/>
      <c r="AE130" s="768"/>
      <c r="AF130" s="769">
        <v>6206701</v>
      </c>
      <c r="AG130" s="767"/>
      <c r="AH130" s="767"/>
      <c r="AI130" s="767"/>
      <c r="AJ130" s="768"/>
      <c r="AK130" s="769">
        <v>6196814</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5.3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60271576</v>
      </c>
      <c r="AB131" s="751"/>
      <c r="AC131" s="751"/>
      <c r="AD131" s="751"/>
      <c r="AE131" s="752"/>
      <c r="AF131" s="753">
        <v>58964028</v>
      </c>
      <c r="AG131" s="751"/>
      <c r="AH131" s="751"/>
      <c r="AI131" s="751"/>
      <c r="AJ131" s="752"/>
      <c r="AK131" s="753">
        <v>60397688</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0.4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5.0877979360000003</v>
      </c>
      <c r="AB132" s="732"/>
      <c r="AC132" s="732"/>
      <c r="AD132" s="732"/>
      <c r="AE132" s="733"/>
      <c r="AF132" s="734">
        <v>5.4623252669999998</v>
      </c>
      <c r="AG132" s="732"/>
      <c r="AH132" s="732"/>
      <c r="AI132" s="732"/>
      <c r="AJ132" s="733"/>
      <c r="AK132" s="734">
        <v>5.60303401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6.7</v>
      </c>
      <c r="AB133" s="711"/>
      <c r="AC133" s="711"/>
      <c r="AD133" s="711"/>
      <c r="AE133" s="712"/>
      <c r="AF133" s="710">
        <v>6</v>
      </c>
      <c r="AG133" s="711"/>
      <c r="AH133" s="711"/>
      <c r="AI133" s="711"/>
      <c r="AJ133" s="712"/>
      <c r="AK133" s="710">
        <v>5.3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xPM+SqteO8YZ8YTtYnt+fq+NKEewFMmo65BBwZi5TycNh8hFYEjXWZW5scEiUJApo+fWGPiz/KfQxeYmrM4Qw==" saltValue="r4uAW3txoz2F8WvRTEAA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AZ29" sqref="AZ29"/>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iEJEh2om0WMXr6slCyNhfPJ9WlV2PP5r5qaSx/PA8YtEYgmkHZHTWCYr0dJBVcw/ZO92MiSd7hvkujqFUKLiQ==" saltValue="8eQo+FSAmtxQiwF850mU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A84" sqref="A84"/>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OQXuSb+y43GrucDN/vgTU8Le4kbwCYVJ4K7M8G/U6iSyUMfVj5E2N1oMQNDTPBOrScDwGZTuaKX2nefC1/eg==" saltValue="Y1inrM5eKg+vl6Oa+5vl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20553101</v>
      </c>
      <c r="AP9" s="274">
        <v>59911</v>
      </c>
      <c r="AQ9" s="275">
        <v>62936</v>
      </c>
      <c r="AR9" s="276">
        <v>-4.8</v>
      </c>
    </row>
    <row r="10" spans="1:46" ht="13.5" customHeight="1" x14ac:dyDescent="0.15">
      <c r="A10" s="259"/>
      <c r="AK10" s="1117" t="s">
        <v>488</v>
      </c>
      <c r="AL10" s="1118"/>
      <c r="AM10" s="1118"/>
      <c r="AN10" s="1119"/>
      <c r="AO10" s="277">
        <v>141306</v>
      </c>
      <c r="AP10" s="277">
        <v>412</v>
      </c>
      <c r="AQ10" s="278">
        <v>1734</v>
      </c>
      <c r="AR10" s="279">
        <v>-76.2</v>
      </c>
    </row>
    <row r="11" spans="1:46" ht="13.5" customHeight="1" x14ac:dyDescent="0.15">
      <c r="A11" s="259"/>
      <c r="AK11" s="1117" t="s">
        <v>489</v>
      </c>
      <c r="AL11" s="1118"/>
      <c r="AM11" s="1118"/>
      <c r="AN11" s="1119"/>
      <c r="AO11" s="277">
        <v>29551</v>
      </c>
      <c r="AP11" s="277">
        <v>86</v>
      </c>
      <c r="AQ11" s="278">
        <v>694</v>
      </c>
      <c r="AR11" s="279">
        <v>-87.6</v>
      </c>
    </row>
    <row r="12" spans="1:46" ht="13.5" customHeight="1" x14ac:dyDescent="0.15">
      <c r="A12" s="259"/>
      <c r="AK12" s="1117" t="s">
        <v>490</v>
      </c>
      <c r="AL12" s="1118"/>
      <c r="AM12" s="1118"/>
      <c r="AN12" s="1119"/>
      <c r="AO12" s="277" t="s">
        <v>491</v>
      </c>
      <c r="AP12" s="277" t="s">
        <v>491</v>
      </c>
      <c r="AQ12" s="278">
        <v>24</v>
      </c>
      <c r="AR12" s="279" t="s">
        <v>491</v>
      </c>
    </row>
    <row r="13" spans="1:46" ht="13.5" customHeight="1" x14ac:dyDescent="0.15">
      <c r="A13" s="259"/>
      <c r="AK13" s="1117" t="s">
        <v>492</v>
      </c>
      <c r="AL13" s="1118"/>
      <c r="AM13" s="1118"/>
      <c r="AN13" s="1119"/>
      <c r="AO13" s="277">
        <v>738164</v>
      </c>
      <c r="AP13" s="277">
        <v>2152</v>
      </c>
      <c r="AQ13" s="278">
        <v>1996</v>
      </c>
      <c r="AR13" s="279">
        <v>7.8</v>
      </c>
    </row>
    <row r="14" spans="1:46" ht="13.5" customHeight="1" x14ac:dyDescent="0.15">
      <c r="A14" s="259"/>
      <c r="AK14" s="1117" t="s">
        <v>493</v>
      </c>
      <c r="AL14" s="1118"/>
      <c r="AM14" s="1118"/>
      <c r="AN14" s="1119"/>
      <c r="AO14" s="277">
        <v>280717</v>
      </c>
      <c r="AP14" s="277">
        <v>818</v>
      </c>
      <c r="AQ14" s="278">
        <v>1351</v>
      </c>
      <c r="AR14" s="279">
        <v>-39.5</v>
      </c>
    </row>
    <row r="15" spans="1:46" ht="13.5" customHeight="1" x14ac:dyDescent="0.15">
      <c r="A15" s="259"/>
      <c r="AK15" s="1120" t="s">
        <v>494</v>
      </c>
      <c r="AL15" s="1121"/>
      <c r="AM15" s="1121"/>
      <c r="AN15" s="1122"/>
      <c r="AO15" s="277">
        <v>-1265910</v>
      </c>
      <c r="AP15" s="277">
        <v>-3690</v>
      </c>
      <c r="AQ15" s="278">
        <v>-1933</v>
      </c>
      <c r="AR15" s="279">
        <v>90.9</v>
      </c>
    </row>
    <row r="16" spans="1:46" x14ac:dyDescent="0.15">
      <c r="A16" s="259"/>
      <c r="AK16" s="1120" t="s">
        <v>177</v>
      </c>
      <c r="AL16" s="1121"/>
      <c r="AM16" s="1121"/>
      <c r="AN16" s="1122"/>
      <c r="AO16" s="277">
        <v>20476929</v>
      </c>
      <c r="AP16" s="277">
        <v>59689</v>
      </c>
      <c r="AQ16" s="278">
        <v>66802</v>
      </c>
      <c r="AR16" s="279">
        <v>-10.6</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6.37</v>
      </c>
      <c r="AP21" s="290">
        <v>6.52</v>
      </c>
      <c r="AQ21" s="291">
        <v>-0.15</v>
      </c>
      <c r="AS21" s="292"/>
      <c r="AT21" s="288"/>
    </row>
    <row r="22" spans="1:46" s="260" customFormat="1" x14ac:dyDescent="0.15">
      <c r="A22" s="288"/>
      <c r="AK22" s="1123" t="s">
        <v>500</v>
      </c>
      <c r="AL22" s="1124"/>
      <c r="AM22" s="1124"/>
      <c r="AN22" s="1125"/>
      <c r="AO22" s="293">
        <v>103.3</v>
      </c>
      <c r="AP22" s="294">
        <v>99.2</v>
      </c>
      <c r="AQ22" s="295">
        <v>4.0999999999999996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8748522</v>
      </c>
      <c r="AP32" s="303">
        <v>25501</v>
      </c>
      <c r="AQ32" s="304">
        <v>37417</v>
      </c>
      <c r="AR32" s="305">
        <v>-31.8</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46</v>
      </c>
      <c r="AR34" s="305" t="s">
        <v>491</v>
      </c>
    </row>
    <row r="35" spans="1:46" ht="27" customHeight="1" x14ac:dyDescent="0.15">
      <c r="A35" s="259"/>
      <c r="AK35" s="1107" t="s">
        <v>507</v>
      </c>
      <c r="AL35" s="1108"/>
      <c r="AM35" s="1108"/>
      <c r="AN35" s="1109"/>
      <c r="AO35" s="303">
        <v>2342923</v>
      </c>
      <c r="AP35" s="303">
        <v>6829</v>
      </c>
      <c r="AQ35" s="304">
        <v>8245</v>
      </c>
      <c r="AR35" s="305">
        <v>-17.2</v>
      </c>
    </row>
    <row r="36" spans="1:46" ht="27" customHeight="1" x14ac:dyDescent="0.15">
      <c r="A36" s="259"/>
      <c r="AK36" s="1107" t="s">
        <v>508</v>
      </c>
      <c r="AL36" s="1108"/>
      <c r="AM36" s="1108"/>
      <c r="AN36" s="1109"/>
      <c r="AO36" s="303">
        <v>359854</v>
      </c>
      <c r="AP36" s="303">
        <v>1049</v>
      </c>
      <c r="AQ36" s="304">
        <v>440</v>
      </c>
      <c r="AR36" s="305">
        <v>138.4</v>
      </c>
    </row>
    <row r="37" spans="1:46" ht="13.5" customHeight="1" x14ac:dyDescent="0.15">
      <c r="A37" s="259"/>
      <c r="AK37" s="1107" t="s">
        <v>509</v>
      </c>
      <c r="AL37" s="1108"/>
      <c r="AM37" s="1108"/>
      <c r="AN37" s="1109"/>
      <c r="AO37" s="303">
        <v>224902</v>
      </c>
      <c r="AP37" s="303">
        <v>656</v>
      </c>
      <c r="AQ37" s="304">
        <v>558</v>
      </c>
      <c r="AR37" s="305">
        <v>17.600000000000001</v>
      </c>
    </row>
    <row r="38" spans="1:46" ht="27" customHeight="1" x14ac:dyDescent="0.15">
      <c r="A38" s="259"/>
      <c r="AK38" s="1110" t="s">
        <v>510</v>
      </c>
      <c r="AL38" s="1111"/>
      <c r="AM38" s="1111"/>
      <c r="AN38" s="1112"/>
      <c r="AO38" s="306">
        <v>857</v>
      </c>
      <c r="AP38" s="306">
        <v>2</v>
      </c>
      <c r="AQ38" s="307">
        <v>1</v>
      </c>
      <c r="AR38" s="295">
        <v>100</v>
      </c>
      <c r="AS38" s="302"/>
    </row>
    <row r="39" spans="1:46" x14ac:dyDescent="0.15">
      <c r="A39" s="259"/>
      <c r="AK39" s="1110" t="s">
        <v>511</v>
      </c>
      <c r="AL39" s="1111"/>
      <c r="AM39" s="1111"/>
      <c r="AN39" s="1112"/>
      <c r="AO39" s="303">
        <v>-2096141</v>
      </c>
      <c r="AP39" s="303">
        <v>-6110</v>
      </c>
      <c r="AQ39" s="304">
        <v>-7933</v>
      </c>
      <c r="AR39" s="305">
        <v>-23</v>
      </c>
      <c r="AS39" s="302"/>
    </row>
    <row r="40" spans="1:46" ht="27" customHeight="1" x14ac:dyDescent="0.15">
      <c r="A40" s="259"/>
      <c r="AK40" s="1107" t="s">
        <v>512</v>
      </c>
      <c r="AL40" s="1108"/>
      <c r="AM40" s="1108"/>
      <c r="AN40" s="1109"/>
      <c r="AO40" s="303">
        <v>-6196814</v>
      </c>
      <c r="AP40" s="303">
        <v>-18063</v>
      </c>
      <c r="AQ40" s="304">
        <v>-28055</v>
      </c>
      <c r="AR40" s="305">
        <v>-35.6</v>
      </c>
      <c r="AS40" s="302"/>
    </row>
    <row r="41" spans="1:46" x14ac:dyDescent="0.15">
      <c r="A41" s="259"/>
      <c r="AK41" s="1113" t="s">
        <v>287</v>
      </c>
      <c r="AL41" s="1114"/>
      <c r="AM41" s="1114"/>
      <c r="AN41" s="1115"/>
      <c r="AO41" s="303">
        <v>3384103</v>
      </c>
      <c r="AP41" s="303">
        <v>9864</v>
      </c>
      <c r="AQ41" s="304">
        <v>10719</v>
      </c>
      <c r="AR41" s="305">
        <v>-8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9285680</v>
      </c>
      <c r="AN51" s="325">
        <v>26952</v>
      </c>
      <c r="AO51" s="326">
        <v>21.1</v>
      </c>
      <c r="AP51" s="327">
        <v>51849</v>
      </c>
      <c r="AQ51" s="328">
        <v>11.6</v>
      </c>
      <c r="AR51" s="329">
        <v>9.5</v>
      </c>
    </row>
    <row r="52" spans="1:44" x14ac:dyDescent="0.15">
      <c r="A52" s="259"/>
      <c r="AK52" s="330"/>
      <c r="AL52" s="331" t="s">
        <v>522</v>
      </c>
      <c r="AM52" s="332">
        <v>6325668</v>
      </c>
      <c r="AN52" s="333">
        <v>18360</v>
      </c>
      <c r="AO52" s="334">
        <v>37.700000000000003</v>
      </c>
      <c r="AP52" s="335">
        <v>26326</v>
      </c>
      <c r="AQ52" s="336">
        <v>9.6</v>
      </c>
      <c r="AR52" s="337">
        <v>28.1</v>
      </c>
    </row>
    <row r="53" spans="1:44" x14ac:dyDescent="0.15">
      <c r="A53" s="259"/>
      <c r="AK53" s="315" t="s">
        <v>523</v>
      </c>
      <c r="AL53" s="316"/>
      <c r="AM53" s="324">
        <v>18926175</v>
      </c>
      <c r="AN53" s="325">
        <v>54782</v>
      </c>
      <c r="AO53" s="326">
        <v>103.3</v>
      </c>
      <c r="AP53" s="327">
        <v>52191</v>
      </c>
      <c r="AQ53" s="328">
        <v>0.7</v>
      </c>
      <c r="AR53" s="329">
        <v>102.6</v>
      </c>
    </row>
    <row r="54" spans="1:44" x14ac:dyDescent="0.15">
      <c r="A54" s="259"/>
      <c r="AK54" s="330"/>
      <c r="AL54" s="331" t="s">
        <v>522</v>
      </c>
      <c r="AM54" s="332">
        <v>15276882</v>
      </c>
      <c r="AN54" s="333">
        <v>44219</v>
      </c>
      <c r="AO54" s="334">
        <v>140.80000000000001</v>
      </c>
      <c r="AP54" s="335">
        <v>26807</v>
      </c>
      <c r="AQ54" s="336">
        <v>1.8</v>
      </c>
      <c r="AR54" s="337">
        <v>139</v>
      </c>
    </row>
    <row r="55" spans="1:44" x14ac:dyDescent="0.15">
      <c r="A55" s="259"/>
      <c r="AK55" s="315" t="s">
        <v>524</v>
      </c>
      <c r="AL55" s="316"/>
      <c r="AM55" s="324">
        <v>8297418</v>
      </c>
      <c r="AN55" s="325">
        <v>24047</v>
      </c>
      <c r="AO55" s="326">
        <v>-56.1</v>
      </c>
      <c r="AP55" s="327">
        <v>48105</v>
      </c>
      <c r="AQ55" s="328">
        <v>-7.8</v>
      </c>
      <c r="AR55" s="329">
        <v>-48.3</v>
      </c>
    </row>
    <row r="56" spans="1:44" x14ac:dyDescent="0.15">
      <c r="A56" s="259"/>
      <c r="AK56" s="330"/>
      <c r="AL56" s="331" t="s">
        <v>522</v>
      </c>
      <c r="AM56" s="332">
        <v>5798664</v>
      </c>
      <c r="AN56" s="333">
        <v>16805</v>
      </c>
      <c r="AO56" s="334">
        <v>-62</v>
      </c>
      <c r="AP56" s="335">
        <v>24072</v>
      </c>
      <c r="AQ56" s="336">
        <v>-10.199999999999999</v>
      </c>
      <c r="AR56" s="337">
        <v>-51.8</v>
      </c>
    </row>
    <row r="57" spans="1:44" x14ac:dyDescent="0.15">
      <c r="A57" s="259"/>
      <c r="AK57" s="315" t="s">
        <v>525</v>
      </c>
      <c r="AL57" s="316"/>
      <c r="AM57" s="324">
        <v>8861025</v>
      </c>
      <c r="AN57" s="325">
        <v>25769</v>
      </c>
      <c r="AO57" s="326">
        <v>7.2</v>
      </c>
      <c r="AP57" s="327">
        <v>47446</v>
      </c>
      <c r="AQ57" s="328">
        <v>-1.4</v>
      </c>
      <c r="AR57" s="329">
        <v>8.6</v>
      </c>
    </row>
    <row r="58" spans="1:44" x14ac:dyDescent="0.15">
      <c r="A58" s="259"/>
      <c r="AK58" s="330"/>
      <c r="AL58" s="331" t="s">
        <v>522</v>
      </c>
      <c r="AM58" s="332">
        <v>6739640</v>
      </c>
      <c r="AN58" s="333">
        <v>19600</v>
      </c>
      <c r="AO58" s="334">
        <v>16.600000000000001</v>
      </c>
      <c r="AP58" s="335">
        <v>24371</v>
      </c>
      <c r="AQ58" s="336">
        <v>1.2</v>
      </c>
      <c r="AR58" s="337">
        <v>15.4</v>
      </c>
    </row>
    <row r="59" spans="1:44" x14ac:dyDescent="0.15">
      <c r="A59" s="259"/>
      <c r="AK59" s="315" t="s">
        <v>526</v>
      </c>
      <c r="AL59" s="316"/>
      <c r="AM59" s="324">
        <v>10904483</v>
      </c>
      <c r="AN59" s="325">
        <v>31786</v>
      </c>
      <c r="AO59" s="326">
        <v>23.3</v>
      </c>
      <c r="AP59" s="327">
        <v>48387</v>
      </c>
      <c r="AQ59" s="328">
        <v>2</v>
      </c>
      <c r="AR59" s="329">
        <v>21.3</v>
      </c>
    </row>
    <row r="60" spans="1:44" x14ac:dyDescent="0.15">
      <c r="A60" s="259"/>
      <c r="AK60" s="330"/>
      <c r="AL60" s="331" t="s">
        <v>522</v>
      </c>
      <c r="AM60" s="332">
        <v>9131120</v>
      </c>
      <c r="AN60" s="333">
        <v>26617</v>
      </c>
      <c r="AO60" s="334">
        <v>35.799999999999997</v>
      </c>
      <c r="AP60" s="335">
        <v>25592</v>
      </c>
      <c r="AQ60" s="336">
        <v>5</v>
      </c>
      <c r="AR60" s="337">
        <v>30.8</v>
      </c>
    </row>
    <row r="61" spans="1:44" x14ac:dyDescent="0.15">
      <c r="A61" s="259"/>
      <c r="AK61" s="315" t="s">
        <v>527</v>
      </c>
      <c r="AL61" s="338"/>
      <c r="AM61" s="324">
        <v>11254956</v>
      </c>
      <c r="AN61" s="325">
        <v>32667</v>
      </c>
      <c r="AO61" s="326">
        <v>19.8</v>
      </c>
      <c r="AP61" s="327">
        <v>49596</v>
      </c>
      <c r="AQ61" s="339">
        <v>1</v>
      </c>
      <c r="AR61" s="329">
        <v>18.8</v>
      </c>
    </row>
    <row r="62" spans="1:44" x14ac:dyDescent="0.15">
      <c r="A62" s="259"/>
      <c r="AK62" s="330"/>
      <c r="AL62" s="331" t="s">
        <v>522</v>
      </c>
      <c r="AM62" s="332">
        <v>8654395</v>
      </c>
      <c r="AN62" s="333">
        <v>25120</v>
      </c>
      <c r="AO62" s="334">
        <v>33.799999999999997</v>
      </c>
      <c r="AP62" s="335">
        <v>25434</v>
      </c>
      <c r="AQ62" s="336">
        <v>1.5</v>
      </c>
      <c r="AR62" s="337">
        <v>32.299999999999997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eGpLqIqnpU/OlfDb3iXPgfldhcDB9wbN6z5L655RskxF6b9/j0YXWBrBT/yR2Mm9KHi8by02tCLoo064XT3OFA==" saltValue="GJQTBQ4CVhWMUXQ/LBLy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D16" sqref="CD1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S3dr9NU6CYeTbU9oYLwDkMtX0IKe1o0nUxDH5S9e8ey2F1fMiBf1MT9IOVoprQUfCxek3GzFRqiaf3ST5pFSOA==" saltValue="70GVwQ49Q+sqyeF3gNKA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F52" zoomScale="85" zoomScaleNormal="85" zoomScaleSheetLayoutView="55" workbookViewId="0">
      <selection activeCell="CX68" sqref="CX6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LLPEnUzSEHRVx2we+uzIQ2LFRhdHlJVRnfkle4Cm0XFh8H6j8ms8usBaDeQVW4QVzTXcP/ab9rT6K/bD6CE58Q==" saltValue="krXSMIBCtaBnMSacrpAK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10.88</v>
      </c>
      <c r="G47" s="12">
        <v>10.01</v>
      </c>
      <c r="H47" s="12">
        <v>13.01</v>
      </c>
      <c r="I47" s="12">
        <v>16.62</v>
      </c>
      <c r="J47" s="13">
        <v>15.86</v>
      </c>
    </row>
    <row r="48" spans="2:10" ht="57.75" customHeight="1" x14ac:dyDescent="0.15">
      <c r="B48" s="14"/>
      <c r="C48" s="1128" t="s">
        <v>4</v>
      </c>
      <c r="D48" s="1128"/>
      <c r="E48" s="1129"/>
      <c r="F48" s="15">
        <v>8.7100000000000009</v>
      </c>
      <c r="G48" s="16">
        <v>10.35</v>
      </c>
      <c r="H48" s="16">
        <v>17.09</v>
      </c>
      <c r="I48" s="16">
        <v>15.08</v>
      </c>
      <c r="J48" s="17">
        <v>12.34</v>
      </c>
    </row>
    <row r="49" spans="2:10" ht="57.75" customHeight="1" thickBot="1" x14ac:dyDescent="0.2">
      <c r="B49" s="18"/>
      <c r="C49" s="1130" t="s">
        <v>5</v>
      </c>
      <c r="D49" s="1130"/>
      <c r="E49" s="1131"/>
      <c r="F49" s="19">
        <v>0.94</v>
      </c>
      <c r="G49" s="20">
        <v>1.42</v>
      </c>
      <c r="H49" s="20">
        <v>10.87</v>
      </c>
      <c r="I49" s="20">
        <v>0.97</v>
      </c>
      <c r="J49" s="21" t="s">
        <v>534</v>
      </c>
    </row>
    <row r="50" spans="2:10" x14ac:dyDescent="0.15"/>
  </sheetData>
  <sheetProtection algorithmName="SHA-512" hashValue="WM6Rjd/UO+R0pvOdsGjIkOQVBonFIGnPiW3Tk9Bj7B9gGb1pA2Ip6gk3UbabjvU5pwUJbYsrcNjbUGFDIuDJ4w==" saltValue="oPU9ZcNci3OerrjCyzV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70" zoomScaleNormal="70" zoomScaleSheetLayoutView="100" workbookViewId="0">
      <selection activeCell="L44" sqref="L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535</v>
      </c>
      <c r="D34" s="1136"/>
      <c r="E34" s="1137"/>
      <c r="F34" s="32">
        <v>8.7100000000000009</v>
      </c>
      <c r="G34" s="33">
        <v>10.34</v>
      </c>
      <c r="H34" s="33">
        <v>17.079999999999998</v>
      </c>
      <c r="I34" s="33">
        <v>15.08</v>
      </c>
      <c r="J34" s="34">
        <v>12.33</v>
      </c>
      <c r="K34" s="22"/>
      <c r="L34" s="22"/>
      <c r="M34" s="22"/>
      <c r="N34" s="22"/>
      <c r="O34" s="22"/>
      <c r="P34" s="22"/>
    </row>
    <row r="35" spans="1:16" ht="39" customHeight="1" x14ac:dyDescent="0.15">
      <c r="A35" s="22"/>
      <c r="B35" s="35"/>
      <c r="C35" s="1132" t="s">
        <v>536</v>
      </c>
      <c r="D35" s="1132"/>
      <c r="E35" s="1133"/>
      <c r="F35" s="36" t="s">
        <v>491</v>
      </c>
      <c r="G35" s="37">
        <v>0.92</v>
      </c>
      <c r="H35" s="37">
        <v>1.1599999999999999</v>
      </c>
      <c r="I35" s="37">
        <v>1.78</v>
      </c>
      <c r="J35" s="38">
        <v>2.15</v>
      </c>
      <c r="K35" s="22"/>
      <c r="L35" s="22"/>
      <c r="M35" s="22"/>
      <c r="N35" s="22"/>
      <c r="O35" s="22"/>
      <c r="P35" s="22"/>
    </row>
    <row r="36" spans="1:16" ht="39" customHeight="1" x14ac:dyDescent="0.15">
      <c r="A36" s="22"/>
      <c r="B36" s="35"/>
      <c r="C36" s="1132" t="s">
        <v>537</v>
      </c>
      <c r="D36" s="1132"/>
      <c r="E36" s="1133"/>
      <c r="F36" s="36">
        <v>0.56000000000000005</v>
      </c>
      <c r="G36" s="37">
        <v>2.31</v>
      </c>
      <c r="H36" s="37">
        <v>1.92</v>
      </c>
      <c r="I36" s="37">
        <v>2.25</v>
      </c>
      <c r="J36" s="38">
        <v>1.78</v>
      </c>
      <c r="K36" s="22"/>
      <c r="L36" s="22"/>
      <c r="M36" s="22"/>
      <c r="N36" s="22"/>
      <c r="O36" s="22"/>
      <c r="P36" s="22"/>
    </row>
    <row r="37" spans="1:16" ht="39" customHeight="1" x14ac:dyDescent="0.15">
      <c r="A37" s="22"/>
      <c r="B37" s="35"/>
      <c r="C37" s="1132" t="s">
        <v>538</v>
      </c>
      <c r="D37" s="1132"/>
      <c r="E37" s="1133"/>
      <c r="F37" s="36">
        <v>1.26</v>
      </c>
      <c r="G37" s="37">
        <v>1.29</v>
      </c>
      <c r="H37" s="37">
        <v>1.18</v>
      </c>
      <c r="I37" s="37">
        <v>0.96</v>
      </c>
      <c r="J37" s="38">
        <v>0.93</v>
      </c>
      <c r="K37" s="22"/>
      <c r="L37" s="22"/>
      <c r="M37" s="22"/>
      <c r="N37" s="22"/>
      <c r="O37" s="22"/>
      <c r="P37" s="22"/>
    </row>
    <row r="38" spans="1:16" ht="39" customHeight="1" x14ac:dyDescent="0.15">
      <c r="A38" s="22"/>
      <c r="B38" s="35"/>
      <c r="C38" s="1132" t="s">
        <v>539</v>
      </c>
      <c r="D38" s="1132"/>
      <c r="E38" s="1133"/>
      <c r="F38" s="36">
        <v>0.15</v>
      </c>
      <c r="G38" s="37">
        <v>0.27</v>
      </c>
      <c r="H38" s="37">
        <v>0.28000000000000003</v>
      </c>
      <c r="I38" s="37">
        <v>0.43</v>
      </c>
      <c r="J38" s="38">
        <v>0.68</v>
      </c>
      <c r="K38" s="22"/>
      <c r="L38" s="22"/>
      <c r="M38" s="22"/>
      <c r="N38" s="22"/>
      <c r="O38" s="22"/>
      <c r="P38" s="22"/>
    </row>
    <row r="39" spans="1:16" ht="39" customHeight="1" x14ac:dyDescent="0.15">
      <c r="A39" s="22"/>
      <c r="B39" s="35"/>
      <c r="C39" s="1132" t="s">
        <v>540</v>
      </c>
      <c r="D39" s="1132"/>
      <c r="E39" s="1133"/>
      <c r="F39" s="36">
        <v>0.14000000000000001</v>
      </c>
      <c r="G39" s="37">
        <v>0.17</v>
      </c>
      <c r="H39" s="37">
        <v>0.18</v>
      </c>
      <c r="I39" s="37">
        <v>0.2</v>
      </c>
      <c r="J39" s="38">
        <v>0.2</v>
      </c>
      <c r="K39" s="22"/>
      <c r="L39" s="22"/>
      <c r="M39" s="22"/>
      <c r="N39" s="22"/>
      <c r="O39" s="22"/>
      <c r="P39" s="22"/>
    </row>
    <row r="40" spans="1:16" ht="39" customHeight="1" x14ac:dyDescent="0.15">
      <c r="A40" s="22"/>
      <c r="B40" s="35"/>
      <c r="C40" s="1132" t="s">
        <v>541</v>
      </c>
      <c r="D40" s="1132"/>
      <c r="E40" s="1133"/>
      <c r="F40" s="36">
        <v>0.87</v>
      </c>
      <c r="G40" s="37">
        <v>1.52</v>
      </c>
      <c r="H40" s="37">
        <v>1.55</v>
      </c>
      <c r="I40" s="37">
        <v>1.28</v>
      </c>
      <c r="J40" s="38">
        <v>0.15</v>
      </c>
      <c r="K40" s="22"/>
      <c r="L40" s="22"/>
      <c r="M40" s="22"/>
      <c r="N40" s="22"/>
      <c r="O40" s="22"/>
      <c r="P40" s="22"/>
    </row>
    <row r="41" spans="1:16" ht="39" customHeight="1" x14ac:dyDescent="0.15">
      <c r="A41" s="22"/>
      <c r="B41" s="35"/>
      <c r="C41" s="1132" t="s">
        <v>542</v>
      </c>
      <c r="D41" s="1132"/>
      <c r="E41" s="1133"/>
      <c r="F41" s="36">
        <v>0.06</v>
      </c>
      <c r="G41" s="37">
        <v>0.06</v>
      </c>
      <c r="H41" s="37">
        <v>0.06</v>
      </c>
      <c r="I41" s="37">
        <v>0.06</v>
      </c>
      <c r="J41" s="38">
        <v>0.06</v>
      </c>
      <c r="K41" s="22"/>
      <c r="L41" s="22"/>
      <c r="M41" s="22"/>
      <c r="N41" s="22"/>
      <c r="O41" s="22"/>
      <c r="P41" s="22"/>
    </row>
    <row r="42" spans="1:16" ht="39" customHeight="1" x14ac:dyDescent="0.15">
      <c r="A42" s="22"/>
      <c r="B42" s="39"/>
      <c r="C42" s="1132" t="s">
        <v>543</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544</v>
      </c>
      <c r="D43" s="1134"/>
      <c r="E43" s="1135"/>
      <c r="F43" s="41">
        <v>1.1100000000000001</v>
      </c>
      <c r="G43" s="42">
        <v>0.21</v>
      </c>
      <c r="H43" s="42">
        <v>0.19</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GtFDccu77udINLNWFPMv6Z0oKjkJe1o7iV+4WphNqQTq+fFbNGLdbg6EhG/Y+QcufDg63osH8iXf8PF1YWRsg==" saltValue="MLOSAHg0OsVQk684TYZP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70" zoomScaleNormal="70" zoomScaleSheetLayoutView="55" workbookViewId="0">
      <selection activeCell="L57" sqref="L5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8169</v>
      </c>
      <c r="L45" s="58">
        <v>8247</v>
      </c>
      <c r="M45" s="58">
        <v>8319</v>
      </c>
      <c r="N45" s="58">
        <v>8465</v>
      </c>
      <c r="O45" s="59">
        <v>8749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2223</v>
      </c>
      <c r="L48" s="62">
        <v>2343</v>
      </c>
      <c r="M48" s="62">
        <v>2139</v>
      </c>
      <c r="N48" s="62">
        <v>2434</v>
      </c>
      <c r="O48" s="63">
        <v>2343</v>
      </c>
      <c r="P48" s="46"/>
      <c r="Q48" s="46"/>
      <c r="R48" s="46"/>
      <c r="S48" s="46"/>
      <c r="T48" s="46"/>
      <c r="U48" s="46"/>
    </row>
    <row r="49" spans="1:21" ht="30.75" customHeight="1" x14ac:dyDescent="0.15">
      <c r="A49" s="46"/>
      <c r="B49" s="1163"/>
      <c r="C49" s="1164"/>
      <c r="D49" s="60"/>
      <c r="E49" s="1140" t="s">
        <v>14</v>
      </c>
      <c r="F49" s="1140"/>
      <c r="G49" s="1140"/>
      <c r="H49" s="1140"/>
      <c r="I49" s="1140"/>
      <c r="J49" s="1141"/>
      <c r="K49" s="61">
        <v>186</v>
      </c>
      <c r="L49" s="62">
        <v>261</v>
      </c>
      <c r="M49" s="62">
        <v>277</v>
      </c>
      <c r="N49" s="62">
        <v>283</v>
      </c>
      <c r="O49" s="63">
        <v>360</v>
      </c>
      <c r="P49" s="46"/>
      <c r="Q49" s="46"/>
      <c r="R49" s="46"/>
      <c r="S49" s="46"/>
      <c r="T49" s="46"/>
      <c r="U49" s="46"/>
    </row>
    <row r="50" spans="1:21" ht="30.75" customHeight="1" x14ac:dyDescent="0.15">
      <c r="A50" s="46"/>
      <c r="B50" s="1163"/>
      <c r="C50" s="1164"/>
      <c r="D50" s="60"/>
      <c r="E50" s="1140" t="s">
        <v>15</v>
      </c>
      <c r="F50" s="1140"/>
      <c r="G50" s="1140"/>
      <c r="H50" s="1140"/>
      <c r="I50" s="1140"/>
      <c r="J50" s="1141"/>
      <c r="K50" s="61">
        <v>1353</v>
      </c>
      <c r="L50" s="62">
        <v>1346</v>
      </c>
      <c r="M50" s="62">
        <v>224</v>
      </c>
      <c r="N50" s="62">
        <v>224</v>
      </c>
      <c r="O50" s="63">
        <v>225</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1</v>
      </c>
      <c r="N51" s="62">
        <v>2</v>
      </c>
      <c r="O51" s="63">
        <v>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7867</v>
      </c>
      <c r="L52" s="62">
        <v>7893</v>
      </c>
      <c r="M52" s="62">
        <v>7895</v>
      </c>
      <c r="N52" s="62">
        <v>8187</v>
      </c>
      <c r="O52" s="63">
        <v>8293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4064</v>
      </c>
      <c r="L53" s="67">
        <v>4304</v>
      </c>
      <c r="M53" s="67">
        <v>3065</v>
      </c>
      <c r="N53" s="67">
        <v>3221</v>
      </c>
      <c r="O53" s="68">
        <v>3385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kfuld2sA5HbFb0V//2RjEWeh+HZtdD4rShPj15/AU97wTTcPVE+M6lC2RtrBOS3PNVZwL09XRsi092r7oyHA==" saltValue="4CK50saacMwd/imQ9I/I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70" zoomScaleNormal="70" zoomScaleSheetLayoutView="100" workbookViewId="0">
      <selection activeCell="J41" sqref="J41:J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77626</v>
      </c>
      <c r="J41" s="343">
        <v>82996</v>
      </c>
      <c r="K41" s="343">
        <v>85101</v>
      </c>
      <c r="L41" s="343">
        <v>82637</v>
      </c>
      <c r="M41" s="344">
        <v>81072</v>
      </c>
    </row>
    <row r="42" spans="2:13" ht="27.75" customHeight="1" x14ac:dyDescent="0.15">
      <c r="B42" s="1171"/>
      <c r="C42" s="1172"/>
      <c r="D42" s="104"/>
      <c r="E42" s="1175" t="s">
        <v>32</v>
      </c>
      <c r="F42" s="1175"/>
      <c r="G42" s="1175"/>
      <c r="H42" s="1176"/>
      <c r="I42" s="345">
        <v>3086</v>
      </c>
      <c r="J42" s="346">
        <v>1792</v>
      </c>
      <c r="K42" s="346">
        <v>1495</v>
      </c>
      <c r="L42" s="346">
        <v>1191</v>
      </c>
      <c r="M42" s="347">
        <v>894</v>
      </c>
    </row>
    <row r="43" spans="2:13" ht="27.75" customHeight="1" x14ac:dyDescent="0.15">
      <c r="B43" s="1171"/>
      <c r="C43" s="1172"/>
      <c r="D43" s="104"/>
      <c r="E43" s="1175" t="s">
        <v>33</v>
      </c>
      <c r="F43" s="1175"/>
      <c r="G43" s="1175"/>
      <c r="H43" s="1176"/>
      <c r="I43" s="345">
        <v>18053</v>
      </c>
      <c r="J43" s="346">
        <v>16704</v>
      </c>
      <c r="K43" s="346">
        <v>16216</v>
      </c>
      <c r="L43" s="346">
        <v>15656</v>
      </c>
      <c r="M43" s="347">
        <v>14065</v>
      </c>
    </row>
    <row r="44" spans="2:13" ht="27.75" customHeight="1" x14ac:dyDescent="0.15">
      <c r="B44" s="1171"/>
      <c r="C44" s="1172"/>
      <c r="D44" s="104"/>
      <c r="E44" s="1175" t="s">
        <v>34</v>
      </c>
      <c r="F44" s="1175"/>
      <c r="G44" s="1175"/>
      <c r="H44" s="1176"/>
      <c r="I44" s="345">
        <v>2267</v>
      </c>
      <c r="J44" s="346">
        <v>2321</v>
      </c>
      <c r="K44" s="346">
        <v>2315</v>
      </c>
      <c r="L44" s="346">
        <v>2201</v>
      </c>
      <c r="M44" s="347">
        <v>2098</v>
      </c>
    </row>
    <row r="45" spans="2:13" ht="27.75" customHeight="1" x14ac:dyDescent="0.15">
      <c r="B45" s="1171"/>
      <c r="C45" s="1172"/>
      <c r="D45" s="104"/>
      <c r="E45" s="1175" t="s">
        <v>35</v>
      </c>
      <c r="F45" s="1175"/>
      <c r="G45" s="1175"/>
      <c r="H45" s="1176"/>
      <c r="I45" s="345">
        <v>2300</v>
      </c>
      <c r="J45" s="346">
        <v>1448</v>
      </c>
      <c r="K45" s="346">
        <v>997</v>
      </c>
      <c r="L45" s="346">
        <v>69</v>
      </c>
      <c r="M45" s="347">
        <v>689</v>
      </c>
    </row>
    <row r="46" spans="2:13" ht="27.75" customHeight="1" x14ac:dyDescent="0.15">
      <c r="B46" s="1171"/>
      <c r="C46" s="1172"/>
      <c r="D46" s="105"/>
      <c r="E46" s="1175" t="s">
        <v>36</v>
      </c>
      <c r="F46" s="1175"/>
      <c r="G46" s="1175"/>
      <c r="H46" s="1176"/>
      <c r="I46" s="345">
        <v>5665</v>
      </c>
      <c r="J46" s="346">
        <v>5580</v>
      </c>
      <c r="K46" s="346">
        <v>4879</v>
      </c>
      <c r="L46" s="346">
        <v>4196</v>
      </c>
      <c r="M46" s="347">
        <v>4185</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13475</v>
      </c>
      <c r="J50" s="346">
        <v>11779</v>
      </c>
      <c r="K50" s="346">
        <v>15342</v>
      </c>
      <c r="L50" s="346">
        <v>18433</v>
      </c>
      <c r="M50" s="347">
        <v>18326</v>
      </c>
    </row>
    <row r="51" spans="2:13" ht="27.75" customHeight="1" x14ac:dyDescent="0.15">
      <c r="B51" s="1171"/>
      <c r="C51" s="1172"/>
      <c r="D51" s="104"/>
      <c r="E51" s="1175" t="s">
        <v>42</v>
      </c>
      <c r="F51" s="1175"/>
      <c r="G51" s="1175"/>
      <c r="H51" s="1176"/>
      <c r="I51" s="345">
        <v>12151</v>
      </c>
      <c r="J51" s="346">
        <v>11695</v>
      </c>
      <c r="K51" s="346">
        <v>12085</v>
      </c>
      <c r="L51" s="346">
        <v>12983</v>
      </c>
      <c r="M51" s="347">
        <v>13931</v>
      </c>
    </row>
    <row r="52" spans="2:13" ht="27.75" customHeight="1" x14ac:dyDescent="0.15">
      <c r="B52" s="1173"/>
      <c r="C52" s="1174"/>
      <c r="D52" s="104"/>
      <c r="E52" s="1175" t="s">
        <v>43</v>
      </c>
      <c r="F52" s="1175"/>
      <c r="G52" s="1175"/>
      <c r="H52" s="1176"/>
      <c r="I52" s="345">
        <v>75076</v>
      </c>
      <c r="J52" s="346">
        <v>76016</v>
      </c>
      <c r="K52" s="346">
        <v>75794</v>
      </c>
      <c r="L52" s="346">
        <v>73264</v>
      </c>
      <c r="M52" s="347">
        <v>70485</v>
      </c>
    </row>
    <row r="53" spans="2:13" ht="27.75" customHeight="1" thickBot="1" x14ac:dyDescent="0.2">
      <c r="B53" s="1177" t="s">
        <v>19</v>
      </c>
      <c r="C53" s="1178"/>
      <c r="D53" s="108"/>
      <c r="E53" s="1179" t="s">
        <v>44</v>
      </c>
      <c r="F53" s="1179"/>
      <c r="G53" s="1179"/>
      <c r="H53" s="1180"/>
      <c r="I53" s="348">
        <v>8295</v>
      </c>
      <c r="J53" s="349">
        <v>11351</v>
      </c>
      <c r="K53" s="349">
        <v>7782</v>
      </c>
      <c r="L53" s="349">
        <v>1269</v>
      </c>
      <c r="M53" s="350">
        <v>262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Ox/6b7zH2ns/f7GW90apf+DjZ9l/J9CwUxgoo57zqErqdDuphwSHr4FPU0GL27DSza5QRoWQz1S0sWcxMKw/A==" saltValue="q7Nl9jl4iJhRzSTU+iKU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27"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8656</v>
      </c>
      <c r="G55" s="120">
        <v>10829</v>
      </c>
      <c r="H55" s="121">
        <v>10559</v>
      </c>
    </row>
    <row r="56" spans="2:8" ht="52.5" customHeight="1" x14ac:dyDescent="0.15">
      <c r="B56" s="122"/>
      <c r="C56" s="1198" t="s">
        <v>47</v>
      </c>
      <c r="D56" s="1198"/>
      <c r="E56" s="1199"/>
      <c r="F56" s="123" t="s">
        <v>491</v>
      </c>
      <c r="G56" s="123" t="s">
        <v>491</v>
      </c>
      <c r="H56" s="124" t="s">
        <v>491</v>
      </c>
    </row>
    <row r="57" spans="2:8" ht="53.25" customHeight="1" x14ac:dyDescent="0.15">
      <c r="B57" s="122"/>
      <c r="C57" s="1200" t="s">
        <v>48</v>
      </c>
      <c r="D57" s="1200"/>
      <c r="E57" s="1201"/>
      <c r="F57" s="125">
        <v>3404</v>
      </c>
      <c r="G57" s="125">
        <v>4094</v>
      </c>
      <c r="H57" s="126">
        <v>4406</v>
      </c>
    </row>
    <row r="58" spans="2:8" ht="45.75" customHeight="1" x14ac:dyDescent="0.15">
      <c r="B58" s="127"/>
      <c r="C58" s="1188" t="s">
        <v>568</v>
      </c>
      <c r="D58" s="1189"/>
      <c r="E58" s="1190"/>
      <c r="F58" s="128">
        <v>2279</v>
      </c>
      <c r="G58" s="128">
        <v>2929</v>
      </c>
      <c r="H58" s="129">
        <v>3222</v>
      </c>
    </row>
    <row r="59" spans="2:8" ht="45.75" customHeight="1" x14ac:dyDescent="0.15">
      <c r="B59" s="127"/>
      <c r="C59" s="1188" t="s">
        <v>569</v>
      </c>
      <c r="D59" s="1189"/>
      <c r="E59" s="1190"/>
      <c r="F59" s="128">
        <v>961</v>
      </c>
      <c r="G59" s="128">
        <v>970</v>
      </c>
      <c r="H59" s="129">
        <v>977</v>
      </c>
    </row>
    <row r="60" spans="2:8" ht="45.75" customHeight="1" x14ac:dyDescent="0.15">
      <c r="B60" s="127"/>
      <c r="C60" s="1188" t="s">
        <v>570</v>
      </c>
      <c r="D60" s="1189"/>
      <c r="E60" s="1190"/>
      <c r="F60" s="128">
        <v>67</v>
      </c>
      <c r="G60" s="128">
        <v>99</v>
      </c>
      <c r="H60" s="129">
        <v>113</v>
      </c>
    </row>
    <row r="61" spans="2:8" ht="45.75" customHeight="1" x14ac:dyDescent="0.15">
      <c r="B61" s="127"/>
      <c r="C61" s="1188" t="s">
        <v>571</v>
      </c>
      <c r="D61" s="1189"/>
      <c r="E61" s="1190"/>
      <c r="F61" s="128">
        <v>97</v>
      </c>
      <c r="G61" s="128">
        <v>96</v>
      </c>
      <c r="H61" s="129">
        <v>94</v>
      </c>
    </row>
    <row r="62" spans="2:8" ht="45.75" customHeight="1" thickBot="1" x14ac:dyDescent="0.2">
      <c r="B62" s="130"/>
      <c r="C62" s="1191"/>
      <c r="D62" s="1192"/>
      <c r="E62" s="1193"/>
      <c r="F62" s="131"/>
      <c r="G62" s="131"/>
      <c r="H62" s="132"/>
    </row>
    <row r="63" spans="2:8" ht="52.5" customHeight="1" thickBot="1" x14ac:dyDescent="0.2">
      <c r="B63" s="133"/>
      <c r="C63" s="1194" t="s">
        <v>49</v>
      </c>
      <c r="D63" s="1194"/>
      <c r="E63" s="1195"/>
      <c r="F63" s="134">
        <v>12060</v>
      </c>
      <c r="G63" s="134">
        <v>14922</v>
      </c>
      <c r="H63" s="135">
        <v>14964</v>
      </c>
    </row>
    <row r="64" spans="2:8" x14ac:dyDescent="0.15"/>
  </sheetData>
  <sheetProtection algorithmName="SHA-512" hashValue="QltFEQ4vBLyjNkyaQw115jST+1bpyZTS7BroNikU2Z9/RzBikybLYbSygW7IjxtB6MPdSvS/DzayeNExxS+vXw==" saltValue="nZtItmAvR+30IjC46KHp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26952</v>
      </c>
      <c r="E3" s="154"/>
      <c r="F3" s="155">
        <v>51849</v>
      </c>
      <c r="G3" s="156"/>
      <c r="H3" s="157"/>
    </row>
    <row r="4" spans="1:8" x14ac:dyDescent="0.15">
      <c r="A4" s="158"/>
      <c r="B4" s="159"/>
      <c r="C4" s="160"/>
      <c r="D4" s="161">
        <v>18360</v>
      </c>
      <c r="E4" s="162"/>
      <c r="F4" s="163">
        <v>26326</v>
      </c>
      <c r="G4" s="164"/>
      <c r="H4" s="165"/>
    </row>
    <row r="5" spans="1:8" x14ac:dyDescent="0.15">
      <c r="A5" s="146" t="s">
        <v>523</v>
      </c>
      <c r="B5" s="151"/>
      <c r="C5" s="152"/>
      <c r="D5" s="153">
        <v>54782</v>
      </c>
      <c r="E5" s="154"/>
      <c r="F5" s="155">
        <v>52191</v>
      </c>
      <c r="G5" s="156"/>
      <c r="H5" s="157"/>
    </row>
    <row r="6" spans="1:8" x14ac:dyDescent="0.15">
      <c r="A6" s="158"/>
      <c r="B6" s="159"/>
      <c r="C6" s="160"/>
      <c r="D6" s="161">
        <v>44219</v>
      </c>
      <c r="E6" s="162"/>
      <c r="F6" s="163">
        <v>26807</v>
      </c>
      <c r="G6" s="164"/>
      <c r="H6" s="165"/>
    </row>
    <row r="7" spans="1:8" x14ac:dyDescent="0.15">
      <c r="A7" s="146" t="s">
        <v>524</v>
      </c>
      <c r="B7" s="151"/>
      <c r="C7" s="152"/>
      <c r="D7" s="153">
        <v>24047</v>
      </c>
      <c r="E7" s="154"/>
      <c r="F7" s="155">
        <v>48105</v>
      </c>
      <c r="G7" s="156"/>
      <c r="H7" s="157"/>
    </row>
    <row r="8" spans="1:8" x14ac:dyDescent="0.15">
      <c r="A8" s="158"/>
      <c r="B8" s="159"/>
      <c r="C8" s="160"/>
      <c r="D8" s="161">
        <v>16805</v>
      </c>
      <c r="E8" s="162"/>
      <c r="F8" s="163">
        <v>24072</v>
      </c>
      <c r="G8" s="164"/>
      <c r="H8" s="165"/>
    </row>
    <row r="9" spans="1:8" x14ac:dyDescent="0.15">
      <c r="A9" s="146" t="s">
        <v>525</v>
      </c>
      <c r="B9" s="151"/>
      <c r="C9" s="152"/>
      <c r="D9" s="153">
        <v>25769</v>
      </c>
      <c r="E9" s="154"/>
      <c r="F9" s="155">
        <v>47446</v>
      </c>
      <c r="G9" s="156"/>
      <c r="H9" s="157"/>
    </row>
    <row r="10" spans="1:8" x14ac:dyDescent="0.15">
      <c r="A10" s="158"/>
      <c r="B10" s="159"/>
      <c r="C10" s="160"/>
      <c r="D10" s="161">
        <v>19600</v>
      </c>
      <c r="E10" s="162"/>
      <c r="F10" s="163">
        <v>24371</v>
      </c>
      <c r="G10" s="164"/>
      <c r="H10" s="165"/>
    </row>
    <row r="11" spans="1:8" x14ac:dyDescent="0.15">
      <c r="A11" s="146" t="s">
        <v>526</v>
      </c>
      <c r="B11" s="151"/>
      <c r="C11" s="152"/>
      <c r="D11" s="153">
        <v>31786</v>
      </c>
      <c r="E11" s="154"/>
      <c r="F11" s="155">
        <v>48387</v>
      </c>
      <c r="G11" s="156"/>
      <c r="H11" s="157"/>
    </row>
    <row r="12" spans="1:8" x14ac:dyDescent="0.15">
      <c r="A12" s="158"/>
      <c r="B12" s="159"/>
      <c r="C12" s="166"/>
      <c r="D12" s="161">
        <v>26617</v>
      </c>
      <c r="E12" s="162"/>
      <c r="F12" s="163">
        <v>25592</v>
      </c>
      <c r="G12" s="164"/>
      <c r="H12" s="165"/>
    </row>
    <row r="13" spans="1:8" x14ac:dyDescent="0.15">
      <c r="A13" s="146"/>
      <c r="B13" s="151"/>
      <c r="C13" s="152"/>
      <c r="D13" s="153">
        <v>32667</v>
      </c>
      <c r="E13" s="154"/>
      <c r="F13" s="155">
        <v>49596</v>
      </c>
      <c r="G13" s="167"/>
      <c r="H13" s="157"/>
    </row>
    <row r="14" spans="1:8" x14ac:dyDescent="0.15">
      <c r="A14" s="158"/>
      <c r="B14" s="159"/>
      <c r="C14" s="160"/>
      <c r="D14" s="161">
        <v>25120</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8.7100000000000009</v>
      </c>
      <c r="C19" s="168">
        <f>ROUND(VALUE(SUBSTITUTE(実質収支比率等に係る経年分析!G$48,"▲","-")),2)</f>
        <v>10.35</v>
      </c>
      <c r="D19" s="168">
        <f>ROUND(VALUE(SUBSTITUTE(実質収支比率等に係る経年分析!H$48,"▲","-")),2)</f>
        <v>17.09</v>
      </c>
      <c r="E19" s="168">
        <f>ROUND(VALUE(SUBSTITUTE(実質収支比率等に係る経年分析!I$48,"▲","-")),2)</f>
        <v>15.08</v>
      </c>
      <c r="F19" s="168">
        <f>ROUND(VALUE(SUBSTITUTE(実質収支比率等に係る経年分析!J$48,"▲","-")),2)</f>
        <v>12.34</v>
      </c>
    </row>
    <row r="20" spans="1:11" x14ac:dyDescent="0.15">
      <c r="A20" s="168" t="s">
        <v>53</v>
      </c>
      <c r="B20" s="168">
        <f>ROUND(VALUE(SUBSTITUTE(実質収支比率等に係る経年分析!F$47,"▲","-")),2)</f>
        <v>10.88</v>
      </c>
      <c r="C20" s="168">
        <f>ROUND(VALUE(SUBSTITUTE(実質収支比率等に係る経年分析!G$47,"▲","-")),2)</f>
        <v>10.01</v>
      </c>
      <c r="D20" s="168">
        <f>ROUND(VALUE(SUBSTITUTE(実質収支比率等に係る経年分析!H$47,"▲","-")),2)</f>
        <v>13.01</v>
      </c>
      <c r="E20" s="168">
        <f>ROUND(VALUE(SUBSTITUTE(実質収支比率等に係る経年分析!I$47,"▲","-")),2)</f>
        <v>16.62</v>
      </c>
      <c r="F20" s="168">
        <f>ROUND(VALUE(SUBSTITUTE(実質収支比率等に係る経年分析!J$47,"▲","-")),2)</f>
        <v>15.86</v>
      </c>
    </row>
    <row r="21" spans="1:11" x14ac:dyDescent="0.15">
      <c r="A21" s="168" t="s">
        <v>54</v>
      </c>
      <c r="B21" s="168">
        <f>IF(ISNUMBER(VALUE(SUBSTITUTE(実質収支比率等に係る経年分析!F$49,"▲","-"))),ROUND(VALUE(SUBSTITUTE(実質収支比率等に係る経年分析!F$49,"▲","-")),2),NA())</f>
        <v>0.94</v>
      </c>
      <c r="C21" s="168">
        <f>IF(ISNUMBER(VALUE(SUBSTITUTE(実質収支比率等に係る経年分析!G$49,"▲","-"))),ROUND(VALUE(SUBSTITUTE(実質収支比率等に係る経年分析!G$49,"▲","-")),2),NA())</f>
        <v>1.42</v>
      </c>
      <c r="D21" s="168">
        <f>IF(ISNUMBER(VALUE(SUBSTITUTE(実質収支比率等に係る経年分析!H$49,"▲","-"))),ROUND(VALUE(SUBSTITUTE(実質収支比率等に係る経年分析!H$49,"▲","-")),2),NA())</f>
        <v>10.87</v>
      </c>
      <c r="E21" s="168">
        <f>IF(ISNUMBER(VALUE(SUBSTITUTE(実質収支比率等に係る経年分析!I$49,"▲","-"))),ROUND(VALUE(SUBSTITUTE(実質収支比率等に係る経年分析!I$49,"▲","-")),2),NA())</f>
        <v>0.97</v>
      </c>
      <c r="F21" s="168">
        <f>IF(ISNUMBER(VALUE(SUBSTITUTE(実質収支比率等に係る経年分析!J$49,"▲","-"))),ROUND(VALUE(SUBSTITUTE(実質収支比率等に係る経年分析!J$49,"▲","-")),2),NA())</f>
        <v>-2.83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1.1100000000000001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15">
      <c r="A30" s="169" t="str">
        <f>IF(連結実質赤字比率に係る赤字・黒字の構成分析!C$40="",NA(),連結実質赤字比率に係る赤字・黒字の構成分析!C$40)</f>
        <v>病院事業会計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1.52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1.55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1.28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都市計画事業東越谷土地区画整理事業費特別会計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15">
      <c r="A32" s="169" t="str">
        <f>IF(連結実質赤字比率に係る赤字・黒字の構成分析!C$38="",NA(),連結実質赤字比率に係る赤字・黒字の構成分析!C$38)</f>
        <v>都市計画事業西大袋土地区画整理事業費特別会計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0.28000000000000003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0.68</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0.56000000000000005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1.78</v>
      </c>
    </row>
    <row r="35" spans="1:16" x14ac:dyDescent="0.15">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8.7100000000000009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17.079999999999998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7867</v>
      </c>
      <c r="E42" s="170"/>
      <c r="F42" s="170"/>
      <c r="G42" s="170">
        <f>'実質公債費比率（分子）の構造'!L$52</f>
        <v>7893</v>
      </c>
      <c r="H42" s="170"/>
      <c r="I42" s="170"/>
      <c r="J42" s="170">
        <f>'実質公債費比率（分子）の構造'!M$52</f>
        <v>7895</v>
      </c>
      <c r="K42" s="170"/>
      <c r="L42" s="170"/>
      <c r="M42" s="170">
        <f>'実質公債費比率（分子）の構造'!N$52</f>
        <v>8187</v>
      </c>
      <c r="N42" s="170"/>
      <c r="O42" s="170"/>
      <c r="P42" s="170">
        <f>'実質公債費比率（分子）の構造'!O$52</f>
        <v>8293</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2</v>
      </c>
      <c r="L43" s="170"/>
      <c r="M43" s="170"/>
      <c r="N43" s="170">
        <f>'実質公債費比率（分子）の構造'!O$51</f>
        <v>1</v>
      </c>
      <c r="O43" s="170"/>
      <c r="P43" s="170"/>
    </row>
    <row r="44" spans="1:16" x14ac:dyDescent="0.15">
      <c r="A44" s="170" t="s">
        <v>62</v>
      </c>
      <c r="B44" s="170">
        <f>'実質公債費比率（分子）の構造'!K$50</f>
        <v>1353</v>
      </c>
      <c r="C44" s="170"/>
      <c r="D44" s="170"/>
      <c r="E44" s="170">
        <f>'実質公債費比率（分子）の構造'!L$50</f>
        <v>1346</v>
      </c>
      <c r="F44" s="170"/>
      <c r="G44" s="170"/>
      <c r="H44" s="170">
        <f>'実質公債費比率（分子）の構造'!M$50</f>
        <v>224</v>
      </c>
      <c r="I44" s="170"/>
      <c r="J44" s="170"/>
      <c r="K44" s="170">
        <f>'実質公債費比率（分子）の構造'!N$50</f>
        <v>224</v>
      </c>
      <c r="L44" s="170"/>
      <c r="M44" s="170"/>
      <c r="N44" s="170">
        <f>'実質公債費比率（分子）の構造'!O$50</f>
        <v>225</v>
      </c>
      <c r="O44" s="170"/>
      <c r="P44" s="170"/>
    </row>
    <row r="45" spans="1:16" x14ac:dyDescent="0.15">
      <c r="A45" s="170" t="s">
        <v>63</v>
      </c>
      <c r="B45" s="170">
        <f>'実質公債費比率（分子）の構造'!K$49</f>
        <v>186</v>
      </c>
      <c r="C45" s="170"/>
      <c r="D45" s="170"/>
      <c r="E45" s="170">
        <f>'実質公債費比率（分子）の構造'!L$49</f>
        <v>261</v>
      </c>
      <c r="F45" s="170"/>
      <c r="G45" s="170"/>
      <c r="H45" s="170">
        <f>'実質公債費比率（分子）の構造'!M$49</f>
        <v>277</v>
      </c>
      <c r="I45" s="170"/>
      <c r="J45" s="170"/>
      <c r="K45" s="170">
        <f>'実質公債費比率（分子）の構造'!N$49</f>
        <v>283</v>
      </c>
      <c r="L45" s="170"/>
      <c r="M45" s="170"/>
      <c r="N45" s="170">
        <f>'実質公債費比率（分子）の構造'!O$49</f>
        <v>360</v>
      </c>
      <c r="O45" s="170"/>
      <c r="P45" s="170"/>
    </row>
    <row r="46" spans="1:16" x14ac:dyDescent="0.15">
      <c r="A46" s="170" t="s">
        <v>64</v>
      </c>
      <c r="B46" s="170">
        <f>'実質公債費比率（分子）の構造'!K$48</f>
        <v>2223</v>
      </c>
      <c r="C46" s="170"/>
      <c r="D46" s="170"/>
      <c r="E46" s="170">
        <f>'実質公債費比率（分子）の構造'!L$48</f>
        <v>2343</v>
      </c>
      <c r="F46" s="170"/>
      <c r="G46" s="170"/>
      <c r="H46" s="170">
        <f>'実質公債費比率（分子）の構造'!M$48</f>
        <v>2139</v>
      </c>
      <c r="I46" s="170"/>
      <c r="J46" s="170"/>
      <c r="K46" s="170">
        <f>'実質公債費比率（分子）の構造'!N$48</f>
        <v>2434</v>
      </c>
      <c r="L46" s="170"/>
      <c r="M46" s="170"/>
      <c r="N46" s="170">
        <f>'実質公債費比率（分子）の構造'!O$48</f>
        <v>2343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8169</v>
      </c>
      <c r="C49" s="170"/>
      <c r="D49" s="170"/>
      <c r="E49" s="170">
        <f>'実質公債費比率（分子）の構造'!L$45</f>
        <v>8247</v>
      </c>
      <c r="F49" s="170"/>
      <c r="G49" s="170"/>
      <c r="H49" s="170">
        <f>'実質公債費比率（分子）の構造'!M$45</f>
        <v>8319</v>
      </c>
      <c r="I49" s="170"/>
      <c r="J49" s="170"/>
      <c r="K49" s="170">
        <f>'実質公債費比率（分子）の構造'!N$45</f>
        <v>8465</v>
      </c>
      <c r="L49" s="170"/>
      <c r="M49" s="170"/>
      <c r="N49" s="170">
        <f>'実質公債費比率（分子）の構造'!O$45</f>
        <v>8749</v>
      </c>
      <c r="O49" s="170"/>
      <c r="P49" s="170"/>
    </row>
    <row r="50" spans="1:16" x14ac:dyDescent="0.15">
      <c r="A50" s="170" t="s">
        <v>67</v>
      </c>
      <c r="B50" s="170" t="e">
        <f>NA()</f>
        <v>#N/A</v>
      </c>
      <c r="C50" s="170">
        <f>IF(ISNUMBER('実質公債費比率（分子）の構造'!K$53),'実質公債費比率（分子）の構造'!K$53,NA())</f>
        <v>4064</v>
      </c>
      <c r="D50" s="170" t="e">
        <f>NA()</f>
        <v>#N/A</v>
      </c>
      <c r="E50" s="170" t="e">
        <f>NA()</f>
        <v>#N/A</v>
      </c>
      <c r="F50" s="170">
        <f>IF(ISNUMBER('実質公債費比率（分子）の構造'!L$53),'実質公債費比率（分子）の構造'!L$53,NA())</f>
        <v>4304</v>
      </c>
      <c r="G50" s="170" t="e">
        <f>NA()</f>
        <v>#N/A</v>
      </c>
      <c r="H50" s="170" t="e">
        <f>NA()</f>
        <v>#N/A</v>
      </c>
      <c r="I50" s="170">
        <f>IF(ISNUMBER('実質公債費比率（分子）の構造'!M$53),'実質公債費比率（分子）の構造'!M$53,NA())</f>
        <v>3065</v>
      </c>
      <c r="J50" s="170" t="e">
        <f>NA()</f>
        <v>#N/A</v>
      </c>
      <c r="K50" s="170" t="e">
        <f>NA()</f>
        <v>#N/A</v>
      </c>
      <c r="L50" s="170">
        <f>IF(ISNUMBER('実質公債費比率（分子）の構造'!N$53),'実質公債費比率（分子）の構造'!N$53,NA())</f>
        <v>3221</v>
      </c>
      <c r="M50" s="170" t="e">
        <f>NA()</f>
        <v>#N/A</v>
      </c>
      <c r="N50" s="170" t="e">
        <f>NA()</f>
        <v>#N/A</v>
      </c>
      <c r="O50" s="170">
        <f>IF(ISNUMBER('実質公債費比率（分子）の構造'!O$53),'実質公債費比率（分子）の構造'!O$53,NA())</f>
        <v>3385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75076</v>
      </c>
      <c r="E56" s="169"/>
      <c r="F56" s="169"/>
      <c r="G56" s="169">
        <f>'将来負担比率（分子）の構造'!J$52</f>
        <v>76016</v>
      </c>
      <c r="H56" s="169"/>
      <c r="I56" s="169"/>
      <c r="J56" s="169">
        <f>'将来負担比率（分子）の構造'!K$52</f>
        <v>75794</v>
      </c>
      <c r="K56" s="169"/>
      <c r="L56" s="169"/>
      <c r="M56" s="169">
        <f>'将来負担比率（分子）の構造'!L$52</f>
        <v>73264</v>
      </c>
      <c r="N56" s="169"/>
      <c r="O56" s="169"/>
      <c r="P56" s="169">
        <f>'将来負担比率（分子）の構造'!M$52</f>
        <v>70485</v>
      </c>
    </row>
    <row r="57" spans="1:16" x14ac:dyDescent="0.15">
      <c r="A57" s="169" t="s">
        <v>42</v>
      </c>
      <c r="B57" s="169"/>
      <c r="C57" s="169"/>
      <c r="D57" s="169">
        <f>'将来負担比率（分子）の構造'!I$51</f>
        <v>12151</v>
      </c>
      <c r="E57" s="169"/>
      <c r="F57" s="169"/>
      <c r="G57" s="169">
        <f>'将来負担比率（分子）の構造'!J$51</f>
        <v>11695</v>
      </c>
      <c r="H57" s="169"/>
      <c r="I57" s="169"/>
      <c r="J57" s="169">
        <f>'将来負担比率（分子）の構造'!K$51</f>
        <v>12085</v>
      </c>
      <c r="K57" s="169"/>
      <c r="L57" s="169"/>
      <c r="M57" s="169">
        <f>'将来負担比率（分子）の構造'!L$51</f>
        <v>12983</v>
      </c>
      <c r="N57" s="169"/>
      <c r="O57" s="169"/>
      <c r="P57" s="169">
        <f>'将来負担比率（分子）の構造'!M$51</f>
        <v>13931</v>
      </c>
    </row>
    <row r="58" spans="1:16" x14ac:dyDescent="0.15">
      <c r="A58" s="169" t="s">
        <v>41</v>
      </c>
      <c r="B58" s="169"/>
      <c r="C58" s="169"/>
      <c r="D58" s="169">
        <f>'将来負担比率（分子）の構造'!I$50</f>
        <v>13475</v>
      </c>
      <c r="E58" s="169"/>
      <c r="F58" s="169"/>
      <c r="G58" s="169">
        <f>'将来負担比率（分子）の構造'!J$50</f>
        <v>11779</v>
      </c>
      <c r="H58" s="169"/>
      <c r="I58" s="169"/>
      <c r="J58" s="169">
        <f>'将来負担比率（分子）の構造'!K$50</f>
        <v>15342</v>
      </c>
      <c r="K58" s="169"/>
      <c r="L58" s="169"/>
      <c r="M58" s="169">
        <f>'将来負担比率（分子）の構造'!L$50</f>
        <v>18433</v>
      </c>
      <c r="N58" s="169"/>
      <c r="O58" s="169"/>
      <c r="P58" s="169">
        <f>'将来負担比率（分子）の構造'!M$50</f>
        <v>18326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5665</v>
      </c>
      <c r="C61" s="169"/>
      <c r="D61" s="169"/>
      <c r="E61" s="169">
        <f>'将来負担比率（分子）の構造'!J$46</f>
        <v>5580</v>
      </c>
      <c r="F61" s="169"/>
      <c r="G61" s="169"/>
      <c r="H61" s="169">
        <f>'将来負担比率（分子）の構造'!K$46</f>
        <v>4879</v>
      </c>
      <c r="I61" s="169"/>
      <c r="J61" s="169"/>
      <c r="K61" s="169">
        <f>'将来負担比率（分子）の構造'!L$46</f>
        <v>4196</v>
      </c>
      <c r="L61" s="169"/>
      <c r="M61" s="169"/>
      <c r="N61" s="169">
        <f>'将来負担比率（分子）の構造'!M$46</f>
        <v>4185</v>
      </c>
      <c r="O61" s="169"/>
      <c r="P61" s="169"/>
    </row>
    <row r="62" spans="1:16" x14ac:dyDescent="0.15">
      <c r="A62" s="169" t="s">
        <v>35</v>
      </c>
      <c r="B62" s="169">
        <f>'将来負担比率（分子）の構造'!I$45</f>
        <v>2300</v>
      </c>
      <c r="C62" s="169"/>
      <c r="D62" s="169"/>
      <c r="E62" s="169">
        <f>'将来負担比率（分子）の構造'!J$45</f>
        <v>1448</v>
      </c>
      <c r="F62" s="169"/>
      <c r="G62" s="169"/>
      <c r="H62" s="169">
        <f>'将来負担比率（分子）の構造'!K$45</f>
        <v>997</v>
      </c>
      <c r="I62" s="169"/>
      <c r="J62" s="169"/>
      <c r="K62" s="169">
        <f>'将来負担比率（分子）の構造'!L$45</f>
        <v>69</v>
      </c>
      <c r="L62" s="169"/>
      <c r="M62" s="169"/>
      <c r="N62" s="169">
        <f>'将来負担比率（分子）の構造'!M$45</f>
        <v>689</v>
      </c>
      <c r="O62" s="169"/>
      <c r="P62" s="169"/>
    </row>
    <row r="63" spans="1:16" x14ac:dyDescent="0.15">
      <c r="A63" s="169" t="s">
        <v>34</v>
      </c>
      <c r="B63" s="169">
        <f>'将来負担比率（分子）の構造'!I$44</f>
        <v>2267</v>
      </c>
      <c r="C63" s="169"/>
      <c r="D63" s="169"/>
      <c r="E63" s="169">
        <f>'将来負担比率（分子）の構造'!J$44</f>
        <v>2321</v>
      </c>
      <c r="F63" s="169"/>
      <c r="G63" s="169"/>
      <c r="H63" s="169">
        <f>'将来負担比率（分子）の構造'!K$44</f>
        <v>2315</v>
      </c>
      <c r="I63" s="169"/>
      <c r="J63" s="169"/>
      <c r="K63" s="169">
        <f>'将来負担比率（分子）の構造'!L$44</f>
        <v>2201</v>
      </c>
      <c r="L63" s="169"/>
      <c r="M63" s="169"/>
      <c r="N63" s="169">
        <f>'将来負担比率（分子）の構造'!M$44</f>
        <v>2098</v>
      </c>
      <c r="O63" s="169"/>
      <c r="P63" s="169"/>
    </row>
    <row r="64" spans="1:16" x14ac:dyDescent="0.15">
      <c r="A64" s="169" t="s">
        <v>33</v>
      </c>
      <c r="B64" s="169">
        <f>'将来負担比率（分子）の構造'!I$43</f>
        <v>18053</v>
      </c>
      <c r="C64" s="169"/>
      <c r="D64" s="169"/>
      <c r="E64" s="169">
        <f>'将来負担比率（分子）の構造'!J$43</f>
        <v>16704</v>
      </c>
      <c r="F64" s="169"/>
      <c r="G64" s="169"/>
      <c r="H64" s="169">
        <f>'将来負担比率（分子）の構造'!K$43</f>
        <v>16216</v>
      </c>
      <c r="I64" s="169"/>
      <c r="J64" s="169"/>
      <c r="K64" s="169">
        <f>'将来負担比率（分子）の構造'!L$43</f>
        <v>15656</v>
      </c>
      <c r="L64" s="169"/>
      <c r="M64" s="169"/>
      <c r="N64" s="169">
        <f>'将来負担比率（分子）の構造'!M$43</f>
        <v>14065</v>
      </c>
      <c r="O64" s="169"/>
      <c r="P64" s="169"/>
    </row>
    <row r="65" spans="1:16" x14ac:dyDescent="0.15">
      <c r="A65" s="169" t="s">
        <v>32</v>
      </c>
      <c r="B65" s="169">
        <f>'将来負担比率（分子）の構造'!I$42</f>
        <v>3086</v>
      </c>
      <c r="C65" s="169"/>
      <c r="D65" s="169"/>
      <c r="E65" s="169">
        <f>'将来負担比率（分子）の構造'!J$42</f>
        <v>1792</v>
      </c>
      <c r="F65" s="169"/>
      <c r="G65" s="169"/>
      <c r="H65" s="169">
        <f>'将来負担比率（分子）の構造'!K$42</f>
        <v>1495</v>
      </c>
      <c r="I65" s="169"/>
      <c r="J65" s="169"/>
      <c r="K65" s="169">
        <f>'将来負担比率（分子）の構造'!L$42</f>
        <v>1191</v>
      </c>
      <c r="L65" s="169"/>
      <c r="M65" s="169"/>
      <c r="N65" s="169">
        <f>'将来負担比率（分子）の構造'!M$42</f>
        <v>894</v>
      </c>
      <c r="O65" s="169"/>
      <c r="P65" s="169"/>
    </row>
    <row r="66" spans="1:16" x14ac:dyDescent="0.15">
      <c r="A66" s="169" t="s">
        <v>31</v>
      </c>
      <c r="B66" s="169">
        <f>'将来負担比率（分子）の構造'!I$41</f>
        <v>77626</v>
      </c>
      <c r="C66" s="169"/>
      <c r="D66" s="169"/>
      <c r="E66" s="169">
        <f>'将来負担比率（分子）の構造'!J$41</f>
        <v>82996</v>
      </c>
      <c r="F66" s="169"/>
      <c r="G66" s="169"/>
      <c r="H66" s="169">
        <f>'将来負担比率（分子）の構造'!K$41</f>
        <v>85101</v>
      </c>
      <c r="I66" s="169"/>
      <c r="J66" s="169"/>
      <c r="K66" s="169">
        <f>'将来負担比率（分子）の構造'!L$41</f>
        <v>82637</v>
      </c>
      <c r="L66" s="169"/>
      <c r="M66" s="169"/>
      <c r="N66" s="169">
        <f>'将来負担比率（分子）の構造'!M$41</f>
        <v>81072</v>
      </c>
      <c r="O66" s="169"/>
      <c r="P66" s="169"/>
    </row>
    <row r="67" spans="1:16" x14ac:dyDescent="0.15">
      <c r="A67" s="169" t="s">
        <v>71</v>
      </c>
      <c r="B67" s="169" t="e">
        <f>NA()</f>
        <v>#N/A</v>
      </c>
      <c r="C67" s="169">
        <f>IF(ISNUMBER('将来負担比率（分子）の構造'!I$53), IF('将来負担比率（分子）の構造'!I$53 &lt; 0, 0, '将来負担比率（分子）の構造'!I$53), NA())</f>
        <v>8295</v>
      </c>
      <c r="D67" s="169" t="e">
        <f>NA()</f>
        <v>#N/A</v>
      </c>
      <c r="E67" s="169" t="e">
        <f>NA()</f>
        <v>#N/A</v>
      </c>
      <c r="F67" s="169">
        <f>IF(ISNUMBER('将来負担比率（分子）の構造'!J$53), IF('将来負担比率（分子）の構造'!J$53 &lt; 0, 0, '将来負担比率（分子）の構造'!J$53), NA())</f>
        <v>11351</v>
      </c>
      <c r="G67" s="169" t="e">
        <f>NA()</f>
        <v>#N/A</v>
      </c>
      <c r="H67" s="169" t="e">
        <f>NA()</f>
        <v>#N/A</v>
      </c>
      <c r="I67" s="169">
        <f>IF(ISNUMBER('将来負担比率（分子）の構造'!K$53), IF('将来負担比率（分子）の構造'!K$53 &lt; 0, 0, '将来負担比率（分子）の構造'!K$53), NA())</f>
        <v>7782</v>
      </c>
      <c r="J67" s="169" t="e">
        <f>NA()</f>
        <v>#N/A</v>
      </c>
      <c r="K67" s="169" t="e">
        <f>NA()</f>
        <v>#N/A</v>
      </c>
      <c r="L67" s="169">
        <f>IF(ISNUMBER('将来負担比率（分子）の構造'!L$53), IF('将来負担比率（分子）の構造'!L$53 &lt; 0, 0, '将来負担比率（分子）の構造'!L$53), NA())</f>
        <v>1269</v>
      </c>
      <c r="M67" s="169" t="e">
        <f>NA()</f>
        <v>#N/A</v>
      </c>
      <c r="N67" s="169" t="e">
        <f>NA()</f>
        <v>#N/A</v>
      </c>
      <c r="O67" s="169">
        <f>IF(ISNUMBER('将来負担比率（分子）の構造'!M$53), IF('将来負担比率（分子）の構造'!M$53 &lt; 0, 0, '将来負担比率（分子）の構造'!M$53), NA())</f>
        <v>262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8656</v>
      </c>
      <c r="C72" s="173">
        <f>基金残高に係る経年分析!G55</f>
        <v>10829</v>
      </c>
      <c r="D72" s="173">
        <f>基金残高に係る経年分析!H55</f>
        <v>10559</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3404</v>
      </c>
      <c r="C74" s="173">
        <f>基金残高に係る経年分析!G57</f>
        <v>4094</v>
      </c>
      <c r="D74" s="173">
        <f>基金残高に係る経年分析!H57</f>
        <v>4406</v>
      </c>
    </row>
  </sheetData>
  <sheetProtection algorithmName="SHA-512" hashValue="7I4r1lCXQjjgWrHeITFyG7i19/B36JhZwup4VWMqqZqcwjv1+lIr+I6AFdGwQJRlsP3EPFZnexOBvOLv1qTKTw==" saltValue="gKQeSdG+O+ithR3dkzA8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00085177</cp:lastModifiedBy>
  <cp:lastPrinted>2025-03-17T00:04:11Z</cp:lastPrinted>
  <dcterms:created xsi:type="dcterms:W3CDTF">2025-02-19T01:27:40Z</dcterms:created>
  <dcterms:modified xsi:type="dcterms:W3CDTF">2025-03-18T06:26:34Z</dcterms:modified>
  <cp:category/>
</cp:coreProperties>
</file>