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W:\財務部\財政課\Ｈ３０\02財政担当\03決算\24財政状況資料集[20、21、22をH22年度分より集約]\R05年度決算\R70304\04 回答\"/>
    </mc:Choice>
  </mc:AlternateContent>
  <xr:revisionPtr revIDLastSave="0" documentId="13_ncr:1_{352244BB-380E-45E4-BA8A-9B3BE360E45A}" xr6:coauthVersionLast="47" xr6:coauthVersionMax="47" xr10:uidLastSave="{00000000-0000-0000-0000-000000000000}"/>
  <bookViews>
    <workbookView xWindow="-120" yWindow="-120" windowWidth="29040" windowHeight="157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CO35" i="10"/>
  <c r="BW35" i="10"/>
  <c r="BE35" i="10"/>
  <c r="CO34" i="10"/>
  <c r="BW34" i="10"/>
  <c r="C34" i="10"/>
  <c r="C35" i="10" l="1"/>
  <c r="C36" i="10" s="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calcChain>
</file>

<file path=xl/sharedStrings.xml><?xml version="1.0" encoding="utf-8"?>
<sst xmlns="http://schemas.openxmlformats.org/spreadsheetml/2006/main" count="1062" uniqueCount="577">
  <si>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</si>
  <si>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</si>
  <si>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</si>
  <si>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</si>
  <si>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</si>
  <si>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</si>
  <si>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</si>
  <si>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</si>
  <si>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</si>
  <si>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</si>
  <si>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</si>
  <si>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</si>
  <si>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</si>
  <si>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</si>
  <si>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</si>
  <si>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</si>
  <si>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</si>
  <si>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</si>
  <si>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</si>
  <si>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</si>
  <si>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</si>
  <si>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</si>
  <si>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</si>
  <si>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</si>
  <si>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</si>
  <si>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</si>
  <si>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</si>
  <si>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</si>
  <si>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</si>
  <si>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</si>
  <si>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</si>
  <si>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</si>
  <si>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</si>
  <si>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</si>
  <si>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</si>
  <si>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</si>
  <si>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</si>
  <si>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</si>
  <si>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</si>
  <si>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</si>
  <si>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</si>
  <si>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</si>
  <si>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</si>
  <si>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</si>
  <si>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</si>
  <si>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</si>
  <si>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</si>
  <si>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</si>
  <si>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</si>
  <si>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</si>
  <si>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</si>
  <si>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</si>
  <si>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</si>
  <si>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</si>
  <si>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</si>
  <si>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</si>
  <si>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</si>
  <si>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</si>
  <si>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</si>
  <si>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</si>
  <si>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</si>
  <si>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</si>
  <si>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</si>
  <si>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</si>
  <si>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</si>
  <si>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</si>
  <si>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</si>
  <si>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</si>
  <si>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</si>
  <si>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</si>
  <si>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</si>
  <si>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</si>
  <si>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</si>
  <si>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</si>
  <si>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</si>
  <si>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</si>
  <si>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</si>
  <si>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</si>
  <si>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</si>
  <si>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</si>
  <si>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</si>
  <si>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Ⅲ－３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</si>
  <si>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</si>
  <si>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</si>
  <si>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</si>
  <si>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</si>
  <si>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</si>
  <si>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</si>
  <si>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</si>
  <si>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</si>
  <si>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</si>
  <si>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</si>
  <si>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</si>
  <si>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</si>
  <si>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鴻巣市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</si>
  <si>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</si>
  <si>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</si>
  <si>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</si>
  <si>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6"/>
  </si>
  <si>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</si>
  <si>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</si>
  <si>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</si>
  <si>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</si>
  <si>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</si>
  <si>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</si>
  <si>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</si>
  <si>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</si>
  <si>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</si>
  <si>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</si>
  <si>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</si>
  <si>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</si>
  <si>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</si>
  <si>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</si>
  <si>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</si>
  <si>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</si>
  <si>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</si>
  <si>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</si>
  <si>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</si>
  <si>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</si>
  <si>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</si>
  <si>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</si>
  <si>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</si>
  <si>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</si>
  <si>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</si>
  <si>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</si>
  <si>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</si>
  <si>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</si>
  <si>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</si>
  <si>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</si>
  <si>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</si>
  <si>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</si>
  <si>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</si>
  <si>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</si>
  <si>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</si>
  <si>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</si>
  <si>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</si>
  <si>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</si>
  <si>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</si>
  <si>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</si>
  <si>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</si>
  <si>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</si>
  <si>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</si>
  <si>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6"/>
  </si>
  <si>
    <t>うち日本人(％)</t>
    <phoneticPr fontId="5"/>
  </si>
  <si>
    <t>-0.5</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</si>
  <si>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</si>
  <si>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</si>
  <si>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</si>
  <si>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</si>
  <si>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</si>
  <si>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</si>
  <si>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</si>
  <si>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</si>
  <si>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</si>
  <si>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</si>
  <si>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</si>
  <si>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</si>
  <si>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</si>
  <si>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</si>
  <si>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</si>
  <si>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</si>
  <si>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</si>
  <si>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</si>
  <si>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</si>
  <si>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</si>
  <si>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</si>
  <si>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</si>
  <si>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</si>
  <si>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</si>
  <si>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</si>
  <si>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</si>
  <si>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</si>
  <si>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</si>
  <si>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</si>
  <si>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</si>
  <si>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</si>
  <si>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</si>
  <si>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</si>
  <si>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</si>
  <si>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</si>
  <si>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</si>
  <si>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</si>
  <si>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</si>
  <si>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</si>
  <si>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</si>
  <si>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</si>
  <si>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</si>
  <si>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</si>
  <si>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</si>
  <si>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</si>
  <si>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</si>
  <si>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</si>
  <si>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</si>
  <si>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</si>
  <si>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</si>
  <si>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</si>
  <si>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</si>
  <si>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</si>
  <si>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</si>
  <si>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</si>
  <si>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</si>
  <si>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</si>
  <si>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</si>
  <si>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埼玉県鴻巣市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</si>
  <si>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</si>
  <si>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</si>
  <si>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</si>
  <si>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</si>
  <si>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</si>
  <si>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</si>
  <si>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</si>
  <si>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</si>
  <si>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</si>
  <si>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</si>
  <si>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</si>
  <si>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</si>
  <si>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</si>
  <si>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</si>
  <si>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</si>
  <si>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</si>
  <si>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</si>
  <si>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</si>
  <si>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</si>
  <si>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</si>
  <si>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</si>
  <si>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</si>
  <si>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</si>
  <si>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</si>
  <si>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</si>
  <si>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</si>
  <si>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</si>
  <si>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</si>
  <si>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</si>
  <si>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</si>
  <si>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</si>
  <si>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</si>
  <si>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</si>
  <si>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</si>
  <si>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</si>
  <si>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</si>
  <si>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</si>
  <si>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</si>
  <si>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</si>
  <si>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</si>
  <si>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</si>
  <si>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</si>
  <si>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</si>
  <si>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</si>
  <si>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</si>
  <si>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</si>
  <si>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</si>
  <si>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</si>
  <si>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</si>
  <si>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</si>
  <si>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</si>
  <si>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</si>
  <si>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</si>
  <si>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</si>
  <si>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</si>
  <si>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</si>
  <si>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</si>
  <si>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</si>
  <si>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</si>
  <si>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</si>
  <si>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</si>
  <si>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</si>
  <si>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</si>
  <si>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</si>
  <si>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</si>
  <si>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</si>
  <si>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</si>
  <si>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</si>
  <si>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</si>
  <si>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</si>
  <si>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</si>
  <si>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</si>
  <si>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</si>
  <si>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</si>
  <si>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</si>
  <si>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</si>
  <si>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</si>
  <si>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</si>
  <si>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</si>
  <si>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</si>
  <si>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</si>
  <si>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</si>
  <si>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</si>
  <si>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</si>
  <si>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</si>
  <si>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</si>
  <si>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</si>
  <si>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</si>
  <si>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</si>
  <si>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</si>
  <si>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</si>
  <si>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</si>
  <si>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</si>
  <si>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</si>
  <si>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</si>
  <si>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</si>
  <si>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</si>
  <si>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</si>
  <si>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</si>
  <si>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</si>
  <si>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</si>
  <si>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</si>
  <si>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</si>
  <si>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</si>
  <si>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</si>
  <si>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</si>
  <si>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</si>
  <si>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</si>
  <si>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</si>
  <si>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</si>
  <si>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</si>
  <si>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</si>
  <si>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</si>
  <si>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</si>
  <si>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</si>
  <si>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</si>
  <si>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</si>
  <si>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</si>
  <si>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</si>
  <si>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</si>
  <si>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</si>
  <si>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</si>
  <si>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</si>
  <si>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宅地造成</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</si>
  <si>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</si>
  <si>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</si>
  <si>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</si>
  <si>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</si>
  <si>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</si>
  <si>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</si>
  <si>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</si>
  <si>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</si>
  <si>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</si>
  <si>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</si>
  <si>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</si>
  <si>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</si>
  <si>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</si>
  <si>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</si>
  <si>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</si>
  <si>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</si>
  <si>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</si>
  <si>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</si>
  <si>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</si>
  <si>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</si>
  <si>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</si>
  <si>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</si>
  <si>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</si>
  <si>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</si>
  <si>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</si>
  <si>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</si>
  <si>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埼玉県鴻巣市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</si>
  <si>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</si>
  <si>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</si>
  <si>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</si>
  <si>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</si>
  <si>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</si>
  <si>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</si>
  <si>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</si>
  <si>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</si>
  <si>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</si>
  <si>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</si>
  <si>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</si>
  <si>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</si>
  <si>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</si>
  <si>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</si>
  <si>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</si>
  <si>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</si>
  <si>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</si>
  <si>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</si>
  <si>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</si>
  <si>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</si>
  <si>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北新宿第二土地区画整理事業特別会計</t>
    <phoneticPr fontId="5"/>
  </si>
  <si>
    <t>広田中央特定土地区画整理事業特別会計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</si>
  <si>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</si>
  <si>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</si>
  <si>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</si>
  <si>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</si>
  <si>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</si>
  <si>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</si>
  <si>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</si>
  <si>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</si>
  <si>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</si>
  <si>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</si>
  <si>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</si>
  <si>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</si>
  <si>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</si>
  <si>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</si>
  <si>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</si>
  <si>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</si>
  <si>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</si>
  <si>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</si>
  <si>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</si>
  <si>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</si>
  <si>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</si>
  <si>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</si>
  <si>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</si>
  <si>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</si>
  <si>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</si>
  <si>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</si>
  <si>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</si>
  <si>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</si>
  <si>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</si>
  <si>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</si>
  <si>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</si>
  <si>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</si>
  <si>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</si>
  <si>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</si>
  <si>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</si>
  <si>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</si>
  <si>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</si>
  <si>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</si>
  <si>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</si>
  <si>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</si>
  <si>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</si>
  <si>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</si>
  <si>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</si>
  <si>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</si>
  <si>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</si>
  <si>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</si>
  <si>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</si>
  <si>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</si>
  <si>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</si>
  <si>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</si>
  <si>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</si>
  <si>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</si>
  <si>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</si>
  <si>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</si>
  <si>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</si>
  <si>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</si>
  <si>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</si>
  <si>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</si>
  <si>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</si>
  <si>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</si>
  <si>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</si>
  <si>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</si>
  <si>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</si>
  <si>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</si>
  <si>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</si>
  <si>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</si>
  <si>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</si>
  <si>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</si>
  <si>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</si>
  <si>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</si>
  <si>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</si>
  <si>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</si>
  <si>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</si>
  <si>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</si>
  <si>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</si>
  <si>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</si>
  <si>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</si>
  <si>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</si>
  <si>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</si>
  <si>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</si>
  <si>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</si>
  <si>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</si>
  <si>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</si>
  <si>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</si>
  <si>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</si>
  <si>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</si>
  <si>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</si>
  <si>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</si>
  <si>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</si>
  <si>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</si>
  <si>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</si>
  <si>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</si>
  <si>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</si>
  <si>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</si>
  <si>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</si>
  <si>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</si>
  <si>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</si>
  <si>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</si>
  <si>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</si>
  <si>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</si>
  <si>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</si>
  <si>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</si>
  <si>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</si>
  <si>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</si>
  <si>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</si>
  <si>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</si>
  <si>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</si>
  <si>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</si>
  <si>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</si>
  <si>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</si>
  <si>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</si>
  <si>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</si>
  <si>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</si>
  <si>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</si>
  <si>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</si>
  <si>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</si>
  <si>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</si>
  <si>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</si>
  <si>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</si>
  <si>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</si>
  <si>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</si>
  <si>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</si>
  <si>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</si>
  <si>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</si>
  <si>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</si>
  <si>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</si>
  <si>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</si>
  <si>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</si>
  <si>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</si>
  <si>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</si>
  <si>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</si>
  <si>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</si>
  <si>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</si>
  <si>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</si>
  <si>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</si>
  <si>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</si>
  <si>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</si>
  <si>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</si>
  <si>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</si>
  <si>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</si>
  <si>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</si>
  <si>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</si>
  <si>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</si>
  <si>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</si>
  <si>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</si>
  <si>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</si>
  <si>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</si>
  <si>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</si>
  <si>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</si>
  <si>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</si>
  <si>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</si>
  <si>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</si>
  <si>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</si>
  <si>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</si>
  <si>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</si>
  <si>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</si>
  <si>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1.11</t>
  </si>
  <si>
    <t>▲ 1.43</t>
  </si>
  <si>
    <t>一般会計</t>
  </si>
  <si>
    <t>水道事業会計</t>
  </si>
  <si>
    <t>下水道事業会計</t>
  </si>
  <si>
    <t>介護保険特別会計</t>
  </si>
  <si>
    <t>国民健康保険事業特別会計</t>
  </si>
  <si>
    <t>北新宿第二土地区画整理事業特別会計</t>
  </si>
  <si>
    <t>農業集落排水事業特別会計</t>
  </si>
  <si>
    <t>広田中央特定土地区画整理事業特別会計</t>
  </si>
  <si>
    <t>その他会計（赤字）</t>
  </si>
  <si>
    <t>その他会計（黒字）</t>
  </si>
  <si>
    <t>R01</t>
    <phoneticPr fontId="5"/>
  </si>
  <si>
    <t>R02</t>
    <phoneticPr fontId="5"/>
  </si>
  <si>
    <t>R03</t>
    <phoneticPr fontId="5"/>
  </si>
  <si>
    <t>R04</t>
    <phoneticPr fontId="5"/>
  </si>
  <si>
    <t>R05</t>
    <phoneticPr fontId="5"/>
  </si>
  <si>
    <t>-</t>
    <phoneticPr fontId="2"/>
  </si>
  <si>
    <t>埼玉県央広域事務組合</t>
    <rPh sb="0" eb="2">
      <t>サイタマ</t>
    </rPh>
    <rPh sb="2" eb="4">
      <t>ケンオウ</t>
    </rPh>
    <rPh sb="4" eb="10">
      <t>コウイキジムクミアイ</t>
    </rPh>
    <phoneticPr fontId="2"/>
  </si>
  <si>
    <t>埼玉中部環境保全組合</t>
    <rPh sb="0" eb="2">
      <t>サイタマ</t>
    </rPh>
    <rPh sb="2" eb="4">
      <t>チュウブ</t>
    </rPh>
    <rPh sb="4" eb="6">
      <t>カンキョウ</t>
    </rPh>
    <rPh sb="6" eb="10">
      <t>ホゼンクミアイ</t>
    </rPh>
    <phoneticPr fontId="2"/>
  </si>
  <si>
    <t>北本地区衛生組合</t>
    <rPh sb="0" eb="2">
      <t>キタモト</t>
    </rPh>
    <rPh sb="2" eb="4">
      <t>チク</t>
    </rPh>
    <rPh sb="4" eb="6">
      <t>エイセイ</t>
    </rPh>
    <rPh sb="6" eb="8">
      <t>クミアイ</t>
    </rPh>
    <phoneticPr fontId="2"/>
  </si>
  <si>
    <t>彩北広域清掃組合</t>
    <rPh sb="0" eb="2">
      <t>サイホク</t>
    </rPh>
    <rPh sb="2" eb="4">
      <t>コウイキ</t>
    </rPh>
    <rPh sb="4" eb="6">
      <t>セイソウ</t>
    </rPh>
    <rPh sb="6" eb="8">
      <t>クミアイ</t>
    </rPh>
    <phoneticPr fontId="2"/>
  </si>
  <si>
    <t>荒川北縁水防事務組合</t>
    <rPh sb="0" eb="2">
      <t>アラカワ</t>
    </rPh>
    <rPh sb="2" eb="4">
      <t>キタベリ</t>
    </rPh>
    <rPh sb="4" eb="6">
      <t>スイボウ</t>
    </rPh>
    <rPh sb="6" eb="10">
      <t>ジムクミアイ</t>
    </rPh>
    <phoneticPr fontId="2"/>
  </si>
  <si>
    <t>埼玉県都市ボートレース企業団</t>
    <rPh sb="0" eb="3">
      <t>サイタマケン</t>
    </rPh>
    <rPh sb="3" eb="5">
      <t>トシ</t>
    </rPh>
    <rPh sb="11" eb="14">
      <t>キギョウダン</t>
    </rPh>
    <phoneticPr fontId="2"/>
  </si>
  <si>
    <t>埼玉県市町村総合事務組合</t>
    <rPh sb="0" eb="3">
      <t>サイタマケン</t>
    </rPh>
    <rPh sb="3" eb="6">
      <t>シチョウソン</t>
    </rPh>
    <rPh sb="6" eb="12">
      <t>ソウゴウジムクミアイ</t>
    </rPh>
    <phoneticPr fontId="2"/>
  </si>
  <si>
    <t>埼玉県市町村総合事務組合</t>
    <rPh sb="0" eb="3">
      <t>サイタマケン</t>
    </rPh>
    <rPh sb="3" eb="6">
      <t>シチョウソン</t>
    </rPh>
    <rPh sb="6" eb="8">
      <t>ソウゴウ</t>
    </rPh>
    <rPh sb="8" eb="12">
      <t>ジムクミアイ</t>
    </rPh>
    <phoneticPr fontId="2"/>
  </si>
  <si>
    <t>彩の国さいたま人づくり広域連合</t>
    <rPh sb="0" eb="1">
      <t>サイ</t>
    </rPh>
    <rPh sb="2" eb="3">
      <t>クニ</t>
    </rPh>
    <rPh sb="7" eb="8">
      <t>ヒト</t>
    </rPh>
    <rPh sb="11" eb="15">
      <t>コウイキレンゴウ</t>
    </rPh>
    <phoneticPr fontId="2"/>
  </si>
  <si>
    <t>埼玉県後期高齢者医療広域連合</t>
    <rPh sb="0" eb="3">
      <t>サイタマケン</t>
    </rPh>
    <rPh sb="3" eb="5">
      <t>コウキ</t>
    </rPh>
    <rPh sb="5" eb="8">
      <t>コウレイシャ</t>
    </rPh>
    <rPh sb="8" eb="10">
      <t>イリョウ</t>
    </rPh>
    <rPh sb="10" eb="12">
      <t>コウイキ</t>
    </rPh>
    <rPh sb="12" eb="14">
      <t>レンゴウ</t>
    </rPh>
    <phoneticPr fontId="2"/>
  </si>
  <si>
    <t>埼玉県後期高齢者医療広域連合</t>
    <rPh sb="0" eb="3">
      <t>サイタマケン</t>
    </rPh>
    <rPh sb="3" eb="5">
      <t>コウキ</t>
    </rPh>
    <rPh sb="5" eb="8">
      <t>コウレイシャ</t>
    </rPh>
    <rPh sb="8" eb="10">
      <t>イリョウ</t>
    </rPh>
    <rPh sb="10" eb="14">
      <t>コウイキレンゴウ</t>
    </rPh>
    <phoneticPr fontId="2"/>
  </si>
  <si>
    <t>一般会計</t>
    <rPh sb="0" eb="4">
      <t>イッパンカイケイ</t>
    </rPh>
    <phoneticPr fontId="2"/>
  </si>
  <si>
    <t>斎場特別会計</t>
    <rPh sb="0" eb="6">
      <t>サイジョウトクベツカイケイ</t>
    </rPh>
    <phoneticPr fontId="2"/>
  </si>
  <si>
    <t>交通災害特別会計</t>
    <rPh sb="0" eb="4">
      <t>コウツウサイガイ</t>
    </rPh>
    <rPh sb="4" eb="8">
      <t>トクベツカイケイ</t>
    </rPh>
    <phoneticPr fontId="2"/>
  </si>
  <si>
    <t>特別会計</t>
    <rPh sb="0" eb="4">
      <t>トクベツカイケイ</t>
    </rPh>
    <phoneticPr fontId="2"/>
  </si>
  <si>
    <t>鴻巣市土地開発公社</t>
    <rPh sb="0" eb="3">
      <t>コウノスシ</t>
    </rPh>
    <rPh sb="3" eb="9">
      <t>トチカイハツコウシャ</t>
    </rPh>
    <phoneticPr fontId="2"/>
  </si>
  <si>
    <t>鴻巣フラワーセンター</t>
    <rPh sb="0" eb="2">
      <t>コウノス</t>
    </rPh>
    <phoneticPr fontId="2"/>
  </si>
  <si>
    <t>鴻巣市施設管理公社</t>
    <rPh sb="0" eb="3">
      <t>コウノスシ</t>
    </rPh>
    <rPh sb="3" eb="9">
      <t>シセツカンリコウシャ</t>
    </rPh>
    <phoneticPr fontId="2"/>
  </si>
  <si>
    <t>吹上スポーツプラザ</t>
    <rPh sb="0" eb="2">
      <t>フキアゲ</t>
    </rPh>
    <phoneticPr fontId="2"/>
  </si>
  <si>
    <t>エルミ鴻巣</t>
    <rPh sb="3" eb="5">
      <t>コウノス</t>
    </rPh>
    <phoneticPr fontId="2"/>
  </si>
  <si>
    <t>鴻巣市観光協会</t>
    <rPh sb="0" eb="3">
      <t>コウノスシ</t>
    </rPh>
    <rPh sb="3" eb="7">
      <t>カンコウキョウカイ</t>
    </rPh>
    <phoneticPr fontId="2"/>
  </si>
  <si>
    <t>合併振興基金</t>
    <rPh sb="0" eb="6">
      <t>ガッペイシンコウキキン</t>
    </rPh>
    <phoneticPr fontId="5"/>
  </si>
  <si>
    <t>ごみ処理施設等整備基金</t>
    <rPh sb="2" eb="6">
      <t>ショリシセツ</t>
    </rPh>
    <rPh sb="6" eb="7">
      <t>トウ</t>
    </rPh>
    <rPh sb="7" eb="11">
      <t>セイビキキン</t>
    </rPh>
    <phoneticPr fontId="2"/>
  </si>
  <si>
    <t>公共施設等整備基金</t>
    <rPh sb="0" eb="5">
      <t>コウキョウシセツトウ</t>
    </rPh>
    <rPh sb="5" eb="9">
      <t>セイビキキン</t>
    </rPh>
    <phoneticPr fontId="2"/>
  </si>
  <si>
    <t>地域医療体制整備基金</t>
    <rPh sb="0" eb="6">
      <t>チイキイリョウタイセイ</t>
    </rPh>
    <rPh sb="6" eb="10">
      <t>セイビキキン</t>
    </rPh>
    <phoneticPr fontId="2"/>
  </si>
  <si>
    <t>コウノトリの里づくり基金</t>
    <rPh sb="6" eb="7">
      <t>サト</t>
    </rPh>
    <rPh sb="10" eb="12">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</si>
</sst>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42836</c:v>
                </c:pt>
                <c:pt idx="1">
                  <c:v>44161</c:v>
                </c:pt>
                <c:pt idx="2">
                  <c:v>43955</c:v>
                </c:pt>
                <c:pt idx="3">
                  <c:v>41921</c:v>
                </c:pt>
                <c:pt idx="4">
                  <c:v>44585</c:v>
                </c:pt>
              </c:numCache>
            </c:numRef>
          </c:val>
          <c:smooth val="0"/>
          <c:extLst>
            <c:ext xmlns:c16="http://schemas.microsoft.com/office/drawing/2014/chart" uri="{C3380CC4-5D6E-409C-BE32-E72D297353CC}">
              <c16:uniqueId val="{00000000-2E7D-4683-8D1E-C2DD18893BE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27982</c:v>
                </c:pt>
                <c:pt idx="1">
                  <c:v>40700</c:v>
                </c:pt>
                <c:pt idx="2">
                  <c:v>34809</c:v>
                </c:pt>
                <c:pt idx="3">
                  <c:v>21399</c:v>
                </c:pt>
                <c:pt idx="4">
                  <c:v>20400</c:v>
                </c:pt>
              </c:numCache>
            </c:numRef>
          </c:val>
          <c:smooth val="0"/>
          <c:extLst>
            <c:ext xmlns:c16="http://schemas.microsoft.com/office/drawing/2014/chart" uri="{C3380CC4-5D6E-409C-BE32-E72D297353CC}">
              <c16:uniqueId val="{00000001-2E7D-4683-8D1E-C2DD18893BE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7.46</c:v>
                </c:pt>
                <c:pt idx="1">
                  <c:v>7.43</c:v>
                </c:pt>
                <c:pt idx="2">
                  <c:v>9.57</c:v>
                </c:pt>
                <c:pt idx="3">
                  <c:v>9.34</c:v>
                </c:pt>
                <c:pt idx="4">
                  <c:v>8.42</c:v>
                </c:pt>
              </c:numCache>
            </c:numRef>
          </c:val>
          <c:extLst>
            <c:ext xmlns:c16="http://schemas.microsoft.com/office/drawing/2014/chart" uri="{C3380CC4-5D6E-409C-BE32-E72D297353CC}">
              <c16:uniqueId val="{00000000-AE19-4026-9491-8351A070593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10.89</c:v>
                </c:pt>
                <c:pt idx="1">
                  <c:v>10.65</c:v>
                </c:pt>
                <c:pt idx="2">
                  <c:v>11.96</c:v>
                </c:pt>
                <c:pt idx="3">
                  <c:v>13.51</c:v>
                </c:pt>
                <c:pt idx="4">
                  <c:v>12.5</c:v>
                </c:pt>
              </c:numCache>
            </c:numRef>
          </c:val>
          <c:extLst>
            <c:ext xmlns:c16="http://schemas.microsoft.com/office/drawing/2014/chart" uri="{C3380CC4-5D6E-409C-BE32-E72D297353CC}">
              <c16:uniqueId val="{00000001-AE19-4026-9491-8351A070593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-1.1100000000000001</c:v>
                </c:pt>
                <c:pt idx="1">
                  <c:v>0.11</c:v>
                </c:pt>
                <c:pt idx="2">
                  <c:v>4.22</c:v>
                </c:pt>
                <c:pt idx="3">
                  <c:v>0.71</c:v>
                </c:pt>
                <c:pt idx="4">
                  <c:v>-1.43</c:v>
                </c:pt>
              </c:numCache>
            </c:numRef>
          </c:val>
          <c:smooth val="0"/>
          <c:extLst>
            <c:ext xmlns:c16="http://schemas.microsoft.com/office/drawing/2014/chart" uri="{C3380CC4-5D6E-409C-BE32-E72D297353CC}">
              <c16:uniqueId val="{00000002-AE19-4026-9491-8351A070593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0.05</c:v>
                </c:pt>
                <c:pt idx="2">
                  <c:v>#N/A</c:v>
                </c:pt>
                <c:pt idx="3">
                  <c:v>0.02</c:v>
                </c:pt>
                <c:pt idx="4">
                  <c:v>#N/A</c:v>
                </c:pt>
                <c:pt idx="5">
                  <c:v>0.02</c:v>
                </c:pt>
                <c:pt idx="6">
                  <c:v>#N/A</c:v>
                </c:pt>
                <c:pt idx="7">
                  <c:v>0.04</c:v>
                </c:pt>
                <c:pt idx="8">
                  <c:v>#N/A</c:v>
                </c:pt>
                <c:pt idx="9">
                  <c:v>0.04</c:v>
                </c:pt>
              </c:numCache>
            </c:numRef>
          </c:val>
          <c:extLst>
            <c:ext xmlns:c16="http://schemas.microsoft.com/office/drawing/2014/chart" uri="{C3380CC4-5D6E-409C-BE32-E72D297353CC}">
              <c16:uniqueId val="{00000000-E69D-40ED-B572-A12494D5361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69D-40ED-B572-A12494D53618}"/>
            </c:ext>
          </c:extLst>
        </c:ser>
        <c:ser>
          <c:idx val="2"/>
          <c:order val="2"/>
          <c:tx>
            <c:strRef>
              <c:f>データシート!$A$29</c:f>
              <c:strCache>
                <c:ptCount val="1"/>
                <c:pt idx="0">
                  <c:v>広田中央特定土地区画整理事業特別会計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0.12</c:v>
                </c:pt>
                <c:pt idx="2">
                  <c:v>#N/A</c:v>
                </c:pt>
                <c:pt idx="3">
                  <c:v>0.13</c:v>
                </c:pt>
                <c:pt idx="4">
                  <c:v>#N/A</c:v>
                </c:pt>
                <c:pt idx="5">
                  <c:v>0.28999999999999998</c:v>
                </c:pt>
                <c:pt idx="6">
                  <c:v>#N/A</c:v>
                </c:pt>
                <c:pt idx="7">
                  <c:v>0.15</c:v>
                </c:pt>
                <c:pt idx="8">
                  <c:v>#N/A</c:v>
                </c:pt>
                <c:pt idx="9">
                  <c:v>0.11</c:v>
                </c:pt>
              </c:numCache>
            </c:numRef>
          </c:val>
          <c:extLst>
            <c:ext xmlns:c16="http://schemas.microsoft.com/office/drawing/2014/chart" uri="{C3380CC4-5D6E-409C-BE32-E72D297353CC}">
              <c16:uniqueId val="{00000002-E69D-40ED-B572-A12494D53618}"/>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0.13</c:v>
                </c:pt>
                <c:pt idx="2">
                  <c:v>#N/A</c:v>
                </c:pt>
                <c:pt idx="3">
                  <c:v>0.16</c:v>
                </c:pt>
                <c:pt idx="4">
                  <c:v>#N/A</c:v>
                </c:pt>
                <c:pt idx="5">
                  <c:v>0.05</c:v>
                </c:pt>
                <c:pt idx="6">
                  <c:v>#N/A</c:v>
                </c:pt>
                <c:pt idx="7">
                  <c:v>0.12</c:v>
                </c:pt>
                <c:pt idx="8">
                  <c:v>#N/A</c:v>
                </c:pt>
                <c:pt idx="9">
                  <c:v>0.15</c:v>
                </c:pt>
              </c:numCache>
            </c:numRef>
          </c:val>
          <c:extLst>
            <c:ext xmlns:c16="http://schemas.microsoft.com/office/drawing/2014/chart" uri="{C3380CC4-5D6E-409C-BE32-E72D297353CC}">
              <c16:uniqueId val="{00000003-E69D-40ED-B572-A12494D53618}"/>
            </c:ext>
          </c:extLst>
        </c:ser>
        <c:ser>
          <c:idx val="4"/>
          <c:order val="4"/>
          <c:tx>
            <c:strRef>
              <c:f>データシート!$A$31</c:f>
              <c:strCache>
                <c:ptCount val="1"/>
                <c:pt idx="0">
                  <c:v>北新宿第二土地区画整理事業特別会計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0.4</c:v>
                </c:pt>
                <c:pt idx="2">
                  <c:v>#N/A</c:v>
                </c:pt>
                <c:pt idx="3">
                  <c:v>0.18</c:v>
                </c:pt>
                <c:pt idx="4">
                  <c:v>#N/A</c:v>
                </c:pt>
                <c:pt idx="5">
                  <c:v>0.46</c:v>
                </c:pt>
                <c:pt idx="6">
                  <c:v>#N/A</c:v>
                </c:pt>
                <c:pt idx="7">
                  <c:v>0.62</c:v>
                </c:pt>
                <c:pt idx="8">
                  <c:v>#N/A</c:v>
                </c:pt>
                <c:pt idx="9">
                  <c:v>0.55000000000000004</c:v>
                </c:pt>
              </c:numCache>
            </c:numRef>
          </c:val>
          <c:extLst>
            <c:ext xmlns:c16="http://schemas.microsoft.com/office/drawing/2014/chart" uri="{C3380CC4-5D6E-409C-BE32-E72D297353CC}">
              <c16:uniqueId val="{00000004-E69D-40ED-B572-A12494D53618}"/>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1.45</c:v>
                </c:pt>
                <c:pt idx="2">
                  <c:v>#N/A</c:v>
                </c:pt>
                <c:pt idx="3">
                  <c:v>1.35</c:v>
                </c:pt>
                <c:pt idx="4">
                  <c:v>#N/A</c:v>
                </c:pt>
                <c:pt idx="5">
                  <c:v>1.39</c:v>
                </c:pt>
                <c:pt idx="6">
                  <c:v>#N/A</c:v>
                </c:pt>
                <c:pt idx="7">
                  <c:v>1.17</c:v>
                </c:pt>
                <c:pt idx="8">
                  <c:v>#N/A</c:v>
                </c:pt>
                <c:pt idx="9">
                  <c:v>0.73</c:v>
                </c:pt>
              </c:numCache>
            </c:numRef>
          </c:val>
          <c:extLst>
            <c:ext xmlns:c16="http://schemas.microsoft.com/office/drawing/2014/chart" uri="{C3380CC4-5D6E-409C-BE32-E72D297353CC}">
              <c16:uniqueId val="{00000005-E69D-40ED-B572-A12494D53618}"/>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0.67</c:v>
                </c:pt>
                <c:pt idx="2">
                  <c:v>#N/A</c:v>
                </c:pt>
                <c:pt idx="3">
                  <c:v>1.21</c:v>
                </c:pt>
                <c:pt idx="4">
                  <c:v>#N/A</c:v>
                </c:pt>
                <c:pt idx="5">
                  <c:v>0.71</c:v>
                </c:pt>
                <c:pt idx="6">
                  <c:v>#N/A</c:v>
                </c:pt>
                <c:pt idx="7">
                  <c:v>1.52</c:v>
                </c:pt>
                <c:pt idx="8">
                  <c:v>#N/A</c:v>
                </c:pt>
                <c:pt idx="9">
                  <c:v>1.65</c:v>
                </c:pt>
              </c:numCache>
            </c:numRef>
          </c:val>
          <c:extLst>
            <c:ext xmlns:c16="http://schemas.microsoft.com/office/drawing/2014/chart" uri="{C3380CC4-5D6E-409C-BE32-E72D297353CC}">
              <c16:uniqueId val="{00000006-E69D-40ED-B572-A12494D53618}"/>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5.78</c:v>
                </c:pt>
                <c:pt idx="2">
                  <c:v>#N/A</c:v>
                </c:pt>
                <c:pt idx="3">
                  <c:v>6.31</c:v>
                </c:pt>
                <c:pt idx="4">
                  <c:v>#N/A</c:v>
                </c:pt>
                <c:pt idx="5">
                  <c:v>6.48</c:v>
                </c:pt>
                <c:pt idx="6">
                  <c:v>#N/A</c:v>
                </c:pt>
                <c:pt idx="7">
                  <c:v>6.66</c:v>
                </c:pt>
                <c:pt idx="8">
                  <c:v>#N/A</c:v>
                </c:pt>
                <c:pt idx="9">
                  <c:v>6.2</c:v>
                </c:pt>
              </c:numCache>
            </c:numRef>
          </c:val>
          <c:extLst>
            <c:ext xmlns:c16="http://schemas.microsoft.com/office/drawing/2014/chart" uri="{C3380CC4-5D6E-409C-BE32-E72D297353CC}">
              <c16:uniqueId val="{00000007-E69D-40ED-B572-A12494D53618}"/>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5.37</c:v>
                </c:pt>
                <c:pt idx="2">
                  <c:v>#N/A</c:v>
                </c:pt>
                <c:pt idx="3">
                  <c:v>4.6500000000000004</c:v>
                </c:pt>
                <c:pt idx="4">
                  <c:v>#N/A</c:v>
                </c:pt>
                <c:pt idx="5">
                  <c:v>5.0999999999999996</c:v>
                </c:pt>
                <c:pt idx="6">
                  <c:v>#N/A</c:v>
                </c:pt>
                <c:pt idx="7">
                  <c:v>5.82</c:v>
                </c:pt>
                <c:pt idx="8">
                  <c:v>#N/A</c:v>
                </c:pt>
                <c:pt idx="9">
                  <c:v>6.63</c:v>
                </c:pt>
              </c:numCache>
            </c:numRef>
          </c:val>
          <c:extLst>
            <c:ext xmlns:c16="http://schemas.microsoft.com/office/drawing/2014/chart" uri="{C3380CC4-5D6E-409C-BE32-E72D297353CC}">
              <c16:uniqueId val="{00000008-E69D-40ED-B572-A12494D5361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6.92</c:v>
                </c:pt>
                <c:pt idx="2">
                  <c:v>#N/A</c:v>
                </c:pt>
                <c:pt idx="3">
                  <c:v>7.1</c:v>
                </c:pt>
                <c:pt idx="4">
                  <c:v>#N/A</c:v>
                </c:pt>
                <c:pt idx="5">
                  <c:v>8.81</c:v>
                </c:pt>
                <c:pt idx="6">
                  <c:v>#N/A</c:v>
                </c:pt>
                <c:pt idx="7">
                  <c:v>8.56</c:v>
                </c:pt>
                <c:pt idx="8">
                  <c:v>#N/A</c:v>
                </c:pt>
                <c:pt idx="9">
                  <c:v>7.75</c:v>
                </c:pt>
              </c:numCache>
            </c:numRef>
          </c:val>
          <c:extLst>
            <c:ext xmlns:c16="http://schemas.microsoft.com/office/drawing/2014/chart" uri="{C3380CC4-5D6E-409C-BE32-E72D297353CC}">
              <c16:uniqueId val="{00000009-E69D-40ED-B572-A12494D5361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4958</c:v>
                </c:pt>
                <c:pt idx="5">
                  <c:v>4865</c:v>
                </c:pt>
                <c:pt idx="8">
                  <c:v>4824</c:v>
                </c:pt>
                <c:pt idx="11">
                  <c:v>4687</c:v>
                </c:pt>
                <c:pt idx="14">
                  <c:v>4465</c:v>
                </c:pt>
              </c:numCache>
            </c:numRef>
          </c:val>
          <c:extLst>
            <c:ext xmlns:c16="http://schemas.microsoft.com/office/drawing/2014/chart" uri="{C3380CC4-5D6E-409C-BE32-E72D297353CC}">
              <c16:uniqueId val="{00000000-3CD2-4D41-82E1-0BEFE57FF71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CD2-4D41-82E1-0BEFE57FF71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3CD2-4D41-82E1-0BEFE57FF71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79</c:v>
                </c:pt>
                <c:pt idx="3">
                  <c:v>65</c:v>
                </c:pt>
                <c:pt idx="6">
                  <c:v>56</c:v>
                </c:pt>
                <c:pt idx="9">
                  <c:v>52</c:v>
                </c:pt>
                <c:pt idx="12">
                  <c:v>62</c:v>
                </c:pt>
              </c:numCache>
            </c:numRef>
          </c:val>
          <c:extLst>
            <c:ext xmlns:c16="http://schemas.microsoft.com/office/drawing/2014/chart" uri="{C3380CC4-5D6E-409C-BE32-E72D297353CC}">
              <c16:uniqueId val="{00000003-3CD2-4D41-82E1-0BEFE57FF71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844</c:v>
                </c:pt>
                <c:pt idx="3">
                  <c:v>818</c:v>
                </c:pt>
                <c:pt idx="6">
                  <c:v>775</c:v>
                </c:pt>
                <c:pt idx="9">
                  <c:v>767</c:v>
                </c:pt>
                <c:pt idx="12">
                  <c:v>643</c:v>
                </c:pt>
              </c:numCache>
            </c:numRef>
          </c:val>
          <c:extLst>
            <c:ext xmlns:c16="http://schemas.microsoft.com/office/drawing/2014/chart" uri="{C3380CC4-5D6E-409C-BE32-E72D297353CC}">
              <c16:uniqueId val="{00000004-3CD2-4D41-82E1-0BEFE57FF71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CD2-4D41-82E1-0BEFE57FF71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CD2-4D41-82E1-0BEFE57FF71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4862</c:v>
                </c:pt>
                <c:pt idx="3">
                  <c:v>4816</c:v>
                </c:pt>
                <c:pt idx="6">
                  <c:v>4891</c:v>
                </c:pt>
                <c:pt idx="9">
                  <c:v>4809</c:v>
                </c:pt>
                <c:pt idx="12">
                  <c:v>4552</c:v>
                </c:pt>
              </c:numCache>
            </c:numRef>
          </c:val>
          <c:extLst>
            <c:ext xmlns:c16="http://schemas.microsoft.com/office/drawing/2014/chart" uri="{C3380CC4-5D6E-409C-BE32-E72D297353CC}">
              <c16:uniqueId val="{00000007-3CD2-4D41-82E1-0BEFE57FF71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827</c:v>
                </c:pt>
                <c:pt idx="2">
                  <c:v>#N/A</c:v>
                </c:pt>
                <c:pt idx="3">
                  <c:v>#N/A</c:v>
                </c:pt>
                <c:pt idx="4">
                  <c:v>834</c:v>
                </c:pt>
                <c:pt idx="5">
                  <c:v>#N/A</c:v>
                </c:pt>
                <c:pt idx="6">
                  <c:v>#N/A</c:v>
                </c:pt>
                <c:pt idx="7">
                  <c:v>898</c:v>
                </c:pt>
                <c:pt idx="8">
                  <c:v>#N/A</c:v>
                </c:pt>
                <c:pt idx="9">
                  <c:v>#N/A</c:v>
                </c:pt>
                <c:pt idx="10">
                  <c:v>941</c:v>
                </c:pt>
                <c:pt idx="11">
                  <c:v>#N/A</c:v>
                </c:pt>
                <c:pt idx="12">
                  <c:v>#N/A</c:v>
                </c:pt>
                <c:pt idx="13">
                  <c:v>792</c:v>
                </c:pt>
                <c:pt idx="14">
                  <c:v>#N/A</c:v>
                </c:pt>
              </c:numCache>
            </c:numRef>
          </c:val>
          <c:smooth val="0"/>
          <c:extLst>
            <c:ext xmlns:c16="http://schemas.microsoft.com/office/drawing/2014/chart" uri="{C3380CC4-5D6E-409C-BE32-E72D297353CC}">
              <c16:uniqueId val="{00000008-3CD2-4D41-82E1-0BEFE57FF71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45436</c:v>
                </c:pt>
                <c:pt idx="5">
                  <c:v>45215</c:v>
                </c:pt>
                <c:pt idx="8">
                  <c:v>43565</c:v>
                </c:pt>
                <c:pt idx="11">
                  <c:v>41070</c:v>
                </c:pt>
                <c:pt idx="14">
                  <c:v>38139</c:v>
                </c:pt>
              </c:numCache>
            </c:numRef>
          </c:val>
          <c:extLst>
            <c:ext xmlns:c16="http://schemas.microsoft.com/office/drawing/2014/chart" uri="{C3380CC4-5D6E-409C-BE32-E72D297353CC}">
              <c16:uniqueId val="{00000000-C9C6-4F1D-8602-BAD25DBB926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6357</c:v>
                </c:pt>
                <c:pt idx="5">
                  <c:v>5985</c:v>
                </c:pt>
                <c:pt idx="8">
                  <c:v>5814</c:v>
                </c:pt>
                <c:pt idx="11">
                  <c:v>5437</c:v>
                </c:pt>
                <c:pt idx="14">
                  <c:v>5414</c:v>
                </c:pt>
              </c:numCache>
            </c:numRef>
          </c:val>
          <c:extLst>
            <c:ext xmlns:c16="http://schemas.microsoft.com/office/drawing/2014/chart" uri="{C3380CC4-5D6E-409C-BE32-E72D297353CC}">
              <c16:uniqueId val="{00000001-C9C6-4F1D-8602-BAD25DBB926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7661</c:v>
                </c:pt>
                <c:pt idx="5">
                  <c:v>7814</c:v>
                </c:pt>
                <c:pt idx="8">
                  <c:v>8640</c:v>
                </c:pt>
                <c:pt idx="11">
                  <c:v>8509</c:v>
                </c:pt>
                <c:pt idx="14">
                  <c:v>8010</c:v>
                </c:pt>
              </c:numCache>
            </c:numRef>
          </c:val>
          <c:extLst>
            <c:ext xmlns:c16="http://schemas.microsoft.com/office/drawing/2014/chart" uri="{C3380CC4-5D6E-409C-BE32-E72D297353CC}">
              <c16:uniqueId val="{00000002-C9C6-4F1D-8602-BAD25DBB926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9C6-4F1D-8602-BAD25DBB926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9C6-4F1D-8602-BAD25DBB926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9C6-4F1D-8602-BAD25DBB926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5689</c:v>
                </c:pt>
                <c:pt idx="3">
                  <c:v>5882</c:v>
                </c:pt>
                <c:pt idx="6">
                  <c:v>5585</c:v>
                </c:pt>
                <c:pt idx="9">
                  <c:v>5461</c:v>
                </c:pt>
                <c:pt idx="12">
                  <c:v>5449</c:v>
                </c:pt>
              </c:numCache>
            </c:numRef>
          </c:val>
          <c:extLst>
            <c:ext xmlns:c16="http://schemas.microsoft.com/office/drawing/2014/chart" uri="{C3380CC4-5D6E-409C-BE32-E72D297353CC}">
              <c16:uniqueId val="{00000006-C9C6-4F1D-8602-BAD25DBB926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477</c:v>
                </c:pt>
                <c:pt idx="3">
                  <c:v>541</c:v>
                </c:pt>
                <c:pt idx="6">
                  <c:v>467</c:v>
                </c:pt>
                <c:pt idx="9">
                  <c:v>460</c:v>
                </c:pt>
                <c:pt idx="12">
                  <c:v>616</c:v>
                </c:pt>
              </c:numCache>
            </c:numRef>
          </c:val>
          <c:extLst>
            <c:ext xmlns:c16="http://schemas.microsoft.com/office/drawing/2014/chart" uri="{C3380CC4-5D6E-409C-BE32-E72D297353CC}">
              <c16:uniqueId val="{00000007-C9C6-4F1D-8602-BAD25DBB926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8962</c:v>
                </c:pt>
                <c:pt idx="3">
                  <c:v>8549</c:v>
                </c:pt>
                <c:pt idx="6">
                  <c:v>8381</c:v>
                </c:pt>
                <c:pt idx="9">
                  <c:v>8006</c:v>
                </c:pt>
                <c:pt idx="12">
                  <c:v>7397</c:v>
                </c:pt>
              </c:numCache>
            </c:numRef>
          </c:val>
          <c:extLst>
            <c:ext xmlns:c16="http://schemas.microsoft.com/office/drawing/2014/chart" uri="{C3380CC4-5D6E-409C-BE32-E72D297353CC}">
              <c16:uniqueId val="{00000008-C9C6-4F1D-8602-BAD25DBB926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384</c:v>
                </c:pt>
                <c:pt idx="3">
                  <c:v>386</c:v>
                </c:pt>
                <c:pt idx="6">
                  <c:v>387</c:v>
                </c:pt>
                <c:pt idx="9">
                  <c:v>420</c:v>
                </c:pt>
                <c:pt idx="12">
                  <c:v>390</c:v>
                </c:pt>
              </c:numCache>
            </c:numRef>
          </c:val>
          <c:extLst>
            <c:ext xmlns:c16="http://schemas.microsoft.com/office/drawing/2014/chart" uri="{C3380CC4-5D6E-409C-BE32-E72D297353CC}">
              <c16:uniqueId val="{00000009-C9C6-4F1D-8602-BAD25DBB926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45745</c:v>
                </c:pt>
                <c:pt idx="3">
                  <c:v>45489</c:v>
                </c:pt>
                <c:pt idx="6">
                  <c:v>44942</c:v>
                </c:pt>
                <c:pt idx="9">
                  <c:v>41961</c:v>
                </c:pt>
                <c:pt idx="12">
                  <c:v>38623</c:v>
                </c:pt>
              </c:numCache>
            </c:numRef>
          </c:val>
          <c:extLst>
            <c:ext xmlns:c16="http://schemas.microsoft.com/office/drawing/2014/chart" uri="{C3380CC4-5D6E-409C-BE32-E72D297353CC}">
              <c16:uniqueId val="{0000000A-C9C6-4F1D-8602-BAD25DBB926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1804</c:v>
                </c:pt>
                <c:pt idx="2">
                  <c:v>#N/A</c:v>
                </c:pt>
                <c:pt idx="3">
                  <c:v>#N/A</c:v>
                </c:pt>
                <c:pt idx="4">
                  <c:v>1834</c:v>
                </c:pt>
                <c:pt idx="5">
                  <c:v>#N/A</c:v>
                </c:pt>
                <c:pt idx="6">
                  <c:v>#N/A</c:v>
                </c:pt>
                <c:pt idx="7">
                  <c:v>1742</c:v>
                </c:pt>
                <c:pt idx="8">
                  <c:v>#N/A</c:v>
                </c:pt>
                <c:pt idx="9">
                  <c:v>#N/A</c:v>
                </c:pt>
                <c:pt idx="10">
                  <c:v>1292</c:v>
                </c:pt>
                <c:pt idx="11">
                  <c:v>#N/A</c:v>
                </c:pt>
                <c:pt idx="12">
                  <c:v>#N/A</c:v>
                </c:pt>
                <c:pt idx="13">
                  <c:v>911</c:v>
                </c:pt>
                <c:pt idx="14">
                  <c:v>#N/A</c:v>
                </c:pt>
              </c:numCache>
            </c:numRef>
          </c:val>
          <c:smooth val="0"/>
          <c:extLst>
            <c:ext xmlns:c16="http://schemas.microsoft.com/office/drawing/2014/chart" uri="{C3380CC4-5D6E-409C-BE32-E72D297353CC}">
              <c16:uniqueId val="{0000000B-C9C6-4F1D-8602-BAD25DBB926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3099</c:v>
                </c:pt>
                <c:pt idx="1">
                  <c:v>3405</c:v>
                </c:pt>
                <c:pt idx="2">
                  <c:v>3220</c:v>
                </c:pt>
              </c:numCache>
            </c:numRef>
          </c:val>
          <c:extLst>
            <c:ext xmlns:c16="http://schemas.microsoft.com/office/drawing/2014/chart" uri="{C3380CC4-5D6E-409C-BE32-E72D297353CC}">
              <c16:uniqueId val="{00000000-3FE3-46CF-97A5-A49B770CCA7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1078</c:v>
                </c:pt>
                <c:pt idx="1">
                  <c:v>791</c:v>
                </c:pt>
                <c:pt idx="2">
                  <c:v>728</c:v>
                </c:pt>
              </c:numCache>
            </c:numRef>
          </c:val>
          <c:extLst>
            <c:ext xmlns:c16="http://schemas.microsoft.com/office/drawing/2014/chart" uri="{C3380CC4-5D6E-409C-BE32-E72D297353CC}">
              <c16:uniqueId val="{00000001-3FE3-46CF-97A5-A49B770CCA7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6116</c:v>
                </c:pt>
                <c:pt idx="1">
                  <c:v>6016</c:v>
                </c:pt>
                <c:pt idx="2">
                  <c:v>5903</c:v>
                </c:pt>
              </c:numCache>
            </c:numRef>
          </c:val>
          <c:extLst>
            <c:ext xmlns:c16="http://schemas.microsoft.com/office/drawing/2014/chart" uri="{C3380CC4-5D6E-409C-BE32-E72D297353CC}">
              <c16:uniqueId val="{00000002-3FE3-46CF-97A5-A49B770CCA7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埼玉県鴻巣市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117,582
115,181
67.44
44,042,276
41,578,470
2,169,211
25,764,389
38,622,535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前年度から０．０２ポイントの低下となった。基準財政収入額が地方消費税交付金の算定額の増加等により３．</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％の増加となった一方、基準財政需要額が社会福祉費及び高齢者保健福祉費</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の算定額の増加等により、３．</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％の増加</a:t>
          </a:r>
          <a:r>
            <a:rPr kumimoji="1" lang="ja-JP" altLang="en-US" sz="1100">
              <a:solidFill>
                <a:schemeClr val="dk1"/>
              </a:solidFill>
              <a:effectLst/>
              <a:latin typeface="+mn-lt"/>
              <a:ea typeface="+mn-ea"/>
              <a:cs typeface="+mn-cs"/>
            </a:rPr>
            <a:t>となった</a:t>
          </a:r>
          <a:r>
            <a:rPr kumimoji="1" lang="ja-JP" altLang="ja-JP" sz="1100">
              <a:solidFill>
                <a:schemeClr val="dk1"/>
              </a:solidFill>
              <a:effectLst/>
              <a:latin typeface="+mn-lt"/>
              <a:ea typeface="+mn-ea"/>
              <a:cs typeface="+mn-cs"/>
            </a:rPr>
            <a:t>。平成２７年度から類似団体内平均値を下回り続けているため、引き続き給与の適正化、委託料の削減及び市税滞納額の圧縮等を行うとともに、過去に借入を行った高利の地方債についての利率見直しに取り組み、公債費の伸びを抑え、健全財政の維持に一層、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3628</xdr:rowOff>
    </xdr:from>
    <xdr:to>
      <xdr:col>23</xdr:col>
      <xdr:colOff>133350</xdr:colOff>
      <xdr:row>45</xdr:row>
      <xdr:rowOff>10885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347278"/>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154412</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98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10885</xdr:rowOff>
    </xdr:from>
    <xdr:to>
      <xdr:col>24</xdr:col>
      <xdr:colOff>12700</xdr:colOff>
      <xdr:row>45</xdr:row>
      <xdr:rowOff>10885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2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90005</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3628</xdr:rowOff>
    </xdr:from>
    <xdr:to>
      <xdr:col>24</xdr:col>
      <xdr:colOff>12700</xdr:colOff>
      <xdr:row>37</xdr:row>
      <xdr:rowOff>3628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9072</xdr:rowOff>
    </xdr:from>
    <xdr:to>
      <xdr:col>23</xdr:col>
      <xdr:colOff>133350</xdr:colOff>
      <xdr:row>43</xdr:row>
      <xdr:rowOff>43543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381422"/>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25599</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055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9072</xdr:rowOff>
    </xdr:from>
    <xdr:to>
      <xdr:col>23</xdr:col>
      <xdr:colOff>184150</xdr:colOff>
      <xdr:row>42</xdr:row>
      <xdr:rowOff>110672</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146050</xdr:rowOff>
    </xdr:from>
    <xdr:to>
      <xdr:col>19</xdr:col>
      <xdr:colOff>133350</xdr:colOff>
      <xdr:row>43</xdr:row>
      <xdr:rowOff>9072</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34695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163285</xdr:rowOff>
    </xdr:from>
    <xdr:to>
      <xdr:col>19</xdr:col>
      <xdr:colOff>184150</xdr:colOff>
      <xdr:row>42</xdr:row>
      <xdr:rowOff>93435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9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103612</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9616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111578</xdr:rowOff>
    </xdr:from>
    <xdr:to>
      <xdr:col>15</xdr:col>
      <xdr:colOff>82550</xdr:colOff>
      <xdr:row>42</xdr:row>
      <xdr:rowOff>146050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31247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128815</xdr:rowOff>
    </xdr:from>
    <xdr:to>
      <xdr:col>15</xdr:col>
      <xdr:colOff>133350</xdr:colOff>
      <xdr:row>42</xdr:row>
      <xdr:rowOff>58965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69142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92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111578</xdr:rowOff>
    </xdr:from>
    <xdr:to>
      <xdr:col>11</xdr:col>
      <xdr:colOff>31750</xdr:colOff>
      <xdr:row>42</xdr:row>
      <xdr:rowOff>111578</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3124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94343</xdr:rowOff>
    </xdr:from>
    <xdr:to>
      <xdr:col>11</xdr:col>
      <xdr:colOff>82550</xdr:colOff>
      <xdr:row>42</xdr:row>
      <xdr:rowOff>24493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34670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94343</xdr:rowOff>
    </xdr:from>
    <xdr:to>
      <xdr:col>7</xdr:col>
      <xdr:colOff>31750</xdr:colOff>
      <xdr:row>42</xdr:row>
      <xdr:rowOff>24493</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34670</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164193</xdr:rowOff>
    </xdr:from>
    <xdr:to>
      <xdr:col>23</xdr:col>
      <xdr:colOff>184150</xdr:colOff>
      <xdr:row>43</xdr:row>
      <xdr:rowOff>94343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136270</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337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129722</xdr:rowOff>
    </xdr:from>
    <xdr:to>
      <xdr:col>19</xdr:col>
      <xdr:colOff>184150</xdr:colOff>
      <xdr:row>43</xdr:row>
      <xdr:rowOff>59872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44649</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416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95250</xdr:rowOff>
    </xdr:from>
    <xdr:to>
      <xdr:col>15</xdr:col>
      <xdr:colOff>133350</xdr:colOff>
      <xdr:row>43</xdr:row>
      <xdr:rowOff>25400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60778</xdr:rowOff>
    </xdr:from>
    <xdr:to>
      <xdr:col>11</xdr:col>
      <xdr:colOff>82550</xdr:colOff>
      <xdr:row>42</xdr:row>
      <xdr:rowOff>162378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26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147155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34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60778</xdr:rowOff>
    </xdr:from>
    <xdr:to>
      <xdr:col>7</xdr:col>
      <xdr:colOff>31750</xdr:colOff>
      <xdr:row>42</xdr:row>
      <xdr:rowOff>162378</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26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147155</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34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前年度から</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ポイントの増加となり、類似団体平均、県市町村平均及び全国平均を上回る結果となった。これは経常一般財源が</a:t>
          </a:r>
          <a:r>
            <a:rPr kumimoji="1" lang="ja-JP" altLang="en-US" sz="1100">
              <a:solidFill>
                <a:schemeClr val="dk1"/>
              </a:solidFill>
              <a:effectLst/>
              <a:latin typeface="+mn-lt"/>
              <a:ea typeface="+mn-ea"/>
              <a:cs typeface="+mn-cs"/>
            </a:rPr>
            <a:t>地方税や地方交付税等の増加により０．８％</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となった</a:t>
          </a:r>
          <a:r>
            <a:rPr kumimoji="1" lang="ja-JP" altLang="en-US" sz="1100">
              <a:solidFill>
                <a:schemeClr val="dk1"/>
              </a:solidFill>
              <a:effectLst/>
              <a:latin typeface="+mn-lt"/>
              <a:ea typeface="+mn-ea"/>
              <a:cs typeface="+mn-cs"/>
            </a:rPr>
            <a:t>一方、</a:t>
          </a:r>
          <a:r>
            <a:rPr kumimoji="1" lang="ja-JP" altLang="ja-JP" sz="1100">
              <a:solidFill>
                <a:schemeClr val="dk1"/>
              </a:solidFill>
              <a:effectLst/>
              <a:latin typeface="+mn-lt"/>
              <a:ea typeface="+mn-ea"/>
              <a:cs typeface="+mn-cs"/>
            </a:rPr>
            <a:t>経常経費充当一般財源が</a:t>
          </a:r>
          <a:r>
            <a:rPr kumimoji="1" lang="ja-JP" altLang="en-US" sz="1100">
              <a:solidFill>
                <a:schemeClr val="dk1"/>
              </a:solidFill>
              <a:effectLst/>
              <a:latin typeface="+mn-lt"/>
              <a:ea typeface="+mn-ea"/>
              <a:cs typeface="+mn-cs"/>
            </a:rPr>
            <a:t>扶助費や職員人件費</a:t>
          </a:r>
          <a:r>
            <a:rPr kumimoji="1" lang="ja-JP" altLang="ja-JP" sz="1100">
              <a:solidFill>
                <a:schemeClr val="dk1"/>
              </a:solidFill>
              <a:effectLst/>
              <a:latin typeface="+mn-lt"/>
              <a:ea typeface="+mn-ea"/>
              <a:cs typeface="+mn-cs"/>
            </a:rPr>
            <a:t>の増加等により</a:t>
          </a:r>
          <a:r>
            <a:rPr kumimoji="1" lang="ja-JP" altLang="en-US" sz="1100">
              <a:solidFill>
                <a:schemeClr val="dk1"/>
              </a:solidFill>
              <a:effectLst/>
              <a:latin typeface="+mn-lt"/>
              <a:ea typeface="+mn-ea"/>
              <a:cs typeface="+mn-cs"/>
            </a:rPr>
            <a:t>それを上回る２．４％</a:t>
          </a:r>
          <a:r>
            <a:rPr kumimoji="1" lang="ja-JP" altLang="ja-JP" sz="1100">
              <a:solidFill>
                <a:schemeClr val="dk1"/>
              </a:solidFill>
              <a:effectLst/>
              <a:latin typeface="+mn-lt"/>
              <a:ea typeface="+mn-ea"/>
              <a:cs typeface="+mn-cs"/>
            </a:rPr>
            <a:t>の増加となったことによるものである。一層の市税収入の確保や財政運用の効率化に努める。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102870</xdr:rowOff>
    </xdr:from>
    <xdr:to>
      <xdr:col>23</xdr:col>
      <xdr:colOff>133350</xdr:colOff>
      <xdr:row>65</xdr:row>
      <xdr:rowOff>99568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046970"/>
          <a:ext cx="0" cy="11968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71645</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215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99568</xdr:rowOff>
    </xdr:from>
    <xdr:to>
      <xdr:col>24</xdr:col>
      <xdr:colOff>12700</xdr:colOff>
      <xdr:row>65</xdr:row>
      <xdr:rowOff>99568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243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17797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102870</xdr:rowOff>
    </xdr:from>
    <xdr:to>
      <xdr:col>24</xdr:col>
      <xdr:colOff>12700</xdr:colOff>
      <xdr:row>58</xdr:row>
      <xdr:rowOff>102870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112014</xdr:rowOff>
    </xdr:from>
    <xdr:to>
      <xdr:col>23</xdr:col>
      <xdr:colOff>133350</xdr:colOff>
      <xdr:row>63</xdr:row>
      <xdr:rowOff>17780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741914"/>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82567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54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66040</xdr:rowOff>
    </xdr:from>
    <xdr:to>
      <xdr:col>23</xdr:col>
      <xdr:colOff>184150</xdr:colOff>
      <xdr:row>62</xdr:row>
      <xdr:rowOff>167640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104902</xdr:rowOff>
    </xdr:from>
    <xdr:to>
      <xdr:col>19</xdr:col>
      <xdr:colOff>133350</xdr:colOff>
      <xdr:row>62</xdr:row>
      <xdr:rowOff>112014</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563352"/>
          <a:ext cx="889000" cy="17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3302</xdr:rowOff>
    </xdr:from>
    <xdr:to>
      <xdr:col>19</xdr:col>
      <xdr:colOff>184150</xdr:colOff>
      <xdr:row>62</xdr:row>
      <xdr:rowOff>104902</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63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115079</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4020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104902</xdr:rowOff>
    </xdr:from>
    <xdr:to>
      <xdr:col>15</xdr:col>
      <xdr:colOff>82550</xdr:colOff>
      <xdr:row>62</xdr:row>
      <xdr:rowOff>97536</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563352"/>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25146</xdr:rowOff>
    </xdr:from>
    <xdr:to>
      <xdr:col>15</xdr:col>
      <xdr:colOff>133350</xdr:colOff>
      <xdr:row>61</xdr:row>
      <xdr:rowOff>126746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136923</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87884</xdr:rowOff>
    </xdr:from>
    <xdr:to>
      <xdr:col>11</xdr:col>
      <xdr:colOff>31750</xdr:colOff>
      <xdr:row>62</xdr:row>
      <xdr:rowOff>97536</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71778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61214</xdr:rowOff>
    </xdr:from>
    <xdr:to>
      <xdr:col>11</xdr:col>
      <xdr:colOff>82550</xdr:colOff>
      <xdr:row>62</xdr:row>
      <xdr:rowOff>162814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147591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77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80518</xdr:rowOff>
    </xdr:from>
    <xdr:to>
      <xdr:col>7</xdr:col>
      <xdr:colOff>31750</xdr:colOff>
      <xdr:row>63</xdr:row>
      <xdr:rowOff>10668</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166895</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79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138430</xdr:rowOff>
    </xdr:from>
    <xdr:to>
      <xdr:col>23</xdr:col>
      <xdr:colOff>184150</xdr:colOff>
      <xdr:row>63</xdr:row>
      <xdr:rowOff>68580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110507</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74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61214</xdr:rowOff>
    </xdr:from>
    <xdr:to>
      <xdr:col>19</xdr:col>
      <xdr:colOff>184150</xdr:colOff>
      <xdr:row>62</xdr:row>
      <xdr:rowOff>162814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69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147591</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777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54102</xdr:rowOff>
    </xdr:from>
    <xdr:to>
      <xdr:col>15</xdr:col>
      <xdr:colOff>133350</xdr:colOff>
      <xdr:row>61</xdr:row>
      <xdr:rowOff>155702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51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140479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59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46736</xdr:rowOff>
    </xdr:from>
    <xdr:to>
      <xdr:col>11</xdr:col>
      <xdr:colOff>82550</xdr:colOff>
      <xdr:row>62</xdr:row>
      <xdr:rowOff>148336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6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158513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37084</xdr:rowOff>
    </xdr:from>
    <xdr:to>
      <xdr:col>7</xdr:col>
      <xdr:colOff>31750</xdr:colOff>
      <xdr:row>62</xdr:row>
      <xdr:rowOff>138684</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66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148861</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43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[115,318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引き続き</a:t>
          </a:r>
          <a:r>
            <a:rPr kumimoji="1" lang="ja-JP" altLang="ja-JP" sz="1100">
              <a:solidFill>
                <a:schemeClr val="dk1"/>
              </a:solidFill>
              <a:effectLst/>
              <a:latin typeface="+mn-lt"/>
              <a:ea typeface="+mn-ea"/>
              <a:cs typeface="+mn-cs"/>
            </a:rPr>
            <a:t>良好な状態を維持して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類似団体平均と同様に前年度比で減少に転じ、１</a:t>
          </a:r>
          <a:r>
            <a:rPr kumimoji="1" lang="ja-JP" altLang="ja-JP" sz="1100">
              <a:solidFill>
                <a:schemeClr val="dk1"/>
              </a:solidFill>
              <a:effectLst/>
              <a:latin typeface="+mn-lt"/>
              <a:ea typeface="+mn-ea"/>
              <a:cs typeface="+mn-cs"/>
            </a:rPr>
            <a:t>．２％の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a:t>
          </a:r>
          <a:r>
            <a:rPr kumimoji="1" lang="ja-JP" altLang="en-US" sz="1100">
              <a:solidFill>
                <a:schemeClr val="dk1"/>
              </a:solidFill>
              <a:effectLst/>
              <a:latin typeface="+mn-lt"/>
              <a:ea typeface="+mn-ea"/>
              <a:cs typeface="+mn-cs"/>
            </a:rPr>
            <a:t>これは</a:t>
          </a:r>
          <a:r>
            <a:rPr kumimoji="1" lang="ja-JP" altLang="ja-JP" sz="1100">
              <a:solidFill>
                <a:schemeClr val="dk1"/>
              </a:solidFill>
              <a:effectLst/>
              <a:latin typeface="+mn-lt"/>
              <a:ea typeface="+mn-ea"/>
              <a:cs typeface="+mn-cs"/>
            </a:rPr>
            <a:t>人件費</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前年度比</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％の増、維持補修費</a:t>
          </a:r>
          <a:r>
            <a:rPr kumimoji="1" lang="ja-JP" altLang="en-US" sz="1100">
              <a:solidFill>
                <a:schemeClr val="dk1"/>
              </a:solidFill>
              <a:effectLst/>
              <a:latin typeface="+mn-lt"/>
              <a:ea typeface="+mn-ea"/>
              <a:cs typeface="+mn-cs"/>
            </a:rPr>
            <a:t>が２</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％の増となっ</a:t>
          </a:r>
          <a:r>
            <a:rPr kumimoji="1" lang="ja-JP" altLang="en-US" sz="1100">
              <a:solidFill>
                <a:schemeClr val="dk1"/>
              </a:solidFill>
              <a:effectLst/>
              <a:latin typeface="+mn-lt"/>
              <a:ea typeface="+mn-ea"/>
              <a:cs typeface="+mn-cs"/>
            </a:rPr>
            <a:t>た一方、</a:t>
          </a:r>
          <a:r>
            <a:rPr kumimoji="1" lang="ja-JP" altLang="ja-JP" sz="1100">
              <a:solidFill>
                <a:schemeClr val="dk1"/>
              </a:solidFill>
              <a:effectLst/>
              <a:latin typeface="+mn-lt"/>
              <a:ea typeface="+mn-ea"/>
              <a:cs typeface="+mn-cs"/>
            </a:rPr>
            <a:t>物件費</a:t>
          </a:r>
          <a:r>
            <a:rPr kumimoji="1" lang="ja-JP" altLang="en-US" sz="1100">
              <a:solidFill>
                <a:schemeClr val="dk1"/>
              </a:solidFill>
              <a:effectLst/>
              <a:latin typeface="+mn-lt"/>
              <a:ea typeface="+mn-ea"/>
              <a:cs typeface="+mn-cs"/>
            </a:rPr>
            <a:t>が新型コロナウイルスワクチン接種関係経費の減少等により、それらを上回る５</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減となったことによるものである。</a:t>
          </a:r>
          <a:r>
            <a:rPr kumimoji="1" lang="ja-JP" altLang="ja-JP" sz="1100">
              <a:solidFill>
                <a:schemeClr val="dk1"/>
              </a:solidFill>
              <a:effectLst/>
              <a:latin typeface="+mn-lt"/>
              <a:ea typeface="+mn-ea"/>
              <a:cs typeface="+mn-cs"/>
            </a:rPr>
            <a:t>今後さらに増加が見込まれる維持補修費の動向に注視しながら、職員数７００人体制の維持や委託業務の見直しを徹底し、財政負担を減らすよう努める。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41528</xdr:rowOff>
    </xdr:from>
    <xdr:to>
      <xdr:col>23</xdr:col>
      <xdr:colOff>133350</xdr:colOff>
      <xdr:row>88</xdr:row>
      <xdr:rowOff>112057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757528"/>
          <a:ext cx="0" cy="14421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84134</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17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112057</xdr:rowOff>
    </xdr:from>
    <xdr:to>
      <xdr:col>24</xdr:col>
      <xdr:colOff>12700</xdr:colOff>
      <xdr:row>88</xdr:row>
      <xdr:rowOff>112057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199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127905</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50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41528</xdr:rowOff>
    </xdr:from>
    <xdr:to>
      <xdr:col>24</xdr:col>
      <xdr:colOff>12700</xdr:colOff>
      <xdr:row>80</xdr:row>
      <xdr:rowOff>41528</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75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81169</xdr:rowOff>
    </xdr:from>
    <xdr:to>
      <xdr:col>23</xdr:col>
      <xdr:colOff>133350</xdr:colOff>
      <xdr:row>82</xdr:row>
      <xdr:rowOff>99842</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114800" y="14140069"/>
          <a:ext cx="838200" cy="18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32307</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262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60230</xdr:rowOff>
    </xdr:from>
    <xdr:to>
      <xdr:col>23</xdr:col>
      <xdr:colOff>184150</xdr:colOff>
      <xdr:row>83</xdr:row>
      <xdr:rowOff>161830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29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96129</xdr:rowOff>
    </xdr:from>
    <xdr:to>
      <xdr:col>19</xdr:col>
      <xdr:colOff>133350</xdr:colOff>
      <xdr:row>82</xdr:row>
      <xdr:rowOff>99842</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155029"/>
          <a:ext cx="889000" cy="3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82510</xdr:rowOff>
    </xdr:from>
    <xdr:to>
      <xdr:col>19</xdr:col>
      <xdr:colOff>184150</xdr:colOff>
      <xdr:row>84</xdr:row>
      <xdr:rowOff>12660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31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168887</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399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44625</xdr:rowOff>
    </xdr:from>
    <xdr:to>
      <xdr:col>15</xdr:col>
      <xdr:colOff>82550</xdr:colOff>
      <xdr:row>82</xdr:row>
      <xdr:rowOff>96129</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103525"/>
          <a:ext cx="889000" cy="51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20307</xdr:rowOff>
    </xdr:from>
    <xdr:to>
      <xdr:col>15</xdr:col>
      <xdr:colOff>133350</xdr:colOff>
      <xdr:row>83</xdr:row>
      <xdr:rowOff>121907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25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106684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33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30234</xdr:rowOff>
    </xdr:from>
    <xdr:to>
      <xdr:col>11</xdr:col>
      <xdr:colOff>31750</xdr:colOff>
      <xdr:row>82</xdr:row>
      <xdr:rowOff>44625</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3917684"/>
          <a:ext cx="889000" cy="185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89984</xdr:rowOff>
    </xdr:from>
    <xdr:to>
      <xdr:col>11</xdr:col>
      <xdr:colOff>82550</xdr:colOff>
      <xdr:row>83</xdr:row>
      <xdr:rowOff>20134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48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4911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235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4014</xdr:rowOff>
    </xdr:from>
    <xdr:to>
      <xdr:col>7</xdr:col>
      <xdr:colOff>31750</xdr:colOff>
      <xdr:row>82</xdr:row>
      <xdr:rowOff>105614</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06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90391</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14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30369</xdr:rowOff>
    </xdr:from>
    <xdr:to>
      <xdr:col>23</xdr:col>
      <xdr:colOff>184150</xdr:colOff>
      <xdr:row>82</xdr:row>
      <xdr:rowOff>131969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08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46896</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934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49042</xdr:rowOff>
    </xdr:from>
    <xdr:to>
      <xdr:col>19</xdr:col>
      <xdr:colOff>184150</xdr:colOff>
      <xdr:row>82</xdr:row>
      <xdr:rowOff>150642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10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160819</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8768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45329</xdr:rowOff>
    </xdr:from>
    <xdr:to>
      <xdr:col>15</xdr:col>
      <xdr:colOff>133350</xdr:colOff>
      <xdr:row>82</xdr:row>
      <xdr:rowOff>146929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104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157106</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873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165275</xdr:rowOff>
    </xdr:from>
    <xdr:to>
      <xdr:col>11</xdr:col>
      <xdr:colOff>82550</xdr:colOff>
      <xdr:row>82</xdr:row>
      <xdr:rowOff>95425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05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105602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821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150884</xdr:rowOff>
    </xdr:from>
    <xdr:to>
      <xdr:col>7</xdr:col>
      <xdr:colOff>31750</xdr:colOff>
      <xdr:row>81</xdr:row>
      <xdr:rowOff>81034</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866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91211</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635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２７年４月に給与制度の総合的見直しを行い、給料表の水準平均を引き下げるとともに、地域手当を６％に引き上げた。指数は類似団体平均より上回っているが、今後においても、人事院勧告、埼玉県人事委員会勧告を踏まえ、給与の適正化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18143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881100"/>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161670</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24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18143</xdr:rowOff>
    </xdr:from>
    <xdr:to>
      <xdr:col>81</xdr:col>
      <xdr:colOff>133350</xdr:colOff>
      <xdr:row>89</xdr:row>
      <xdr:rowOff>18143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27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32657</xdr:rowOff>
    </xdr:from>
    <xdr:to>
      <xdr:col>81</xdr:col>
      <xdr:colOff>44450</xdr:colOff>
      <xdr:row>86</xdr:row>
      <xdr:rowOff>153307</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6179800" y="14777357"/>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117220</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3475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100693</xdr:rowOff>
    </xdr:from>
    <xdr:to>
      <xdr:col>81</xdr:col>
      <xdr:colOff>95250</xdr:colOff>
      <xdr:row>85</xdr:row>
      <xdr:rowOff>30843</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50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153307</xdr:rowOff>
    </xdr:from>
    <xdr:to>
      <xdr:col>77</xdr:col>
      <xdr:colOff>44450</xdr:colOff>
      <xdr:row>87</xdr:row>
      <xdr:rowOff>50800</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489800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135164</xdr:rowOff>
    </xdr:from>
    <xdr:to>
      <xdr:col>77</xdr:col>
      <xdr:colOff>95250</xdr:colOff>
      <xdr:row>85</xdr:row>
      <xdr:rowOff>65314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53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75491</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305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170543</xdr:rowOff>
    </xdr:from>
    <xdr:to>
      <xdr:col>72</xdr:col>
      <xdr:colOff>203200</xdr:colOff>
      <xdr:row>87</xdr:row>
      <xdr:rowOff>50800</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4401800" y="1491524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136071</xdr:rowOff>
    </xdr:from>
    <xdr:to>
      <xdr:col>68</xdr:col>
      <xdr:colOff>152400</xdr:colOff>
      <xdr:row>86</xdr:row>
      <xdr:rowOff>170543</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3512800" y="1488077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24691</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67129</xdr:rowOff>
    </xdr:from>
    <xdr:to>
      <xdr:col>64</xdr:col>
      <xdr:colOff>152400</xdr:colOff>
      <xdr:row>85</xdr:row>
      <xdr:rowOff>168729</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7456</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40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153307</xdr:rowOff>
    </xdr:from>
    <xdr:to>
      <xdr:col>81</xdr:col>
      <xdr:colOff>95250</xdr:colOff>
      <xdr:row>86</xdr:row>
      <xdr:rowOff>83457</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125384</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69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102507</xdr:rowOff>
    </xdr:from>
    <xdr:to>
      <xdr:col>77</xdr:col>
      <xdr:colOff>95250</xdr:colOff>
      <xdr:row>87</xdr:row>
      <xdr:rowOff>32657</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8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17434</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933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0</xdr:rowOff>
    </xdr:from>
    <xdr:to>
      <xdr:col>73</xdr:col>
      <xdr:colOff>44450</xdr:colOff>
      <xdr:row>87</xdr:row>
      <xdr:rowOff>101600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86377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119743</xdr:rowOff>
    </xdr:from>
    <xdr:to>
      <xdr:col>68</xdr:col>
      <xdr:colOff>203200</xdr:colOff>
      <xdr:row>87</xdr:row>
      <xdr:rowOff>49893</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34670</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198</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類似団体内平均値に比べ低くなっており、職員数は少ない状態である。引き続き、職員数７００人体制を維持し、適正な定員管理を徹底する。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120438</xdr:rowOff>
    </xdr:from>
    <xdr:to>
      <xdr:col>81</xdr:col>
      <xdr:colOff>44450</xdr:colOff>
      <xdr:row>67</xdr:row>
      <xdr:rowOff>82021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235988"/>
          <a:ext cx="0" cy="13331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54098</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4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82021</xdr:rowOff>
    </xdr:from>
    <xdr:to>
      <xdr:col>81</xdr:col>
      <xdr:colOff>133350</xdr:colOff>
      <xdr:row>67</xdr:row>
      <xdr:rowOff>82021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6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35365</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97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120438</xdr:rowOff>
    </xdr:from>
    <xdr:to>
      <xdr:col>81</xdr:col>
      <xdr:colOff>133350</xdr:colOff>
      <xdr:row>59</xdr:row>
      <xdr:rowOff>120438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23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6244</xdr:rowOff>
    </xdr:from>
    <xdr:to>
      <xdr:col>81</xdr:col>
      <xdr:colOff>44450</xdr:colOff>
      <xdr:row>62</xdr:row>
      <xdr:rowOff>12277</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6179800" y="10636144"/>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130615</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7605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158538</xdr:rowOff>
    </xdr:from>
    <xdr:to>
      <xdr:col>81</xdr:col>
      <xdr:colOff>95250</xdr:colOff>
      <xdr:row>63</xdr:row>
      <xdr:rowOff>88688</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788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10266</xdr:rowOff>
    </xdr:from>
    <xdr:to>
      <xdr:col>77</xdr:col>
      <xdr:colOff>44450</xdr:colOff>
      <xdr:row>62</xdr:row>
      <xdr:rowOff>12277</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640166"/>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146473</xdr:rowOff>
    </xdr:from>
    <xdr:to>
      <xdr:col>77</xdr:col>
      <xdr:colOff>95250</xdr:colOff>
      <xdr:row>63</xdr:row>
      <xdr:rowOff>76623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61400</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862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6244</xdr:rowOff>
    </xdr:from>
    <xdr:to>
      <xdr:col>72</xdr:col>
      <xdr:colOff>203200</xdr:colOff>
      <xdr:row>62</xdr:row>
      <xdr:rowOff>10266</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636144"/>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134408</xdr:rowOff>
    </xdr:from>
    <xdr:to>
      <xdr:col>73</xdr:col>
      <xdr:colOff>44450</xdr:colOff>
      <xdr:row>63</xdr:row>
      <xdr:rowOff>64558</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76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49335</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85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6244</xdr:rowOff>
    </xdr:from>
    <xdr:to>
      <xdr:col>68</xdr:col>
      <xdr:colOff>152400</xdr:colOff>
      <xdr:row>62</xdr:row>
      <xdr:rowOff>12277</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0636144"/>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126365</xdr:rowOff>
    </xdr:from>
    <xdr:to>
      <xdr:col>68</xdr:col>
      <xdr:colOff>203200</xdr:colOff>
      <xdr:row>63</xdr:row>
      <xdr:rowOff>56515</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41292</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84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124354</xdr:rowOff>
    </xdr:from>
    <xdr:to>
      <xdr:col>64</xdr:col>
      <xdr:colOff>152400</xdr:colOff>
      <xdr:row>63</xdr:row>
      <xdr:rowOff>54504</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7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39281</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840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126894</xdr:rowOff>
    </xdr:from>
    <xdr:to>
      <xdr:col>81</xdr:col>
      <xdr:colOff>95250</xdr:colOff>
      <xdr:row>62</xdr:row>
      <xdr:rowOff>57044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58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143421</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430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132927</xdr:rowOff>
    </xdr:from>
    <xdr:to>
      <xdr:col>77</xdr:col>
      <xdr:colOff>95250</xdr:colOff>
      <xdr:row>62</xdr:row>
      <xdr:rowOff>63077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5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73254</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360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130916</xdr:rowOff>
    </xdr:from>
    <xdr:to>
      <xdr:col>73</xdr:col>
      <xdr:colOff>44450</xdr:colOff>
      <xdr:row>62</xdr:row>
      <xdr:rowOff>61066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589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71243</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358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126894</xdr:rowOff>
    </xdr:from>
    <xdr:to>
      <xdr:col>68</xdr:col>
      <xdr:colOff>203200</xdr:colOff>
      <xdr:row>62</xdr:row>
      <xdr:rowOff>57044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58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67221</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35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132927</xdr:rowOff>
    </xdr:from>
    <xdr:to>
      <xdr:col>64</xdr:col>
      <xdr:colOff>152400</xdr:colOff>
      <xdr:row>62</xdr:row>
      <xdr:rowOff>63077</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5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73254</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36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標準税収入額や普通交付税が増加し、さらに</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元利償還金の額が大きく減少したため、０．２ポイント減少し</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全国市町村平均、県市町村平均、早期健全化基準及び類似団体平均値を下回る状況となった。これは、元利償還金のうち交付税措置率の低い地方債が増加していることによるものである。今後は実質公債費比率については緩やかに減少していく見込みであるが、引き続き事業の精査により公債費負担の適正化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110974</xdr:rowOff>
    </xdr:from>
    <xdr:to>
      <xdr:col>81</xdr:col>
      <xdr:colOff>44450</xdr:colOff>
      <xdr:row>44</xdr:row>
      <xdr:rowOff>73176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111724"/>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45253</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73176</xdr:rowOff>
    </xdr:from>
    <xdr:to>
      <xdr:col>81</xdr:col>
      <xdr:colOff>133350</xdr:colOff>
      <xdr:row>44</xdr:row>
      <xdr:rowOff>73176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25901</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585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110974</xdr:rowOff>
    </xdr:from>
    <xdr:to>
      <xdr:col>81</xdr:col>
      <xdr:colOff>133350</xdr:colOff>
      <xdr:row>35</xdr:row>
      <xdr:rowOff>110974</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11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69548</xdr:rowOff>
    </xdr:from>
    <xdr:to>
      <xdr:col>81</xdr:col>
      <xdr:colOff>44450</xdr:colOff>
      <xdr:row>40</xdr:row>
      <xdr:rowOff>92528</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6927548"/>
          <a:ext cx="8382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71258</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9292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99181</xdr:rowOff>
    </xdr:from>
    <xdr:to>
      <xdr:col>81</xdr:col>
      <xdr:colOff>95250</xdr:colOff>
      <xdr:row>41</xdr:row>
      <xdr:rowOff>29331</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81038</xdr:rowOff>
    </xdr:from>
    <xdr:to>
      <xdr:col>77</xdr:col>
      <xdr:colOff>44450</xdr:colOff>
      <xdr:row>40</xdr:row>
      <xdr:rowOff>92528</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693903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87691</xdr:rowOff>
    </xdr:from>
    <xdr:to>
      <xdr:col>77</xdr:col>
      <xdr:colOff>95250</xdr:colOff>
      <xdr:row>41</xdr:row>
      <xdr:rowOff>17841</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94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2618</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70320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81038</xdr:rowOff>
    </xdr:from>
    <xdr:to>
      <xdr:col>72</xdr:col>
      <xdr:colOff>203200</xdr:colOff>
      <xdr:row>40</xdr:row>
      <xdr:rowOff>104019</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6939038"/>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162577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104019</xdr:rowOff>
    </xdr:from>
    <xdr:to>
      <xdr:col>68</xdr:col>
      <xdr:colOff>152400</xdr:colOff>
      <xdr:row>40</xdr:row>
      <xdr:rowOff>115509</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6962019"/>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41728</xdr:rowOff>
    </xdr:from>
    <xdr:to>
      <xdr:col>68</xdr:col>
      <xdr:colOff>203200</xdr:colOff>
      <xdr:row>40</xdr:row>
      <xdr:rowOff>143328</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153505</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41728</xdr:rowOff>
    </xdr:from>
    <xdr:to>
      <xdr:col>64</xdr:col>
      <xdr:colOff>152400</xdr:colOff>
      <xdr:row>40</xdr:row>
      <xdr:rowOff>143328</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153505</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18748</xdr:rowOff>
    </xdr:from>
    <xdr:to>
      <xdr:col>81</xdr:col>
      <xdr:colOff>95250</xdr:colOff>
      <xdr:row>40</xdr:row>
      <xdr:rowOff>120348</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87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35275</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721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41728</xdr:rowOff>
    </xdr:from>
    <xdr:to>
      <xdr:col>77</xdr:col>
      <xdr:colOff>95250</xdr:colOff>
      <xdr:row>40</xdr:row>
      <xdr:rowOff>143328</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153505</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668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30238</xdr:rowOff>
    </xdr:from>
    <xdr:to>
      <xdr:col>73</xdr:col>
      <xdr:colOff>44450</xdr:colOff>
      <xdr:row>40</xdr:row>
      <xdr:rowOff>131838</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88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142015</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65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53219</xdr:rowOff>
    </xdr:from>
    <xdr:to>
      <xdr:col>68</xdr:col>
      <xdr:colOff>203200</xdr:colOff>
      <xdr:row>40</xdr:row>
      <xdr:rowOff>154819</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91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139596</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997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64709</xdr:rowOff>
    </xdr:from>
    <xdr:to>
      <xdr:col>64</xdr:col>
      <xdr:colOff>152400</xdr:colOff>
      <xdr:row>40</xdr:row>
      <xdr:rowOff>166309</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92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151086</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7009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前年度から</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ポイント低下し、全国市町村平均、県市町村平均を下回ったものの、類似団体を上回る状況となった。今後も地方債現在高は減少していくので、将来負担比率についても減少していく見込みだが、後世への負担を少しでも軽減するよう、事業実施等について総点検を実施し、財政の健全化を図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130447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7018000" y="2313214"/>
          <a:ext cx="0" cy="15891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102524</xdr:rowOff>
    </xdr:from>
    <xdr:ext cx="762000" cy="259045"/>
    <xdr:sp macro=""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7106900" y="3874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130447</xdr:rowOff>
    </xdr:from>
    <xdr:to>
      <xdr:col>81</xdr:col>
      <xdr:colOff>133350</xdr:colOff>
      <xdr:row>22</xdr:row>
      <xdr:rowOff>130447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3902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155031</xdr:rowOff>
    </xdr:from>
    <xdr:to>
      <xdr:col>81</xdr:col>
      <xdr:colOff>44450</xdr:colOff>
      <xdr:row>14</xdr:row>
      <xdr:rowOff>18052</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6179800" y="2383881"/>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50" name="将来負担の状況平均値テキスト">
          <a:extLst>
            <a:ext uri="{FF2B5EF4-FFF2-40B4-BE49-F238E27FC236}">
              <a16:creationId xmlns:a16="http://schemas.microsoft.com/office/drawing/2014/main" id="{00000000-0008-0000-0300-0000C2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18052</xdr:rowOff>
    </xdr:from>
    <xdr:to>
      <xdr:col>77</xdr:col>
      <xdr:colOff>44450</xdr:colOff>
      <xdr:row>14</xdr:row>
      <xdr:rowOff>50800</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5290800" y="2418352"/>
          <a:ext cx="889000" cy="3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50800</xdr:rowOff>
    </xdr:from>
    <xdr:to>
      <xdr:col>72</xdr:col>
      <xdr:colOff>203200</xdr:colOff>
      <xdr:row>14</xdr:row>
      <xdr:rowOff>66312</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flipV="1">
          <a:off x="14401800" y="2451100"/>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66312</xdr:rowOff>
    </xdr:from>
    <xdr:to>
      <xdr:col>68</xdr:col>
      <xdr:colOff>152400</xdr:colOff>
      <xdr:row>14</xdr:row>
      <xdr:rowOff>68036</xdr:rowOff>
    </xdr:to>
    <xdr:cxnSp macro="">
      <xdr:nvCxnSpPr>
        <xdr:cNvPr id="458" name="直線コネクタ 457">
          <a:extLst>
            <a:ext uri="{FF2B5EF4-FFF2-40B4-BE49-F238E27FC236}">
              <a16:creationId xmlns:a16="http://schemas.microsoft.com/office/drawing/2014/main" id="{00000000-0008-0000-0300-0000CA010000}"/>
            </a:ext>
          </a:extLst>
        </xdr:cNvPr>
        <xdr:cNvCxnSpPr/>
      </xdr:nvCxnSpPr>
      <xdr:spPr>
        <a:xfrm flipV="1">
          <a:off x="13512800" y="2466612"/>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100784</xdr:rowOff>
    </xdr:from>
    <xdr:to>
      <xdr:col>68</xdr:col>
      <xdr:colOff>203200</xdr:colOff>
      <xdr:row>14</xdr:row>
      <xdr:rowOff>30934</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4351000" y="232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41111</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020800" y="2098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126637</xdr:rowOff>
    </xdr:from>
    <xdr:to>
      <xdr:col>64</xdr:col>
      <xdr:colOff>152400</xdr:colOff>
      <xdr:row>14</xdr:row>
      <xdr:rowOff>56787</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3462000" y="23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66964</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131800" y="2124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104231</xdr:rowOff>
    </xdr:from>
    <xdr:to>
      <xdr:col>81</xdr:col>
      <xdr:colOff>95250</xdr:colOff>
      <xdr:row>14</xdr:row>
      <xdr:rowOff>34381</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967200" y="2333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76308</xdr:rowOff>
    </xdr:from>
    <xdr:ext cx="762000" cy="259045"/>
    <xdr:sp macro="" textlink="">
      <xdr:nvSpPr>
        <xdr:cNvPr id="469" name="将来負担の状況該当値テキスト">
          <a:extLst>
            <a:ext uri="{FF2B5EF4-FFF2-40B4-BE49-F238E27FC236}">
              <a16:creationId xmlns:a16="http://schemas.microsoft.com/office/drawing/2014/main" id="{00000000-0008-0000-0300-0000D5010000}"/>
            </a:ext>
          </a:extLst>
        </xdr:cNvPr>
        <xdr:cNvSpPr txBox="1"/>
      </xdr:nvSpPr>
      <xdr:spPr>
        <a:xfrm>
          <a:off x="17106900" y="2305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138702</xdr:rowOff>
    </xdr:from>
    <xdr:to>
      <xdr:col>77</xdr:col>
      <xdr:colOff>95250</xdr:colOff>
      <xdr:row>14</xdr:row>
      <xdr:rowOff>68852</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6129000" y="236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53629</xdr:rowOff>
    </xdr:from>
    <xdr:ext cx="7366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5798800" y="2453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0</xdr:rowOff>
    </xdr:from>
    <xdr:to>
      <xdr:col>73</xdr:col>
      <xdr:colOff>44450</xdr:colOff>
      <xdr:row>14</xdr:row>
      <xdr:rowOff>101600</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5240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86377</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909800" y="24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15512</xdr:rowOff>
    </xdr:from>
    <xdr:to>
      <xdr:col>68</xdr:col>
      <xdr:colOff>203200</xdr:colOff>
      <xdr:row>14</xdr:row>
      <xdr:rowOff>117112</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4351000" y="24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101889</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4020800" y="2502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17236</xdr:rowOff>
    </xdr:from>
    <xdr:to>
      <xdr:col>64</xdr:col>
      <xdr:colOff>152400</xdr:colOff>
      <xdr:row>14</xdr:row>
      <xdr:rowOff>118836</xdr:rowOff>
    </xdr:to>
    <xdr:sp macro="" textlink="">
      <xdr:nvSpPr>
        <xdr:cNvPr id="476" name="楕円 475">
          <a:extLst>
            <a:ext uri="{FF2B5EF4-FFF2-40B4-BE49-F238E27FC236}">
              <a16:creationId xmlns:a16="http://schemas.microsoft.com/office/drawing/2014/main" id="{00000000-0008-0000-0300-0000DC010000}"/>
            </a:ext>
          </a:extLst>
        </xdr:cNvPr>
        <xdr:cNvSpPr/>
      </xdr:nvSpPr>
      <xdr:spPr>
        <a:xfrm>
          <a:off x="13462000" y="241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103613</xdr:rowOff>
    </xdr:from>
    <xdr:ext cx="762000" cy="259045"/>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3131800" y="2503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埼玉県鴻巣市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117,582
115,181
67.44
44,042,276
41,578,470
2,169,211
25,764,389
38,622,535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７００人体制を維持するとともに、指定管理者制度の推進など行財政改革への取組みにより、類似団体平均、埼玉県平均を下回る傾向にある。今後も引き続き人件費の削減に努める。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131572</xdr:rowOff>
    </xdr:from>
    <xdr:to>
      <xdr:col>24</xdr:col>
      <xdr:colOff>25400</xdr:colOff>
      <xdr:row>41</xdr:row>
      <xdr:rowOff>133858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617972"/>
          <a:ext cx="0"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105935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3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133858</xdr:rowOff>
    </xdr:from>
    <xdr:to>
      <xdr:col>24</xdr:col>
      <xdr:colOff>114300</xdr:colOff>
      <xdr:row>41</xdr:row>
      <xdr:rowOff>133858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6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46499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61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131572</xdr:rowOff>
    </xdr:from>
    <xdr:to>
      <xdr:col>24</xdr:col>
      <xdr:colOff>114300</xdr:colOff>
      <xdr:row>32</xdr:row>
      <xdr:rowOff>131572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617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149860</xdr:rowOff>
    </xdr:from>
    <xdr:to>
      <xdr:col>24</xdr:col>
      <xdr:colOff>25400</xdr:colOff>
      <xdr:row>37</xdr:row>
      <xdr:rowOff>33274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322060"/>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109999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453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137922</xdr:rowOff>
    </xdr:from>
    <xdr:to>
      <xdr:col>24</xdr:col>
      <xdr:colOff>76200</xdr:colOff>
      <xdr:row>38</xdr:row>
      <xdr:rowOff>68072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48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94996</xdr:rowOff>
    </xdr:from>
    <xdr:to>
      <xdr:col>19</xdr:col>
      <xdr:colOff>187325</xdr:colOff>
      <xdr:row>36</xdr:row>
      <xdr:rowOff>149860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26719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147066</xdr:rowOff>
    </xdr:from>
    <xdr:to>
      <xdr:col>20</xdr:col>
      <xdr:colOff>38100</xdr:colOff>
      <xdr:row>38</xdr:row>
      <xdr:rowOff>77215</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61993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577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94996</xdr:rowOff>
    </xdr:from>
    <xdr:to>
      <xdr:col>15</xdr:col>
      <xdr:colOff>98425</xdr:colOff>
      <xdr:row>37</xdr:row>
      <xdr:rowOff>24130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267196"/>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110490</xdr:rowOff>
    </xdr:from>
    <xdr:to>
      <xdr:col>15</xdr:col>
      <xdr:colOff>149225</xdr:colOff>
      <xdr:row>38</xdr:row>
      <xdr:rowOff>40640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25417</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85852</xdr:rowOff>
    </xdr:from>
    <xdr:to>
      <xdr:col>11</xdr:col>
      <xdr:colOff>9525</xdr:colOff>
      <xdr:row>37</xdr:row>
      <xdr:rowOff>24130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25805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94488</xdr:rowOff>
    </xdr:from>
    <xdr:to>
      <xdr:col>11</xdr:col>
      <xdr:colOff>60325</xdr:colOff>
      <xdr:row>39</xdr:row>
      <xdr:rowOff>24638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60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9415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695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147066</xdr:rowOff>
    </xdr:from>
    <xdr:to>
      <xdr:col>6</xdr:col>
      <xdr:colOff>171450</xdr:colOff>
      <xdr:row>38</xdr:row>
      <xdr:rowOff>77215</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61993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170451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17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99060</xdr:rowOff>
    </xdr:from>
    <xdr:to>
      <xdr:col>20</xdr:col>
      <xdr:colOff>38100</xdr:colOff>
      <xdr:row>37</xdr:row>
      <xdr:rowOff>29210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44196</xdr:rowOff>
    </xdr:from>
    <xdr:to>
      <xdr:col>15</xdr:col>
      <xdr:colOff>149225</xdr:colOff>
      <xdr:row>36</xdr:row>
      <xdr:rowOff>145796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155973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144780</xdr:rowOff>
    </xdr:from>
    <xdr:to>
      <xdr:col>11</xdr:col>
      <xdr:colOff>60325</xdr:colOff>
      <xdr:row>37</xdr:row>
      <xdr:rowOff>74930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85107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35052</xdr:rowOff>
    </xdr:from>
    <xdr:to>
      <xdr:col>6</xdr:col>
      <xdr:colOff>171450</xdr:colOff>
      <xdr:row>36</xdr:row>
      <xdr:rowOff>136652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146829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物価上昇や原油価格の高騰等により昨年度と比較すると、</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ポイントの増加となり、全国平均、埼玉県平均、類似団体平均も増加している状況ではあるが、類似団体内平均値を上回っている傾向が続いている。引き続き、経常的な委託業務の見直しを徹底し、財政負担を減らすよう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15421</xdr:rowOff>
    </xdr:from>
    <xdr:to>
      <xdr:col>82</xdr:col>
      <xdr:colOff>107950</xdr:colOff>
      <xdr:row>22</xdr:row>
      <xdr:rowOff>83457</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44271"/>
          <a:ext cx="0" cy="1611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55534</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82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83457</xdr:rowOff>
    </xdr:from>
    <xdr:to>
      <xdr:col>82</xdr:col>
      <xdr:colOff>196850</xdr:colOff>
      <xdr:row>22</xdr:row>
      <xdr:rowOff>83457</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85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101798</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8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15421</xdr:rowOff>
    </xdr:from>
    <xdr:to>
      <xdr:col>82</xdr:col>
      <xdr:colOff>196850</xdr:colOff>
      <xdr:row>13</xdr:row>
      <xdr:rowOff>15421</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4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148771</xdr:rowOff>
    </xdr:from>
    <xdr:to>
      <xdr:col>82</xdr:col>
      <xdr:colOff>107950</xdr:colOff>
      <xdr:row>19</xdr:row>
      <xdr:rowOff>31750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234871"/>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111777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5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95250</xdr:rowOff>
    </xdr:from>
    <xdr:to>
      <xdr:col>82</xdr:col>
      <xdr:colOff>158750</xdr:colOff>
      <xdr:row>18</xdr:row>
      <xdr:rowOff>25400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7257</xdr:rowOff>
    </xdr:from>
    <xdr:to>
      <xdr:col>78</xdr:col>
      <xdr:colOff>69850</xdr:colOff>
      <xdr:row>18</xdr:row>
      <xdr:rowOff>148771</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3093357"/>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62593</xdr:rowOff>
    </xdr:from>
    <xdr:to>
      <xdr:col>78</xdr:col>
      <xdr:colOff>120650</xdr:colOff>
      <xdr:row>17</xdr:row>
      <xdr:rowOff>164193</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2920</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746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7257</xdr:rowOff>
    </xdr:from>
    <xdr:to>
      <xdr:col>73</xdr:col>
      <xdr:colOff>180975</xdr:colOff>
      <xdr:row>18</xdr:row>
      <xdr:rowOff>50800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30933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114300</xdr:rowOff>
    </xdr:from>
    <xdr:to>
      <xdr:col>74</xdr:col>
      <xdr:colOff>31750</xdr:colOff>
      <xdr:row>17</xdr:row>
      <xdr:rowOff>44450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54627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7257</xdr:rowOff>
    </xdr:from>
    <xdr:to>
      <xdr:col>69</xdr:col>
      <xdr:colOff>92075</xdr:colOff>
      <xdr:row>18</xdr:row>
      <xdr:rowOff>50800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30933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130827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117021</xdr:rowOff>
    </xdr:from>
    <xdr:to>
      <xdr:col>65</xdr:col>
      <xdr:colOff>53975</xdr:colOff>
      <xdr:row>18</xdr:row>
      <xdr:rowOff>47171</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3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57348</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800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152400</xdr:rowOff>
    </xdr:from>
    <xdr:to>
      <xdr:col>82</xdr:col>
      <xdr:colOff>158750</xdr:colOff>
      <xdr:row>19</xdr:row>
      <xdr:rowOff>82550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124477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97971</xdr:rowOff>
    </xdr:from>
    <xdr:to>
      <xdr:col>78</xdr:col>
      <xdr:colOff>120650</xdr:colOff>
      <xdr:row>19</xdr:row>
      <xdr:rowOff>28122</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18407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12899</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270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127907</xdr:rowOff>
    </xdr:from>
    <xdr:to>
      <xdr:col>74</xdr:col>
      <xdr:colOff>31750</xdr:colOff>
      <xdr:row>18</xdr:row>
      <xdr:rowOff>58057</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04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42834</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12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0</xdr:rowOff>
    </xdr:from>
    <xdr:to>
      <xdr:col>69</xdr:col>
      <xdr:colOff>142875</xdr:colOff>
      <xdr:row>18</xdr:row>
      <xdr:rowOff>101600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86377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127907</xdr:rowOff>
    </xdr:from>
    <xdr:to>
      <xdr:col>65</xdr:col>
      <xdr:colOff>53975</xdr:colOff>
      <xdr:row>18</xdr:row>
      <xdr:rowOff>58057</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04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42834</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12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前年度と比較すると、</a:t>
          </a:r>
          <a:r>
            <a:rPr kumimoji="1" lang="ja-JP" altLang="en-US" sz="1100">
              <a:solidFill>
                <a:schemeClr val="dk1"/>
              </a:solidFill>
              <a:effectLst/>
              <a:latin typeface="+mn-lt"/>
              <a:ea typeface="+mn-ea"/>
              <a:cs typeface="+mn-cs"/>
            </a:rPr>
            <a:t>６７７，０１２</a:t>
          </a:r>
          <a:r>
            <a:rPr kumimoji="1" lang="ja-JP" altLang="ja-JP" sz="1100">
              <a:solidFill>
                <a:schemeClr val="dk1"/>
              </a:solidFill>
              <a:effectLst/>
              <a:latin typeface="+mn-lt"/>
              <a:ea typeface="+mn-ea"/>
              <a:cs typeface="+mn-cs"/>
            </a:rPr>
            <a:t>千円の増加、</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％の増加となったが、引き続き類似団体内平均値を下回る結果となった。これは、保育施設の増加に伴う</a:t>
          </a:r>
          <a:r>
            <a:rPr kumimoji="1" lang="ja-JP" altLang="en-US" sz="1100">
              <a:solidFill>
                <a:schemeClr val="dk1"/>
              </a:solidFill>
              <a:effectLst/>
              <a:latin typeface="+mn-lt"/>
              <a:ea typeface="+mn-ea"/>
              <a:cs typeface="+mn-cs"/>
            </a:rPr>
            <a:t>施設</a:t>
          </a:r>
          <a:r>
            <a:rPr kumimoji="1" lang="ja-JP" altLang="ja-JP" sz="1100">
              <a:solidFill>
                <a:schemeClr val="dk1"/>
              </a:solidFill>
              <a:effectLst/>
              <a:latin typeface="+mn-lt"/>
              <a:ea typeface="+mn-ea"/>
              <a:cs typeface="+mn-cs"/>
            </a:rPr>
            <a:t>型保育給付費などの増によるものである。引き続き給付等に係る資格審査等の適正化や各種手当への上乗せの見直しを進めていくことで、財政を圧迫する要因を取り除いていく。</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58420</xdr:rowOff>
    </xdr:from>
    <xdr:to>
      <xdr:col>24</xdr:col>
      <xdr:colOff>25400</xdr:colOff>
      <xdr:row>61</xdr:row>
      <xdr:rowOff>46990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31672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19067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477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46990</xdr:rowOff>
    </xdr:from>
    <xdr:to>
      <xdr:col>24</xdr:col>
      <xdr:colOff>114300</xdr:colOff>
      <xdr:row>61</xdr:row>
      <xdr:rowOff>46990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05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144797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58420</xdr:rowOff>
    </xdr:from>
    <xdr:to>
      <xdr:col>24</xdr:col>
      <xdr:colOff>114300</xdr:colOff>
      <xdr:row>54</xdr:row>
      <xdr:rowOff>58420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123190</xdr:rowOff>
    </xdr:from>
    <xdr:to>
      <xdr:col>24</xdr:col>
      <xdr:colOff>25400</xdr:colOff>
      <xdr:row>56</xdr:row>
      <xdr:rowOff>35560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55294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123190</xdr:rowOff>
    </xdr:from>
    <xdr:to>
      <xdr:col>19</xdr:col>
      <xdr:colOff>187325</xdr:colOff>
      <xdr:row>55</xdr:row>
      <xdr:rowOff>123190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5529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129540</xdr:rowOff>
    </xdr:from>
    <xdr:to>
      <xdr:col>20</xdr:col>
      <xdr:colOff>38100</xdr:colOff>
      <xdr:row>57</xdr:row>
      <xdr:rowOff>59690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44467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817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123190</xdr:rowOff>
    </xdr:from>
    <xdr:to>
      <xdr:col>15</xdr:col>
      <xdr:colOff>98425</xdr:colOff>
      <xdr:row>55</xdr:row>
      <xdr:rowOff>146050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5529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91440</xdr:rowOff>
    </xdr:from>
    <xdr:to>
      <xdr:col>15</xdr:col>
      <xdr:colOff>149225</xdr:colOff>
      <xdr:row>57</xdr:row>
      <xdr:rowOff>21590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6367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146050</xdr:rowOff>
    </xdr:from>
    <xdr:to>
      <xdr:col>11</xdr:col>
      <xdr:colOff>9525</xdr:colOff>
      <xdr:row>56</xdr:row>
      <xdr:rowOff>12700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575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91440</xdr:rowOff>
    </xdr:from>
    <xdr:to>
      <xdr:col>11</xdr:col>
      <xdr:colOff>60325</xdr:colOff>
      <xdr:row>57</xdr:row>
      <xdr:rowOff>21590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6367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152400</xdr:rowOff>
    </xdr:from>
    <xdr:to>
      <xdr:col>6</xdr:col>
      <xdr:colOff>171450</xdr:colOff>
      <xdr:row>57</xdr:row>
      <xdr:rowOff>82550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67327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156210</xdr:rowOff>
    </xdr:from>
    <xdr:to>
      <xdr:col>24</xdr:col>
      <xdr:colOff>76200</xdr:colOff>
      <xdr:row>56</xdr:row>
      <xdr:rowOff>86360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1287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72390</xdr:rowOff>
    </xdr:from>
    <xdr:to>
      <xdr:col>20</xdr:col>
      <xdr:colOff>38100</xdr:colOff>
      <xdr:row>56</xdr:row>
      <xdr:rowOff>2540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12717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27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72390</xdr:rowOff>
    </xdr:from>
    <xdr:to>
      <xdr:col>15</xdr:col>
      <xdr:colOff>149225</xdr:colOff>
      <xdr:row>56</xdr:row>
      <xdr:rowOff>2540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12717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95250</xdr:rowOff>
    </xdr:from>
    <xdr:to>
      <xdr:col>11</xdr:col>
      <xdr:colOff>60325</xdr:colOff>
      <xdr:row>56</xdr:row>
      <xdr:rowOff>25400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35577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昨年度と比較すると</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ポイント増加したが、類似団体内平均値を下回る状態が続いている。多くを占めるのは他会計への繰出金である。税収を主な財源とする一般会計の負担額縮減のため、国民健康保険事業特別会計や下水道事業会計に対する繰出金の支出基準について、一層の改善を図らなければならない。</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99785</xdr:rowOff>
    </xdr:from>
    <xdr:to>
      <xdr:col>82</xdr:col>
      <xdr:colOff>107950</xdr:colOff>
      <xdr:row>61</xdr:row>
      <xdr:rowOff>58965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15185"/>
          <a:ext cx="0" cy="1502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31042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8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58965</xdr:rowOff>
    </xdr:from>
    <xdr:to>
      <xdr:col>82</xdr:col>
      <xdr:colOff>196850</xdr:colOff>
      <xdr:row>61</xdr:row>
      <xdr:rowOff>58965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1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14712</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75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99785</xdr:rowOff>
    </xdr:from>
    <xdr:to>
      <xdr:col>82</xdr:col>
      <xdr:colOff>196850</xdr:colOff>
      <xdr:row>52</xdr:row>
      <xdr:rowOff>99785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1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143328</xdr:rowOff>
    </xdr:from>
    <xdr:to>
      <xdr:col>82</xdr:col>
      <xdr:colOff>107950</xdr:colOff>
      <xdr:row>57</xdr:row>
      <xdr:rowOff>15422</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744528"/>
          <a:ext cx="8382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2012</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7746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29935</xdr:rowOff>
    </xdr:from>
    <xdr:to>
      <xdr:col>82</xdr:col>
      <xdr:colOff>158750</xdr:colOff>
      <xdr:row>57</xdr:row>
      <xdr:rowOff>131535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80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34472</xdr:rowOff>
    </xdr:from>
    <xdr:to>
      <xdr:col>78</xdr:col>
      <xdr:colOff>69850</xdr:colOff>
      <xdr:row>56</xdr:row>
      <xdr:rowOff>143328</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635672"/>
          <a:ext cx="889000" cy="10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72770</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34472</xdr:rowOff>
    </xdr:from>
    <xdr:to>
      <xdr:col>73</xdr:col>
      <xdr:colOff>180975</xdr:colOff>
      <xdr:row>56</xdr:row>
      <xdr:rowOff>78015</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635672"/>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81643</xdr:rowOff>
    </xdr:from>
    <xdr:to>
      <xdr:col>74</xdr:col>
      <xdr:colOff>31750</xdr:colOff>
      <xdr:row>57</xdr:row>
      <xdr:rowOff>11793</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168020</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78015</xdr:rowOff>
    </xdr:from>
    <xdr:to>
      <xdr:col>69</xdr:col>
      <xdr:colOff>92075</xdr:colOff>
      <xdr:row>56</xdr:row>
      <xdr:rowOff>88900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6792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105427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106135</xdr:rowOff>
    </xdr:from>
    <xdr:to>
      <xdr:col>65</xdr:col>
      <xdr:colOff>53975</xdr:colOff>
      <xdr:row>58</xdr:row>
      <xdr:rowOff>36285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21062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136072</xdr:rowOff>
    </xdr:from>
    <xdr:to>
      <xdr:col>82</xdr:col>
      <xdr:colOff>158750</xdr:colOff>
      <xdr:row>57</xdr:row>
      <xdr:rowOff>66222</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152599</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58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92528</xdr:rowOff>
    </xdr:from>
    <xdr:to>
      <xdr:col>78</xdr:col>
      <xdr:colOff>120650</xdr:colOff>
      <xdr:row>57</xdr:row>
      <xdr:rowOff>22678</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32855</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462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155122</xdr:rowOff>
    </xdr:from>
    <xdr:to>
      <xdr:col>74</xdr:col>
      <xdr:colOff>31750</xdr:colOff>
      <xdr:row>56</xdr:row>
      <xdr:rowOff>85272</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95449</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27215</xdr:rowOff>
    </xdr:from>
    <xdr:to>
      <xdr:col>69</xdr:col>
      <xdr:colOff>142875</xdr:colOff>
      <xdr:row>56</xdr:row>
      <xdr:rowOff>128815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138992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38100</xdr:rowOff>
    </xdr:from>
    <xdr:to>
      <xdr:col>65</xdr:col>
      <xdr:colOff>53975</xdr:colOff>
      <xdr:row>56</xdr:row>
      <xdr:rowOff>139700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149877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昨年度と比較すると０．</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ポイント増加し、補助費等に係る経常収支比率は類似団体平均を上回っている。類似団体の人口１人当たりの決算額と比較すると、一部事務組合への負担金が多い。</a:t>
          </a:r>
          <a:endParaRPr lang="ja-JP" altLang="ja-JP" sz="1400">
            <a:effectLst/>
          </a:endParaRPr>
        </a:p>
        <a:p>
          <a:r>
            <a:rPr kumimoji="1" lang="ja-JP" altLang="ja-JP" sz="1100">
              <a:solidFill>
                <a:schemeClr val="dk1"/>
              </a:solidFill>
              <a:effectLst/>
              <a:latin typeface="+mn-lt"/>
              <a:ea typeface="+mn-ea"/>
              <a:cs typeface="+mn-cs"/>
            </a:rPr>
            <a:t>また、各種団体への補助金についても、引き続き交付団体の活動状況や収支決算状況、事業効果の検証等を行いながら、補助金等の適正化を図る。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122428</xdr:rowOff>
    </xdr:from>
    <xdr:to>
      <xdr:col>82</xdr:col>
      <xdr:colOff>107950</xdr:colOff>
      <xdr:row>41</xdr:row>
      <xdr:rowOff>143002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608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115079</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14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143002</xdr:rowOff>
    </xdr:from>
    <xdr:to>
      <xdr:col>82</xdr:col>
      <xdr:colOff>196850</xdr:colOff>
      <xdr:row>41</xdr:row>
      <xdr:rowOff>143002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17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37355</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35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122428</xdr:rowOff>
    </xdr:from>
    <xdr:to>
      <xdr:col>82</xdr:col>
      <xdr:colOff>196850</xdr:colOff>
      <xdr:row>32</xdr:row>
      <xdr:rowOff>122428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60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131572</xdr:rowOff>
    </xdr:from>
    <xdr:to>
      <xdr:col>82</xdr:col>
      <xdr:colOff>107950</xdr:colOff>
      <xdr:row>36</xdr:row>
      <xdr:rowOff>140716</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5671800" y="630377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33291</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6034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xdr:rowOff>
    </xdr:from>
    <xdr:to>
      <xdr:col>82</xdr:col>
      <xdr:colOff>158750</xdr:colOff>
      <xdr:row>36</xdr:row>
      <xdr:rowOff>118364</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85852</xdr:rowOff>
    </xdr:from>
    <xdr:to>
      <xdr:col>78</xdr:col>
      <xdr:colOff>69850</xdr:colOff>
      <xdr:row>36</xdr:row>
      <xdr:rowOff>131572</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4782800" y="625805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169926</xdr:rowOff>
    </xdr:from>
    <xdr:to>
      <xdr:col>78</xdr:col>
      <xdr:colOff>120650</xdr:colOff>
      <xdr:row>36</xdr:row>
      <xdr:rowOff>100076</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110253</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5939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85852</xdr:rowOff>
    </xdr:from>
    <xdr:to>
      <xdr:col>73</xdr:col>
      <xdr:colOff>180975</xdr:colOff>
      <xdr:row>36</xdr:row>
      <xdr:rowOff>104140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893800" y="625805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160782</xdr:rowOff>
    </xdr:from>
    <xdr:to>
      <xdr:col>74</xdr:col>
      <xdr:colOff>31750</xdr:colOff>
      <xdr:row>36</xdr:row>
      <xdr:rowOff>90932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101109</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104140</xdr:rowOff>
    </xdr:from>
    <xdr:to>
      <xdr:col>69</xdr:col>
      <xdr:colOff>92075</xdr:colOff>
      <xdr:row>36</xdr:row>
      <xdr:rowOff>159004</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004800" y="627634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25908</xdr:rowOff>
    </xdr:from>
    <xdr:to>
      <xdr:col>69</xdr:col>
      <xdr:colOff>142875</xdr:colOff>
      <xdr:row>36</xdr:row>
      <xdr:rowOff>127508</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137685</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133350</xdr:rowOff>
    </xdr:from>
    <xdr:to>
      <xdr:col>65</xdr:col>
      <xdr:colOff>53975</xdr:colOff>
      <xdr:row>36</xdr:row>
      <xdr:rowOff>63500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73677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89916</xdr:rowOff>
    </xdr:from>
    <xdr:to>
      <xdr:col>82</xdr:col>
      <xdr:colOff>158750</xdr:colOff>
      <xdr:row>37</xdr:row>
      <xdr:rowOff>20066</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61993</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80772</xdr:rowOff>
    </xdr:from>
    <xdr:to>
      <xdr:col>78</xdr:col>
      <xdr:colOff>120650</xdr:colOff>
      <xdr:row>37</xdr:row>
      <xdr:rowOff>10922</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167149</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6339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35052</xdr:rowOff>
    </xdr:from>
    <xdr:to>
      <xdr:col>74</xdr:col>
      <xdr:colOff>31750</xdr:colOff>
      <xdr:row>36</xdr:row>
      <xdr:rowOff>136652</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121429</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629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53340</xdr:rowOff>
    </xdr:from>
    <xdr:to>
      <xdr:col>69</xdr:col>
      <xdr:colOff>142875</xdr:colOff>
      <xdr:row>36</xdr:row>
      <xdr:rowOff>154940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139717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108204</xdr:rowOff>
    </xdr:from>
    <xdr:to>
      <xdr:col>65</xdr:col>
      <xdr:colOff>53975</xdr:colOff>
      <xdr:row>37</xdr:row>
      <xdr:rowOff>38354</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23131</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公債費に係る経常収支比率は類似団体平均を</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ポイント上回っている。合併後積極的に取り組んだ大型建設事業は一段落したこと等により、今後は緩やかに減少していくことが予想される。引き続き地方債充当事業の厳選を進めるとともに、過去に借入を行った高利の地方債について利率見直しに取り組み、公債費縮減に努めなければならない。</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31750</xdr:rowOff>
    </xdr:from>
    <xdr:to>
      <xdr:col>24</xdr:col>
      <xdr:colOff>25400</xdr:colOff>
      <xdr:row>80</xdr:row>
      <xdr:rowOff>96520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54760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68597</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78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96520</xdr:rowOff>
    </xdr:from>
    <xdr:to>
      <xdr:col>24</xdr:col>
      <xdr:colOff>114300</xdr:colOff>
      <xdr:row>80</xdr:row>
      <xdr:rowOff>96520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1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118127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31750</xdr:rowOff>
    </xdr:from>
    <xdr:to>
      <xdr:col>24</xdr:col>
      <xdr:colOff>114300</xdr:colOff>
      <xdr:row>73</xdr:row>
      <xdr:rowOff>31750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81280</xdr:rowOff>
    </xdr:from>
    <xdr:to>
      <xdr:col>24</xdr:col>
      <xdr:colOff>25400</xdr:colOff>
      <xdr:row>78</xdr:row>
      <xdr:rowOff>165100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345438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115588</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2974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142239</xdr:rowOff>
    </xdr:from>
    <xdr:to>
      <xdr:col>19</xdr:col>
      <xdr:colOff>187325</xdr:colOff>
      <xdr:row>78</xdr:row>
      <xdr:rowOff>165100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098800" y="135153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62247</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142239</xdr:rowOff>
    </xdr:from>
    <xdr:to>
      <xdr:col>15</xdr:col>
      <xdr:colOff>98425</xdr:colOff>
      <xdr:row>79</xdr:row>
      <xdr:rowOff>46989</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351533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99061</xdr:rowOff>
    </xdr:from>
    <xdr:to>
      <xdr:col>15</xdr:col>
      <xdr:colOff>149225</xdr:colOff>
      <xdr:row>77</xdr:row>
      <xdr:rowOff>29211</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39387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46989</xdr:rowOff>
    </xdr:from>
    <xdr:to>
      <xdr:col>11</xdr:col>
      <xdr:colOff>9525</xdr:colOff>
      <xdr:row>79</xdr:row>
      <xdr:rowOff>62230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35915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137161</xdr:rowOff>
    </xdr:from>
    <xdr:to>
      <xdr:col>11</xdr:col>
      <xdr:colOff>60325</xdr:colOff>
      <xdr:row>77</xdr:row>
      <xdr:rowOff>67311</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77487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129539</xdr:rowOff>
    </xdr:from>
    <xdr:to>
      <xdr:col>6</xdr:col>
      <xdr:colOff>171450</xdr:colOff>
      <xdr:row>77</xdr:row>
      <xdr:rowOff>59689</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69867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30480</xdr:rowOff>
    </xdr:from>
    <xdr:to>
      <xdr:col>24</xdr:col>
      <xdr:colOff>76200</xdr:colOff>
      <xdr:row>78</xdr:row>
      <xdr:rowOff>132080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2557</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114300</xdr:rowOff>
    </xdr:from>
    <xdr:to>
      <xdr:col>20</xdr:col>
      <xdr:colOff>38100</xdr:colOff>
      <xdr:row>79</xdr:row>
      <xdr:rowOff>44450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29227</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357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91439</xdr:rowOff>
    </xdr:from>
    <xdr:to>
      <xdr:col>15</xdr:col>
      <xdr:colOff>149225</xdr:colOff>
      <xdr:row>79</xdr:row>
      <xdr:rowOff>21589</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6366</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355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167639</xdr:rowOff>
    </xdr:from>
    <xdr:to>
      <xdr:col>11</xdr:col>
      <xdr:colOff>60325</xdr:colOff>
      <xdr:row>79</xdr:row>
      <xdr:rowOff>97789</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82566</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11430</xdr:rowOff>
    </xdr:from>
    <xdr:to>
      <xdr:col>6</xdr:col>
      <xdr:colOff>171450</xdr:colOff>
      <xdr:row>79</xdr:row>
      <xdr:rowOff>113030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5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97807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364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類似団体内平均値を</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ポイント下回っている。健全財政維持のため、特に、扶助費、補助費等に注視し、これらの経費の適正化に努める。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24130</xdr:rowOff>
    </xdr:from>
    <xdr:to>
      <xdr:col>82</xdr:col>
      <xdr:colOff>107950</xdr:colOff>
      <xdr:row>81</xdr:row>
      <xdr:rowOff>69850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5399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110507</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24130</xdr:rowOff>
    </xdr:from>
    <xdr:to>
      <xdr:col>82</xdr:col>
      <xdr:colOff>196850</xdr:colOff>
      <xdr:row>73</xdr:row>
      <xdr:rowOff>24130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62230</xdr:rowOff>
    </xdr:from>
    <xdr:to>
      <xdr:col>82</xdr:col>
      <xdr:colOff>107950</xdr:colOff>
      <xdr:row>76</xdr:row>
      <xdr:rowOff>96520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2920980"/>
          <a:ext cx="8382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6366</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3208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34289</xdr:rowOff>
    </xdr:from>
    <xdr:to>
      <xdr:col>82</xdr:col>
      <xdr:colOff>158750</xdr:colOff>
      <xdr:row>77</xdr:row>
      <xdr:rowOff>135889</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146050</xdr:rowOff>
    </xdr:from>
    <xdr:to>
      <xdr:col>78</xdr:col>
      <xdr:colOff>69850</xdr:colOff>
      <xdr:row>75</xdr:row>
      <xdr:rowOff>62230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4782800" y="12661900"/>
          <a:ext cx="8890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83820</xdr:rowOff>
    </xdr:from>
    <xdr:to>
      <xdr:col>78</xdr:col>
      <xdr:colOff>120650</xdr:colOff>
      <xdr:row>77</xdr:row>
      <xdr:rowOff>13970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170197</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3200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146050</xdr:rowOff>
    </xdr:from>
    <xdr:to>
      <xdr:col>73</xdr:col>
      <xdr:colOff>180975</xdr:colOff>
      <xdr:row>74</xdr:row>
      <xdr:rowOff>157480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893800" y="1266190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41910</xdr:rowOff>
    </xdr:from>
    <xdr:to>
      <xdr:col>74</xdr:col>
      <xdr:colOff>31750</xdr:colOff>
      <xdr:row>75</xdr:row>
      <xdr:rowOff>143510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128288</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2987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127000</xdr:rowOff>
    </xdr:from>
    <xdr:to>
      <xdr:col>69</xdr:col>
      <xdr:colOff>92075</xdr:colOff>
      <xdr:row>74</xdr:row>
      <xdr:rowOff>157480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3004800" y="128143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160020</xdr:rowOff>
    </xdr:from>
    <xdr:to>
      <xdr:col>69</xdr:col>
      <xdr:colOff>142875</xdr:colOff>
      <xdr:row>77</xdr:row>
      <xdr:rowOff>90170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74947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26670</xdr:rowOff>
    </xdr:from>
    <xdr:to>
      <xdr:col>65</xdr:col>
      <xdr:colOff>53975</xdr:colOff>
      <xdr:row>77</xdr:row>
      <xdr:rowOff>128270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113047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45720</xdr:rowOff>
    </xdr:from>
    <xdr:to>
      <xdr:col>82</xdr:col>
      <xdr:colOff>158750</xdr:colOff>
      <xdr:row>76</xdr:row>
      <xdr:rowOff>147320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62247</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11430</xdr:rowOff>
    </xdr:from>
    <xdr:to>
      <xdr:col>78</xdr:col>
      <xdr:colOff>120650</xdr:colOff>
      <xdr:row>75</xdr:row>
      <xdr:rowOff>113030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123207</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263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95250</xdr:rowOff>
    </xdr:from>
    <xdr:to>
      <xdr:col>74</xdr:col>
      <xdr:colOff>31750</xdr:colOff>
      <xdr:row>74</xdr:row>
      <xdr:rowOff>25400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261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35577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237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106680</xdr:rowOff>
    </xdr:from>
    <xdr:to>
      <xdr:col>69</xdr:col>
      <xdr:colOff>142875</xdr:colOff>
      <xdr:row>75</xdr:row>
      <xdr:rowOff>36830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47007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256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76200</xdr:rowOff>
    </xdr:from>
    <xdr:to>
      <xdr:col>65</xdr:col>
      <xdr:colOff>53975</xdr:colOff>
      <xdr:row>75</xdr:row>
      <xdr:rowOff>6350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16527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埼玉県鴻巣市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39362</xdr:rowOff>
    </xdr:from>
    <xdr:to>
      <xdr:col>29</xdr:col>
      <xdr:colOff>127000</xdr:colOff>
      <xdr:row>18</xdr:row>
      <xdr:rowOff>159515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144387"/>
          <a:ext cx="0" cy="11488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131592</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26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159515</xdr:rowOff>
    </xdr:from>
    <xdr:to>
      <xdr:col>30</xdr:col>
      <xdr:colOff>25400</xdr:colOff>
      <xdr:row>18</xdr:row>
      <xdr:rowOff>159515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2932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125739</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8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39362</xdr:rowOff>
    </xdr:from>
    <xdr:to>
      <xdr:col>30</xdr:col>
      <xdr:colOff>25400</xdr:colOff>
      <xdr:row>12</xdr:row>
      <xdr:rowOff>39362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1443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157389</xdr:rowOff>
    </xdr:from>
    <xdr:to>
      <xdr:col>29</xdr:col>
      <xdr:colOff>127000</xdr:colOff>
      <xdr:row>17</xdr:row>
      <xdr:rowOff>32939</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948214"/>
          <a:ext cx="647700" cy="470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168996</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616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152469</xdr:rowOff>
    </xdr:from>
    <xdr:to>
      <xdr:col>29</xdr:col>
      <xdr:colOff>177800</xdr:colOff>
      <xdr:row>16</xdr:row>
      <xdr:rowOff>82619</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771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11268</xdr:rowOff>
    </xdr:from>
    <xdr:to>
      <xdr:col>26</xdr:col>
      <xdr:colOff>50800</xdr:colOff>
      <xdr:row>17</xdr:row>
      <xdr:rowOff>32939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4305300" y="2973543"/>
          <a:ext cx="698500" cy="216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23150</xdr:rowOff>
    </xdr:from>
    <xdr:to>
      <xdr:col>26</xdr:col>
      <xdr:colOff>101600</xdr:colOff>
      <xdr:row>16</xdr:row>
      <xdr:rowOff>124750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8139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134927</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58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11268</xdr:rowOff>
    </xdr:from>
    <xdr:to>
      <xdr:col>22</xdr:col>
      <xdr:colOff>114300</xdr:colOff>
      <xdr:row>17</xdr:row>
      <xdr:rowOff>68623</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973543"/>
          <a:ext cx="698500" cy="573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33780</xdr:rowOff>
    </xdr:from>
    <xdr:to>
      <xdr:col>22</xdr:col>
      <xdr:colOff>165100</xdr:colOff>
      <xdr:row>16</xdr:row>
      <xdr:rowOff>135380</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8246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145557</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593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68623</xdr:rowOff>
    </xdr:from>
    <xdr:to>
      <xdr:col>18</xdr:col>
      <xdr:colOff>177800</xdr:colOff>
      <xdr:row>17</xdr:row>
      <xdr:rowOff>69080</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030898"/>
          <a:ext cx="698500" cy="4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57485</xdr:rowOff>
    </xdr:from>
    <xdr:to>
      <xdr:col>19</xdr:col>
      <xdr:colOff>38100</xdr:colOff>
      <xdr:row>16</xdr:row>
      <xdr:rowOff>159085</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8483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169262</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6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96301</xdr:rowOff>
    </xdr:from>
    <xdr:to>
      <xdr:col>15</xdr:col>
      <xdr:colOff>101600</xdr:colOff>
      <xdr:row>17</xdr:row>
      <xdr:rowOff>26451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8871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36628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656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106589</xdr:rowOff>
    </xdr:from>
    <xdr:to>
      <xdr:col>29</xdr:col>
      <xdr:colOff>177800</xdr:colOff>
      <xdr:row>17</xdr:row>
      <xdr:rowOff>36739</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8974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78666</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869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153589</xdr:rowOff>
    </xdr:from>
    <xdr:to>
      <xdr:col>26</xdr:col>
      <xdr:colOff>101600</xdr:colOff>
      <xdr:row>17</xdr:row>
      <xdr:rowOff>83739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9444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68516</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030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131918</xdr:rowOff>
    </xdr:from>
    <xdr:to>
      <xdr:col>22</xdr:col>
      <xdr:colOff>165100</xdr:colOff>
      <xdr:row>17</xdr:row>
      <xdr:rowOff>62068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9227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46845</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00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17823</xdr:rowOff>
    </xdr:from>
    <xdr:to>
      <xdr:col>19</xdr:col>
      <xdr:colOff>38100</xdr:colOff>
      <xdr:row>17</xdr:row>
      <xdr:rowOff>119423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9800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104200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066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18280</xdr:rowOff>
    </xdr:from>
    <xdr:to>
      <xdr:col>15</xdr:col>
      <xdr:colOff>101600</xdr:colOff>
      <xdr:row>17</xdr:row>
      <xdr:rowOff>119880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9805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104657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066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159118</xdr:rowOff>
    </xdr:from>
    <xdr:to>
      <xdr:col>29</xdr:col>
      <xdr:colOff>127000</xdr:colOff>
      <xdr:row>37</xdr:row>
      <xdr:rowOff>273989</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083668"/>
          <a:ext cx="0" cy="13150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246066</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370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273989</xdr:rowOff>
    </xdr:from>
    <xdr:to>
      <xdr:col>30</xdr:col>
      <xdr:colOff>25400</xdr:colOff>
      <xdr:row>37</xdr:row>
      <xdr:rowOff>273989</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3986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74045</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27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159118</xdr:rowOff>
    </xdr:from>
    <xdr:to>
      <xdr:col>30</xdr:col>
      <xdr:colOff>25400</xdr:colOff>
      <xdr:row>33</xdr:row>
      <xdr:rowOff>159118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0836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260579</xdr:rowOff>
    </xdr:from>
    <xdr:to>
      <xdr:col>29</xdr:col>
      <xdr:colOff>127000</xdr:colOff>
      <xdr:row>35</xdr:row>
      <xdr:rowOff>308470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003800" y="6870929"/>
          <a:ext cx="647700" cy="478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331233</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5986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143256</xdr:rowOff>
    </xdr:from>
    <xdr:to>
      <xdr:col>29</xdr:col>
      <xdr:colOff>177800</xdr:colOff>
      <xdr:row>35</xdr:row>
      <xdr:rowOff>244856</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7536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260579</xdr:rowOff>
    </xdr:from>
    <xdr:to>
      <xdr:col>26</xdr:col>
      <xdr:colOff>50800</xdr:colOff>
      <xdr:row>35</xdr:row>
      <xdr:rowOff>274104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6870929"/>
          <a:ext cx="698500" cy="135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148437</xdr:rowOff>
    </xdr:from>
    <xdr:to>
      <xdr:col>26</xdr:col>
      <xdr:colOff>101600</xdr:colOff>
      <xdr:row>35</xdr:row>
      <xdr:rowOff>250037</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758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260214</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527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274104</xdr:rowOff>
    </xdr:from>
    <xdr:to>
      <xdr:col>22</xdr:col>
      <xdr:colOff>114300</xdr:colOff>
      <xdr:row>35</xdr:row>
      <xdr:rowOff>295973</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6884454"/>
          <a:ext cx="698500" cy="218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166574</xdr:rowOff>
    </xdr:from>
    <xdr:to>
      <xdr:col>22</xdr:col>
      <xdr:colOff>165100</xdr:colOff>
      <xdr:row>35</xdr:row>
      <xdr:rowOff>268174</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7769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278351</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545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295973</xdr:rowOff>
    </xdr:from>
    <xdr:to>
      <xdr:col>18</xdr:col>
      <xdr:colOff>177800</xdr:colOff>
      <xdr:row>35</xdr:row>
      <xdr:rowOff>298831</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2908300" y="6906323"/>
          <a:ext cx="698500" cy="28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220866</xdr:rowOff>
    </xdr:from>
    <xdr:to>
      <xdr:col>19</xdr:col>
      <xdr:colOff>38100</xdr:colOff>
      <xdr:row>35</xdr:row>
      <xdr:rowOff>322466</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83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332643</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600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229400</xdr:rowOff>
    </xdr:from>
    <xdr:to>
      <xdr:col>15</xdr:col>
      <xdr:colOff>101600</xdr:colOff>
      <xdr:row>35</xdr:row>
      <xdr:rowOff>331000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839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341177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60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257670</xdr:rowOff>
    </xdr:from>
    <xdr:to>
      <xdr:col>29</xdr:col>
      <xdr:colOff>177800</xdr:colOff>
      <xdr:row>36</xdr:row>
      <xdr:rowOff>16370</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8680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229747</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84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209779</xdr:rowOff>
    </xdr:from>
    <xdr:to>
      <xdr:col>26</xdr:col>
      <xdr:colOff>101600</xdr:colOff>
      <xdr:row>35</xdr:row>
      <xdr:rowOff>311379</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8201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296156</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906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223304</xdr:rowOff>
    </xdr:from>
    <xdr:to>
      <xdr:col>22</xdr:col>
      <xdr:colOff>165100</xdr:colOff>
      <xdr:row>35</xdr:row>
      <xdr:rowOff>324904</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8336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309681</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92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245173</xdr:rowOff>
    </xdr:from>
    <xdr:to>
      <xdr:col>19</xdr:col>
      <xdr:colOff>38100</xdr:colOff>
      <xdr:row>36</xdr:row>
      <xdr:rowOff>3873</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68555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331550</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6941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248031</xdr:rowOff>
    </xdr:from>
    <xdr:to>
      <xdr:col>15</xdr:col>
      <xdr:colOff>101600</xdr:colOff>
      <xdr:row>36</xdr:row>
      <xdr:rowOff>6731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68583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334408</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944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埼玉県鴻巣市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117,582
115,181
67.44
44,042,276
41,578,470
2,169,211
25,764,389
38,622,535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160617</xdr:rowOff>
    </xdr:from>
    <xdr:to>
      <xdr:col>24</xdr:col>
      <xdr:colOff>62865</xdr:colOff>
      <xdr:row>38</xdr:row>
      <xdr:rowOff>169510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304117"/>
          <a:ext cx="1270" cy="1380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1887</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68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169510</xdr:rowOff>
    </xdr:from>
    <xdr:to>
      <xdr:col>24</xdr:col>
      <xdr:colOff>152400</xdr:colOff>
      <xdr:row>38</xdr:row>
      <xdr:rowOff>169510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684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107294</xdr:rowOff>
    </xdr:from>
    <xdr:ext cx="534377"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7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160617</xdr:rowOff>
    </xdr:from>
    <xdr:to>
      <xdr:col>24</xdr:col>
      <xdr:colOff>152400</xdr:colOff>
      <xdr:row>30</xdr:row>
      <xdr:rowOff>160617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304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171270</xdr:rowOff>
    </xdr:from>
    <xdr:to>
      <xdr:col>24</xdr:col>
      <xdr:colOff>63500</xdr:colOff>
      <xdr:row>37</xdr:row>
      <xdr:rowOff>41219</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343470"/>
          <a:ext cx="838200" cy="41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96690</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9259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73813</xdr:rowOff>
    </xdr:from>
    <xdr:to>
      <xdr:col>24</xdr:col>
      <xdr:colOff>114300</xdr:colOff>
      <xdr:row>36</xdr:row>
      <xdr:rowOff>3963</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074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41219</xdr:rowOff>
    </xdr:from>
    <xdr:to>
      <xdr:col>19</xdr:col>
      <xdr:colOff>177800</xdr:colOff>
      <xdr:row>37</xdr:row>
      <xdr:rowOff>47323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384869"/>
          <a:ext cx="889000" cy="6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91780</xdr:rowOff>
    </xdr:from>
    <xdr:to>
      <xdr:col>20</xdr:col>
      <xdr:colOff>38100</xdr:colOff>
      <xdr:row>36</xdr:row>
      <xdr:rowOff>21930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09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38457</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5867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47323</xdr:rowOff>
    </xdr:from>
    <xdr:to>
      <xdr:col>15</xdr:col>
      <xdr:colOff>50800</xdr:colOff>
      <xdr:row>37</xdr:row>
      <xdr:rowOff>61702</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390973"/>
          <a:ext cx="889000" cy="14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99850</xdr:rowOff>
    </xdr:from>
    <xdr:to>
      <xdr:col>15</xdr:col>
      <xdr:colOff>101600</xdr:colOff>
      <xdr:row>36</xdr:row>
      <xdr:rowOff>30000</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1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46527</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587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61702</xdr:rowOff>
    </xdr:from>
    <xdr:to>
      <xdr:col>10</xdr:col>
      <xdr:colOff>114300</xdr:colOff>
      <xdr:row>37</xdr:row>
      <xdr:rowOff>149118</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405352"/>
          <a:ext cx="889000" cy="87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116698</xdr:rowOff>
    </xdr:from>
    <xdr:to>
      <xdr:col>10</xdr:col>
      <xdr:colOff>165100</xdr:colOff>
      <xdr:row>36</xdr:row>
      <xdr:rowOff>46848</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11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63375</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5892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46198</xdr:rowOff>
    </xdr:from>
    <xdr:to>
      <xdr:col>6</xdr:col>
      <xdr:colOff>38100</xdr:colOff>
      <xdr:row>36</xdr:row>
      <xdr:rowOff>147798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21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164325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5993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120470</xdr:rowOff>
    </xdr:from>
    <xdr:to>
      <xdr:col>24</xdr:col>
      <xdr:colOff>114300</xdr:colOff>
      <xdr:row>37</xdr:row>
      <xdr:rowOff>50620</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2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98897</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271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161869</xdr:rowOff>
    </xdr:from>
    <xdr:to>
      <xdr:col>20</xdr:col>
      <xdr:colOff>38100</xdr:colOff>
      <xdr:row>37</xdr:row>
      <xdr:rowOff>92019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33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83146</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6426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167973</xdr:rowOff>
    </xdr:from>
    <xdr:to>
      <xdr:col>15</xdr:col>
      <xdr:colOff>101600</xdr:colOff>
      <xdr:row>37</xdr:row>
      <xdr:rowOff>98123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340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89250</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6432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10902</xdr:rowOff>
    </xdr:from>
    <xdr:to>
      <xdr:col>10</xdr:col>
      <xdr:colOff>165100</xdr:colOff>
      <xdr:row>37</xdr:row>
      <xdr:rowOff>112502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354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103629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6447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98318</xdr:rowOff>
    </xdr:from>
    <xdr:to>
      <xdr:col>6</xdr:col>
      <xdr:colOff>38100</xdr:colOff>
      <xdr:row>38</xdr:row>
      <xdr:rowOff>28468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44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19595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534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144582</xdr:rowOff>
    </xdr:from>
    <xdr:to>
      <xdr:col>24</xdr:col>
      <xdr:colOff>62865</xdr:colOff>
      <xdr:row>59</xdr:row>
      <xdr:rowOff>52359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17082"/>
          <a:ext cx="1270" cy="145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56186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71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52359</xdr:rowOff>
    </xdr:from>
    <xdr:to>
      <xdr:col>24</xdr:col>
      <xdr:colOff>152400</xdr:colOff>
      <xdr:row>59</xdr:row>
      <xdr:rowOff>52359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67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91259</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92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144582</xdr:rowOff>
    </xdr:from>
    <xdr:to>
      <xdr:col>24</xdr:col>
      <xdr:colOff>152400</xdr:colOff>
      <xdr:row>50</xdr:row>
      <xdr:rowOff>144582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17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68949</xdr:rowOff>
    </xdr:from>
    <xdr:to>
      <xdr:col>24</xdr:col>
      <xdr:colOff>63500</xdr:colOff>
      <xdr:row>57</xdr:row>
      <xdr:rowOff>125478</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841599"/>
          <a:ext cx="838200" cy="56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6327</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075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154900</xdr:rowOff>
    </xdr:from>
    <xdr:to>
      <xdr:col>24</xdr:col>
      <xdr:colOff>114300</xdr:colOff>
      <xdr:row>57</xdr:row>
      <xdr:rowOff>85050</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5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68949</xdr:rowOff>
    </xdr:from>
    <xdr:to>
      <xdr:col>19</xdr:col>
      <xdr:colOff>177800</xdr:colOff>
      <xdr:row>57</xdr:row>
      <xdr:rowOff>75202</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841599"/>
          <a:ext cx="889000" cy="6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96411</xdr:rowOff>
    </xdr:from>
    <xdr:to>
      <xdr:col>20</xdr:col>
      <xdr:colOff>38100</xdr:colOff>
      <xdr:row>57</xdr:row>
      <xdr:rowOff>26561</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43088</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47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75202</xdr:rowOff>
    </xdr:from>
    <xdr:to>
      <xdr:col>15</xdr:col>
      <xdr:colOff>50800</xdr:colOff>
      <xdr:row>57</xdr:row>
      <xdr:rowOff>128662</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847852"/>
          <a:ext cx="889000" cy="53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162966</xdr:rowOff>
    </xdr:from>
    <xdr:to>
      <xdr:col>15</xdr:col>
      <xdr:colOff>101600</xdr:colOff>
      <xdr:row>57</xdr:row>
      <xdr:rowOff>93116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6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109643</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539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128662</xdr:rowOff>
    </xdr:from>
    <xdr:to>
      <xdr:col>10</xdr:col>
      <xdr:colOff>114300</xdr:colOff>
      <xdr:row>58</xdr:row>
      <xdr:rowOff>104512</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901312"/>
          <a:ext cx="889000" cy="147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97521</xdr:rowOff>
    </xdr:from>
    <xdr:to>
      <xdr:col>10</xdr:col>
      <xdr:colOff>165100</xdr:colOff>
      <xdr:row>58</xdr:row>
      <xdr:rowOff>27671</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7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18798</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96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122994</xdr:rowOff>
    </xdr:from>
    <xdr:to>
      <xdr:col>6</xdr:col>
      <xdr:colOff>38100</xdr:colOff>
      <xdr:row>58</xdr:row>
      <xdr:rowOff>53144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9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69671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67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74678</xdr:rowOff>
    </xdr:from>
    <xdr:to>
      <xdr:col>24</xdr:col>
      <xdr:colOff>114300</xdr:colOff>
      <xdr:row>58</xdr:row>
      <xdr:rowOff>4828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84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53105</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825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18149</xdr:rowOff>
    </xdr:from>
    <xdr:to>
      <xdr:col>20</xdr:col>
      <xdr:colOff>38100</xdr:colOff>
      <xdr:row>57</xdr:row>
      <xdr:rowOff>119749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79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110876</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883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24402</xdr:rowOff>
    </xdr:from>
    <xdr:to>
      <xdr:col>15</xdr:col>
      <xdr:colOff>101600</xdr:colOff>
      <xdr:row>57</xdr:row>
      <xdr:rowOff>126002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797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117129</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889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77862</xdr:rowOff>
    </xdr:from>
    <xdr:to>
      <xdr:col>10</xdr:col>
      <xdr:colOff>165100</xdr:colOff>
      <xdr:row>58</xdr:row>
      <xdr:rowOff>8012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50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24539</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625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53712</xdr:rowOff>
    </xdr:from>
    <xdr:to>
      <xdr:col>6</xdr:col>
      <xdr:colOff>38100</xdr:colOff>
      <xdr:row>58</xdr:row>
      <xdr:rowOff>155312</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9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146439</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090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128784</xdr:rowOff>
    </xdr:from>
    <xdr:to>
      <xdr:col>24</xdr:col>
      <xdr:colOff>62865</xdr:colOff>
      <xdr:row>77</xdr:row>
      <xdr:rowOff>142900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30284"/>
          <a:ext cx="1270" cy="1214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146727</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348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142900</xdr:rowOff>
    </xdr:from>
    <xdr:to>
      <xdr:col>24</xdr:col>
      <xdr:colOff>152400</xdr:colOff>
      <xdr:row>77</xdr:row>
      <xdr:rowOff>142900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3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75461</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0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128784</xdr:rowOff>
    </xdr:from>
    <xdr:to>
      <xdr:col>24</xdr:col>
      <xdr:colOff>152400</xdr:colOff>
      <xdr:row>70</xdr:row>
      <xdr:rowOff>128784</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30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85179</xdr:rowOff>
    </xdr:from>
    <xdr:to>
      <xdr:col>24</xdr:col>
      <xdr:colOff>63500</xdr:colOff>
      <xdr:row>76</xdr:row>
      <xdr:rowOff>91980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115379"/>
          <a:ext cx="838200" cy="6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61668</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0918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83241</xdr:rowOff>
    </xdr:from>
    <xdr:to>
      <xdr:col>24</xdr:col>
      <xdr:colOff>114300</xdr:colOff>
      <xdr:row>77</xdr:row>
      <xdr:rowOff>13391</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1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91980</xdr:rowOff>
    </xdr:from>
    <xdr:to>
      <xdr:col>19</xdr:col>
      <xdr:colOff>177800</xdr:colOff>
      <xdr:row>76</xdr:row>
      <xdr:rowOff>127527</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122180"/>
          <a:ext cx="889000" cy="35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91415</xdr:rowOff>
    </xdr:from>
    <xdr:to>
      <xdr:col>20</xdr:col>
      <xdr:colOff>38100</xdr:colOff>
      <xdr:row>77</xdr:row>
      <xdr:rowOff>21565</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2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12692</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428" y="13214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127527</xdr:rowOff>
    </xdr:from>
    <xdr:to>
      <xdr:col>15</xdr:col>
      <xdr:colOff>50800</xdr:colOff>
      <xdr:row>76</xdr:row>
      <xdr:rowOff>128956</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157727"/>
          <a:ext cx="889000" cy="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95244</xdr:rowOff>
    </xdr:from>
    <xdr:to>
      <xdr:col>15</xdr:col>
      <xdr:colOff>101600</xdr:colOff>
      <xdr:row>77</xdr:row>
      <xdr:rowOff>25394</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125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16521</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3218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128956</xdr:rowOff>
    </xdr:from>
    <xdr:to>
      <xdr:col>10</xdr:col>
      <xdr:colOff>114300</xdr:colOff>
      <xdr:row>76</xdr:row>
      <xdr:rowOff>134328</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159156"/>
          <a:ext cx="889000" cy="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112903</xdr:rowOff>
    </xdr:from>
    <xdr:to>
      <xdr:col>10</xdr:col>
      <xdr:colOff>165100</xdr:colOff>
      <xdr:row>77</xdr:row>
      <xdr:rowOff>43053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14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34180</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3235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124504</xdr:rowOff>
    </xdr:from>
    <xdr:to>
      <xdr:col>6</xdr:col>
      <xdr:colOff>38100</xdr:colOff>
      <xdr:row>77</xdr:row>
      <xdr:rowOff>54654</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15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45781</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3247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34379</xdr:rowOff>
    </xdr:from>
    <xdr:to>
      <xdr:col>24</xdr:col>
      <xdr:colOff>114300</xdr:colOff>
      <xdr:row>76</xdr:row>
      <xdr:rowOff>135979</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06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57256</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2916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41180</xdr:rowOff>
    </xdr:from>
    <xdr:to>
      <xdr:col>20</xdr:col>
      <xdr:colOff>38100</xdr:colOff>
      <xdr:row>76</xdr:row>
      <xdr:rowOff>142780</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07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159307</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284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76727</xdr:rowOff>
    </xdr:from>
    <xdr:to>
      <xdr:col>15</xdr:col>
      <xdr:colOff>101600</xdr:colOff>
      <xdr:row>77</xdr:row>
      <xdr:rowOff>6877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106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23404</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2882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78156</xdr:rowOff>
    </xdr:from>
    <xdr:to>
      <xdr:col>10</xdr:col>
      <xdr:colOff>165100</xdr:colOff>
      <xdr:row>77</xdr:row>
      <xdr:rowOff>8306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108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24833</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2883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83528</xdr:rowOff>
    </xdr:from>
    <xdr:to>
      <xdr:col>6</xdr:col>
      <xdr:colOff>38100</xdr:colOff>
      <xdr:row>77</xdr:row>
      <xdr:rowOff>13678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11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30205</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2888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95039</xdr:rowOff>
    </xdr:from>
    <xdr:to>
      <xdr:col>24</xdr:col>
      <xdr:colOff>62865</xdr:colOff>
      <xdr:row>97</xdr:row>
      <xdr:rowOff>147335</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525539"/>
          <a:ext cx="1270" cy="1252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151162</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78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147335</xdr:rowOff>
    </xdr:from>
    <xdr:to>
      <xdr:col>24</xdr:col>
      <xdr:colOff>152400</xdr:colOff>
      <xdr:row>97</xdr:row>
      <xdr:rowOff>147335</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777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41716</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300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95039</xdr:rowOff>
    </xdr:from>
    <xdr:to>
      <xdr:col>24</xdr:col>
      <xdr:colOff>152400</xdr:colOff>
      <xdr:row>90</xdr:row>
      <xdr:rowOff>95039</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525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33981</xdr:rowOff>
    </xdr:from>
    <xdr:to>
      <xdr:col>24</xdr:col>
      <xdr:colOff>63500</xdr:colOff>
      <xdr:row>97</xdr:row>
      <xdr:rowOff>79121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664631"/>
          <a:ext cx="838200" cy="45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35828</xdr:rowOff>
    </xdr:from>
    <xdr:ext cx="599010"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1521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12951</xdr:rowOff>
    </xdr:from>
    <xdr:to>
      <xdr:col>24</xdr:col>
      <xdr:colOff>114300</xdr:colOff>
      <xdr:row>95</xdr:row>
      <xdr:rowOff>114551</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30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3577</xdr:rowOff>
    </xdr:from>
    <xdr:to>
      <xdr:col>19</xdr:col>
      <xdr:colOff>177800</xdr:colOff>
      <xdr:row>97</xdr:row>
      <xdr:rowOff>79121</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2908300" y="16634227"/>
          <a:ext cx="889000" cy="75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83207</xdr:rowOff>
    </xdr:from>
    <xdr:to>
      <xdr:col>20</xdr:col>
      <xdr:colOff>38100</xdr:colOff>
      <xdr:row>96</xdr:row>
      <xdr:rowOff>13357</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37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29884</xdr:rowOff>
    </xdr:from>
    <xdr:ext cx="599010"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497795" y="16146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3577</xdr:rowOff>
    </xdr:from>
    <xdr:to>
      <xdr:col>15</xdr:col>
      <xdr:colOff>50800</xdr:colOff>
      <xdr:row>98</xdr:row>
      <xdr:rowOff>6677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634227"/>
          <a:ext cx="889000" cy="174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3130</xdr:rowOff>
    </xdr:from>
    <xdr:to>
      <xdr:col>15</xdr:col>
      <xdr:colOff>101600</xdr:colOff>
      <xdr:row>95</xdr:row>
      <xdr:rowOff>104730</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2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121257</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08795" y="16066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6677</xdr:rowOff>
    </xdr:from>
    <xdr:to>
      <xdr:col>10</xdr:col>
      <xdr:colOff>114300</xdr:colOff>
      <xdr:row>98</xdr:row>
      <xdr:rowOff>15715</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808777"/>
          <a:ext cx="889000" cy="9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57521</xdr:rowOff>
    </xdr:from>
    <xdr:to>
      <xdr:col>10</xdr:col>
      <xdr:colOff>165100</xdr:colOff>
      <xdr:row>96</xdr:row>
      <xdr:rowOff>159121</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516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4198</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19795" y="16291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73371</xdr:rowOff>
    </xdr:from>
    <xdr:to>
      <xdr:col>6</xdr:col>
      <xdr:colOff>38100</xdr:colOff>
      <xdr:row>97</xdr:row>
      <xdr:rowOff>3521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532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20048</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30795" y="16307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154631</xdr:rowOff>
    </xdr:from>
    <xdr:to>
      <xdr:col>24</xdr:col>
      <xdr:colOff>114300</xdr:colOff>
      <xdr:row>97</xdr:row>
      <xdr:rowOff>84781</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613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69558</xdr:rowOff>
    </xdr:from>
    <xdr:ext cx="534377"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528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28321</xdr:rowOff>
    </xdr:from>
    <xdr:to>
      <xdr:col>20</xdr:col>
      <xdr:colOff>38100</xdr:colOff>
      <xdr:row>97</xdr:row>
      <xdr:rowOff>129921</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65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121048</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530111" y="16751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124227</xdr:rowOff>
    </xdr:from>
    <xdr:to>
      <xdr:col>15</xdr:col>
      <xdr:colOff>101600</xdr:colOff>
      <xdr:row>97</xdr:row>
      <xdr:rowOff>54377</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583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45504</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08795" y="16676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127327</xdr:rowOff>
    </xdr:from>
    <xdr:to>
      <xdr:col>10</xdr:col>
      <xdr:colOff>165100</xdr:colOff>
      <xdr:row>98</xdr:row>
      <xdr:rowOff>57477</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757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48604</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52111" y="1685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136365</xdr:rowOff>
    </xdr:from>
    <xdr:to>
      <xdr:col>6</xdr:col>
      <xdr:colOff>38100</xdr:colOff>
      <xdr:row>98</xdr:row>
      <xdr:rowOff>66515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76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57642</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3111" y="16859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70881</xdr:rowOff>
    </xdr:from>
    <xdr:to>
      <xdr:col>54</xdr:col>
      <xdr:colOff>189865</xdr:colOff>
      <xdr:row>38</xdr:row>
      <xdr:rowOff>39203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214381"/>
          <a:ext cx="1270" cy="1339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43030</xdr:rowOff>
    </xdr:from>
    <xdr:ext cx="534377"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558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39203</xdr:rowOff>
    </xdr:from>
    <xdr:to>
      <xdr:col>55</xdr:col>
      <xdr:colOff>88900</xdr:colOff>
      <xdr:row>38</xdr:row>
      <xdr:rowOff>39203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554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17558</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4989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70881</xdr:rowOff>
    </xdr:from>
    <xdr:to>
      <xdr:col>55</xdr:col>
      <xdr:colOff>88900</xdr:colOff>
      <xdr:row>30</xdr:row>
      <xdr:rowOff>70881</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214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116306</xdr:rowOff>
    </xdr:from>
    <xdr:to>
      <xdr:col>55</xdr:col>
      <xdr:colOff>0</xdr:colOff>
      <xdr:row>36</xdr:row>
      <xdr:rowOff>134312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9639300" y="6288506"/>
          <a:ext cx="838200" cy="1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76137</xdr:rowOff>
    </xdr:from>
    <xdr:ext cx="534377"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6076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53260</xdr:rowOff>
    </xdr:from>
    <xdr:to>
      <xdr:col>55</xdr:col>
      <xdr:colOff>50800</xdr:colOff>
      <xdr:row>36</xdr:row>
      <xdr:rowOff>154860</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622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116306</xdr:rowOff>
    </xdr:from>
    <xdr:to>
      <xdr:col>50</xdr:col>
      <xdr:colOff>114300</xdr:colOff>
      <xdr:row>36</xdr:row>
      <xdr:rowOff>151478</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750300" y="6288506"/>
          <a:ext cx="889000" cy="35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35614</xdr:rowOff>
    </xdr:from>
    <xdr:to>
      <xdr:col>50</xdr:col>
      <xdr:colOff>165100</xdr:colOff>
      <xdr:row>36</xdr:row>
      <xdr:rowOff>137214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207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153741</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72111" y="5983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73079</xdr:rowOff>
    </xdr:from>
    <xdr:to>
      <xdr:col>45</xdr:col>
      <xdr:colOff>177800</xdr:colOff>
      <xdr:row>36</xdr:row>
      <xdr:rowOff>151478</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7861300" y="5216579"/>
          <a:ext cx="889000" cy="1107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73714</xdr:rowOff>
    </xdr:from>
    <xdr:to>
      <xdr:col>46</xdr:col>
      <xdr:colOff>38100</xdr:colOff>
      <xdr:row>37</xdr:row>
      <xdr:rowOff>3864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24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20391</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83111" y="602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73079</xdr:rowOff>
    </xdr:from>
    <xdr:to>
      <xdr:col>41</xdr:col>
      <xdr:colOff>50800</xdr:colOff>
      <xdr:row>37</xdr:row>
      <xdr:rowOff>10824</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5216579"/>
          <a:ext cx="889000" cy="1137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13527</xdr:rowOff>
    </xdr:from>
    <xdr:to>
      <xdr:col>41</xdr:col>
      <xdr:colOff>101600</xdr:colOff>
      <xdr:row>30</xdr:row>
      <xdr:rowOff>115127</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5157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131654</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61795" y="4932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147574</xdr:rowOff>
    </xdr:from>
    <xdr:to>
      <xdr:col>36</xdr:col>
      <xdr:colOff>165100</xdr:colOff>
      <xdr:row>37</xdr:row>
      <xdr:rowOff>77724</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319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68851</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05111" y="641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83512</xdr:rowOff>
    </xdr:from>
    <xdr:to>
      <xdr:col>55</xdr:col>
      <xdr:colOff>50800</xdr:colOff>
      <xdr:row>37</xdr:row>
      <xdr:rowOff>13662</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625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61939</xdr:rowOff>
    </xdr:from>
    <xdr:ext cx="534377"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623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65506</xdr:rowOff>
    </xdr:from>
    <xdr:to>
      <xdr:col>50</xdr:col>
      <xdr:colOff>165100</xdr:colOff>
      <xdr:row>36</xdr:row>
      <xdr:rowOff>167106</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237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158233</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72111" y="6330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100678</xdr:rowOff>
    </xdr:from>
    <xdr:to>
      <xdr:col>46</xdr:col>
      <xdr:colOff>38100</xdr:colOff>
      <xdr:row>37</xdr:row>
      <xdr:rowOff>30828</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272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21955</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83111" y="636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22279</xdr:rowOff>
    </xdr:from>
    <xdr:to>
      <xdr:col>41</xdr:col>
      <xdr:colOff>101600</xdr:colOff>
      <xdr:row>30</xdr:row>
      <xdr:rowOff>123879</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516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115006</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61795" y="5258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131474</xdr:rowOff>
    </xdr:from>
    <xdr:to>
      <xdr:col>36</xdr:col>
      <xdr:colOff>165100</xdr:colOff>
      <xdr:row>37</xdr:row>
      <xdr:rowOff>61624</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303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78151</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05111" y="6078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133883</xdr:rowOff>
    </xdr:from>
    <xdr:to>
      <xdr:col>54</xdr:col>
      <xdr:colOff>189865</xdr:colOff>
      <xdr:row>58</xdr:row>
      <xdr:rowOff>42202</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534933"/>
          <a:ext cx="1270" cy="1451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46029</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999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42202</xdr:rowOff>
    </xdr:from>
    <xdr:to>
      <xdr:col>55</xdr:col>
      <xdr:colOff>88900</xdr:colOff>
      <xdr:row>58</xdr:row>
      <xdr:rowOff>42202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9986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80560</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310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133883</xdr:rowOff>
    </xdr:from>
    <xdr:to>
      <xdr:col>55</xdr:col>
      <xdr:colOff>88900</xdr:colOff>
      <xdr:row>49</xdr:row>
      <xdr:rowOff>133883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534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115583</xdr:rowOff>
    </xdr:from>
    <xdr:to>
      <xdr:col>55</xdr:col>
      <xdr:colOff>0</xdr:colOff>
      <xdr:row>57</xdr:row>
      <xdr:rowOff>128270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9639300" y="9888233"/>
          <a:ext cx="838200" cy="12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136097</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394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113220</xdr:rowOff>
    </xdr:from>
    <xdr:to>
      <xdr:col>55</xdr:col>
      <xdr:colOff>50800</xdr:colOff>
      <xdr:row>56</xdr:row>
      <xdr:rowOff>43370</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542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116725</xdr:rowOff>
    </xdr:from>
    <xdr:to>
      <xdr:col>50</xdr:col>
      <xdr:colOff>114300</xdr:colOff>
      <xdr:row>57</xdr:row>
      <xdr:rowOff>115583</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8750300" y="9717925"/>
          <a:ext cx="889000" cy="170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147053</xdr:rowOff>
    </xdr:from>
    <xdr:to>
      <xdr:col>50</xdr:col>
      <xdr:colOff>165100</xdr:colOff>
      <xdr:row>56</xdr:row>
      <xdr:rowOff>77203</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57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93730</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35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41910</xdr:rowOff>
    </xdr:from>
    <xdr:to>
      <xdr:col>45</xdr:col>
      <xdr:colOff>177800</xdr:colOff>
      <xdr:row>56</xdr:row>
      <xdr:rowOff>116725</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7861300" y="9643110"/>
          <a:ext cx="889000" cy="74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121221</xdr:rowOff>
    </xdr:from>
    <xdr:to>
      <xdr:col>46</xdr:col>
      <xdr:colOff>38100</xdr:colOff>
      <xdr:row>56</xdr:row>
      <xdr:rowOff>51371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550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67898</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326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41910</xdr:rowOff>
    </xdr:from>
    <xdr:to>
      <xdr:col>41</xdr:col>
      <xdr:colOff>50800</xdr:colOff>
      <xdr:row>57</xdr:row>
      <xdr:rowOff>31979</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6972300" y="9643110"/>
          <a:ext cx="889000" cy="161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118605</xdr:rowOff>
    </xdr:from>
    <xdr:to>
      <xdr:col>41</xdr:col>
      <xdr:colOff>101600</xdr:colOff>
      <xdr:row>56</xdr:row>
      <xdr:rowOff>48755</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54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65282</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32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135433</xdr:rowOff>
    </xdr:from>
    <xdr:to>
      <xdr:col>36</xdr:col>
      <xdr:colOff>165100</xdr:colOff>
      <xdr:row>56</xdr:row>
      <xdr:rowOff>65583</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565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82110</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340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77470</xdr:rowOff>
    </xdr:from>
    <xdr:to>
      <xdr:col>55</xdr:col>
      <xdr:colOff>50800</xdr:colOff>
      <xdr:row>58</xdr:row>
      <xdr:rowOff>7620</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85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163847</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765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64783</xdr:rowOff>
    </xdr:from>
    <xdr:to>
      <xdr:col>50</xdr:col>
      <xdr:colOff>165100</xdr:colOff>
      <xdr:row>57</xdr:row>
      <xdr:rowOff>166383</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837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157510</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9930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65925</xdr:rowOff>
    </xdr:from>
    <xdr:to>
      <xdr:col>46</xdr:col>
      <xdr:colOff>38100</xdr:colOff>
      <xdr:row>56</xdr:row>
      <xdr:rowOff>167525</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66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158652</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9759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162560</xdr:rowOff>
    </xdr:from>
    <xdr:to>
      <xdr:col>41</xdr:col>
      <xdr:colOff>101600</xdr:colOff>
      <xdr:row>56</xdr:row>
      <xdr:rowOff>92710</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59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83837</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968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152629</xdr:rowOff>
    </xdr:from>
    <xdr:to>
      <xdr:col>36</xdr:col>
      <xdr:colOff>165100</xdr:colOff>
      <xdr:row>57</xdr:row>
      <xdr:rowOff>82779</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753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73906</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9846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16302</xdr:rowOff>
    </xdr:from>
    <xdr:to>
      <xdr:col>54</xdr:col>
      <xdr:colOff>189865</xdr:colOff>
      <xdr:row>78</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189252"/>
          <a:ext cx="1270" cy="1323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134429</xdr:rowOff>
    </xdr:from>
    <xdr:ext cx="534377" cy="25904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1964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16302</xdr:rowOff>
    </xdr:from>
    <xdr:to>
      <xdr:col>55</xdr:col>
      <xdr:colOff>88900</xdr:colOff>
      <xdr:row>71</xdr:row>
      <xdr:rowOff>16302</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189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62136</xdr:rowOff>
    </xdr:from>
    <xdr:to>
      <xdr:col>55</xdr:col>
      <xdr:colOff>0</xdr:colOff>
      <xdr:row>77</xdr:row>
      <xdr:rowOff>111993</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9639300" y="13263786"/>
          <a:ext cx="838200" cy="49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25571</xdr:rowOff>
    </xdr:from>
    <xdr:ext cx="534377" cy="25904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3055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2694</xdr:rowOff>
    </xdr:from>
    <xdr:to>
      <xdr:col>55</xdr:col>
      <xdr:colOff>50800</xdr:colOff>
      <xdr:row>77</xdr:row>
      <xdr:rowOff>104294</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320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7272</xdr:rowOff>
    </xdr:from>
    <xdr:to>
      <xdr:col>50</xdr:col>
      <xdr:colOff>114300</xdr:colOff>
      <xdr:row>77</xdr:row>
      <xdr:rowOff>62136</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8750300" y="1320892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171104</xdr:rowOff>
    </xdr:from>
    <xdr:to>
      <xdr:col>50</xdr:col>
      <xdr:colOff>165100</xdr:colOff>
      <xdr:row>77</xdr:row>
      <xdr:rowOff>101254</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320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117781</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72111" y="12976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73292</xdr:rowOff>
    </xdr:from>
    <xdr:to>
      <xdr:col>45</xdr:col>
      <xdr:colOff>177800</xdr:colOff>
      <xdr:row>77</xdr:row>
      <xdr:rowOff>7272</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7861300" y="12932042"/>
          <a:ext cx="889000" cy="276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14788</xdr:rowOff>
    </xdr:from>
    <xdr:to>
      <xdr:col>46</xdr:col>
      <xdr:colOff>38100</xdr:colOff>
      <xdr:row>77</xdr:row>
      <xdr:rowOff>116388</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321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107515</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3111" y="13309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73292</xdr:rowOff>
    </xdr:from>
    <xdr:to>
      <xdr:col>41</xdr:col>
      <xdr:colOff>50800</xdr:colOff>
      <xdr:row>77</xdr:row>
      <xdr:rowOff>33516</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6972300" y="12932042"/>
          <a:ext cx="889000" cy="30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114412</xdr:rowOff>
    </xdr:from>
    <xdr:to>
      <xdr:col>41</xdr:col>
      <xdr:colOff>101600</xdr:colOff>
      <xdr:row>77</xdr:row>
      <xdr:rowOff>44562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14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35689</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3237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159606</xdr:rowOff>
    </xdr:from>
    <xdr:to>
      <xdr:col>36</xdr:col>
      <xdr:colOff>165100</xdr:colOff>
      <xdr:row>77</xdr:row>
      <xdr:rowOff>89756</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3189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80883</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5111" y="13282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61193</xdr:rowOff>
    </xdr:from>
    <xdr:to>
      <xdr:col>55</xdr:col>
      <xdr:colOff>50800</xdr:colOff>
      <xdr:row>77</xdr:row>
      <xdr:rowOff>162793</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326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39620</xdr:rowOff>
    </xdr:from>
    <xdr:ext cx="469744"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3241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11336</xdr:rowOff>
    </xdr:from>
    <xdr:to>
      <xdr:col>50</xdr:col>
      <xdr:colOff>165100</xdr:colOff>
      <xdr:row>77</xdr:row>
      <xdr:rowOff>112936</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3212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104063</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372111" y="1330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127922</xdr:rowOff>
    </xdr:from>
    <xdr:to>
      <xdr:col>46</xdr:col>
      <xdr:colOff>38100</xdr:colOff>
      <xdr:row>77</xdr:row>
      <xdr:rowOff>58072</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3158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74599</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483111" y="12933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22492</xdr:rowOff>
    </xdr:from>
    <xdr:to>
      <xdr:col>41</xdr:col>
      <xdr:colOff>101600</xdr:colOff>
      <xdr:row>75</xdr:row>
      <xdr:rowOff>124092</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288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140619</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594111" y="12656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154166</xdr:rowOff>
    </xdr:from>
    <xdr:to>
      <xdr:col>36</xdr:col>
      <xdr:colOff>165100</xdr:colOff>
      <xdr:row>77</xdr:row>
      <xdr:rowOff>84316</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3184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100842</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05111" y="12959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45402</xdr:rowOff>
    </xdr:from>
    <xdr:to>
      <xdr:col>54</xdr:col>
      <xdr:colOff>189865</xdr:colOff>
      <xdr:row>98</xdr:row>
      <xdr:rowOff>141720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475902"/>
          <a:ext cx="1270" cy="1467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145547</xdr:rowOff>
    </xdr:from>
    <xdr:ext cx="469744"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94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141720</xdr:rowOff>
    </xdr:from>
    <xdr:to>
      <xdr:col>55</xdr:col>
      <xdr:colOff>88900</xdr:colOff>
      <xdr:row>98</xdr:row>
      <xdr:rowOff>141720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943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163529</xdr:rowOff>
    </xdr:from>
    <xdr:ext cx="534377"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25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45402</xdr:rowOff>
    </xdr:from>
    <xdr:to>
      <xdr:col>55</xdr:col>
      <xdr:colOff>88900</xdr:colOff>
      <xdr:row>90</xdr:row>
      <xdr:rowOff>45402</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475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13570</xdr:rowOff>
    </xdr:from>
    <xdr:to>
      <xdr:col>55</xdr:col>
      <xdr:colOff>0</xdr:colOff>
      <xdr:row>98</xdr:row>
      <xdr:rowOff>47727</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9639300" y="16815670"/>
          <a:ext cx="838200" cy="34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64685</xdr:rowOff>
    </xdr:from>
    <xdr:ext cx="534377"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3524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41808</xdr:rowOff>
    </xdr:from>
    <xdr:to>
      <xdr:col>55</xdr:col>
      <xdr:colOff>50800</xdr:colOff>
      <xdr:row>96</xdr:row>
      <xdr:rowOff>143408</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50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113773</xdr:rowOff>
    </xdr:from>
    <xdr:to>
      <xdr:col>50</xdr:col>
      <xdr:colOff>114300</xdr:colOff>
      <xdr:row>98</xdr:row>
      <xdr:rowOff>47727</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8750300" y="16744423"/>
          <a:ext cx="889000" cy="105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87928</xdr:rowOff>
    </xdr:from>
    <xdr:to>
      <xdr:col>50</xdr:col>
      <xdr:colOff>165100</xdr:colOff>
      <xdr:row>97</xdr:row>
      <xdr:rowOff>18078</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54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34605</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72111" y="1632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113773</xdr:rowOff>
    </xdr:from>
    <xdr:to>
      <xdr:col>45</xdr:col>
      <xdr:colOff>177800</xdr:colOff>
      <xdr:row>98</xdr:row>
      <xdr:rowOff>66720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7861300" y="16744423"/>
          <a:ext cx="889000" cy="124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73813</xdr:rowOff>
    </xdr:from>
    <xdr:to>
      <xdr:col>46</xdr:col>
      <xdr:colOff>38100</xdr:colOff>
      <xdr:row>97</xdr:row>
      <xdr:rowOff>3963</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533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20490</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83111" y="16308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47861</xdr:rowOff>
    </xdr:from>
    <xdr:to>
      <xdr:col>41</xdr:col>
      <xdr:colOff>50800</xdr:colOff>
      <xdr:row>98</xdr:row>
      <xdr:rowOff>66720</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6972300" y="16849961"/>
          <a:ext cx="889000" cy="18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88500</xdr:rowOff>
    </xdr:from>
    <xdr:to>
      <xdr:col>41</xdr:col>
      <xdr:colOff>101600</xdr:colOff>
      <xdr:row>97</xdr:row>
      <xdr:rowOff>18650</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5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35177</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94111" y="1632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103836</xdr:rowOff>
    </xdr:from>
    <xdr:to>
      <xdr:col>36</xdr:col>
      <xdr:colOff>165100</xdr:colOff>
      <xdr:row>97</xdr:row>
      <xdr:rowOff>33986</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56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50513</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05111" y="16338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134220</xdr:rowOff>
    </xdr:from>
    <xdr:to>
      <xdr:col>55</xdr:col>
      <xdr:colOff>50800</xdr:colOff>
      <xdr:row>98</xdr:row>
      <xdr:rowOff>64370</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676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112647</xdr:rowOff>
    </xdr:from>
    <xdr:ext cx="534377"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674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168377</xdr:rowOff>
    </xdr:from>
    <xdr:to>
      <xdr:col>50</xdr:col>
      <xdr:colOff>165100</xdr:colOff>
      <xdr:row>98</xdr:row>
      <xdr:rowOff>98527</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6799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89654</xdr:rowOff>
    </xdr:from>
    <xdr:ext cx="469744"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04428" y="16891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62973</xdr:rowOff>
    </xdr:from>
    <xdr:to>
      <xdr:col>46</xdr:col>
      <xdr:colOff>38100</xdr:colOff>
      <xdr:row>97</xdr:row>
      <xdr:rowOff>164573</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669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155700</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83111" y="1678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15920</xdr:rowOff>
    </xdr:from>
    <xdr:to>
      <xdr:col>41</xdr:col>
      <xdr:colOff>101600</xdr:colOff>
      <xdr:row>98</xdr:row>
      <xdr:rowOff>117520</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681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108647</xdr:rowOff>
    </xdr:from>
    <xdr:ext cx="469744"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626428" y="16910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168511</xdr:rowOff>
    </xdr:from>
    <xdr:to>
      <xdr:col>36</xdr:col>
      <xdr:colOff>165100</xdr:colOff>
      <xdr:row>98</xdr:row>
      <xdr:rowOff>98661</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6921500" y="16799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89788</xdr:rowOff>
    </xdr:from>
    <xdr:ext cx="469744"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37428" y="16891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13643</xdr:rowOff>
    </xdr:from>
    <xdr:to>
      <xdr:col>85</xdr:col>
      <xdr:colOff>126364</xdr:colOff>
      <xdr:row>39</xdr:row>
      <xdr:rowOff>98878</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328593"/>
          <a:ext cx="1269" cy="145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131770</xdr:rowOff>
    </xdr:from>
    <xdr:ext cx="534377"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5103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13643</xdr:rowOff>
    </xdr:from>
    <xdr:to>
      <xdr:col>86</xdr:col>
      <xdr:colOff>25400</xdr:colOff>
      <xdr:row>31</xdr:row>
      <xdr:rowOff>13643</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328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159130</xdr:rowOff>
    </xdr:from>
    <xdr:ext cx="378565"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50278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136253</xdr:rowOff>
    </xdr:from>
    <xdr:to>
      <xdr:col>85</xdr:col>
      <xdr:colOff>177800</xdr:colOff>
      <xdr:row>39</xdr:row>
      <xdr:rowOff>66403</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651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143111</xdr:rowOff>
    </xdr:from>
    <xdr:to>
      <xdr:col>81</xdr:col>
      <xdr:colOff>101600</xdr:colOff>
      <xdr:row>39</xdr:row>
      <xdr:rowOff>73261</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6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89788</xdr:rowOff>
    </xdr:from>
    <xdr:ext cx="378565"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92017" y="6433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77760</xdr:rowOff>
    </xdr:from>
    <xdr:to>
      <xdr:col>76</xdr:col>
      <xdr:colOff>114300</xdr:colOff>
      <xdr:row>39</xdr:row>
      <xdr:rowOff>98878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3703300" y="6764310"/>
          <a:ext cx="889000" cy="21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142893</xdr:rowOff>
    </xdr:from>
    <xdr:to>
      <xdr:col>76</xdr:col>
      <xdr:colOff>165100</xdr:colOff>
      <xdr:row>39</xdr:row>
      <xdr:rowOff>73043</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65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89570</xdr:rowOff>
    </xdr:from>
    <xdr:ext cx="378565"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403017" y="6433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13970</xdr:rowOff>
    </xdr:from>
    <xdr:to>
      <xdr:col>71</xdr:col>
      <xdr:colOff>177800</xdr:colOff>
      <xdr:row>39</xdr:row>
      <xdr:rowOff>77760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2814300" y="6700520"/>
          <a:ext cx="889000" cy="63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106752</xdr:rowOff>
    </xdr:from>
    <xdr:to>
      <xdr:col>72</xdr:col>
      <xdr:colOff>38100</xdr:colOff>
      <xdr:row>39</xdr:row>
      <xdr:rowOff>36902</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62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53429</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468428" y="6397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82913</xdr:rowOff>
    </xdr:from>
    <xdr:to>
      <xdr:col>67</xdr:col>
      <xdr:colOff>101600</xdr:colOff>
      <xdr:row>39</xdr:row>
      <xdr:rowOff>13063</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598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29590</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579428" y="6373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26960</xdr:rowOff>
    </xdr:from>
    <xdr:to>
      <xdr:col>72</xdr:col>
      <xdr:colOff>38100</xdr:colOff>
      <xdr:row>39</xdr:row>
      <xdr:rowOff>128560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71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119687</xdr:rowOff>
    </xdr:from>
    <xdr:ext cx="378565"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4017" y="68062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134620</xdr:rowOff>
    </xdr:from>
    <xdr:to>
      <xdr:col>67</xdr:col>
      <xdr:colOff>101600</xdr:colOff>
      <xdr:row>39</xdr:row>
      <xdr:rowOff>64770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64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55897</xdr:rowOff>
    </xdr:from>
    <xdr:ext cx="378565"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25017" y="6742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97009</xdr:rowOff>
    </xdr:from>
    <xdr:to>
      <xdr:col>85</xdr:col>
      <xdr:colOff>126364</xdr:colOff>
      <xdr:row>77</xdr:row>
      <xdr:rowOff>109849</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6317595" y="12098509"/>
          <a:ext cx="1269" cy="1212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113676</xdr:rowOff>
    </xdr:from>
    <xdr:ext cx="534377" cy="259045"/>
    <xdr:sp macro="" textlink="">
      <xdr:nvSpPr>
        <xdr:cNvPr id="619" name="公債費最小値テキスト">
          <a:extLst>
            <a:ext uri="{FF2B5EF4-FFF2-40B4-BE49-F238E27FC236}">
              <a16:creationId xmlns:a16="http://schemas.microsoft.com/office/drawing/2014/main" id="{00000000-0008-0000-0600-00006B020000}"/>
            </a:ext>
          </a:extLst>
        </xdr:cNvPr>
        <xdr:cNvSpPr txBox="1"/>
      </xdr:nvSpPr>
      <xdr:spPr>
        <a:xfrm>
          <a:off x="16370300" y="13315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109849</xdr:rowOff>
    </xdr:from>
    <xdr:to>
      <xdr:col>86</xdr:col>
      <xdr:colOff>25400</xdr:colOff>
      <xdr:row>77</xdr:row>
      <xdr:rowOff>109849</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3311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43686</xdr:rowOff>
    </xdr:from>
    <xdr:ext cx="534377" cy="259045"/>
    <xdr:sp macro="" textlink="">
      <xdr:nvSpPr>
        <xdr:cNvPr id="621" name="公債費最大値テキスト">
          <a:extLst>
            <a:ext uri="{FF2B5EF4-FFF2-40B4-BE49-F238E27FC236}">
              <a16:creationId xmlns:a16="http://schemas.microsoft.com/office/drawing/2014/main" id="{00000000-0008-0000-0600-00006D020000}"/>
            </a:ext>
          </a:extLst>
        </xdr:cNvPr>
        <xdr:cNvSpPr txBox="1"/>
      </xdr:nvSpPr>
      <xdr:spPr>
        <a:xfrm>
          <a:off x="16370300" y="11873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97009</xdr:rowOff>
    </xdr:from>
    <xdr:to>
      <xdr:col>86</xdr:col>
      <xdr:colOff>25400</xdr:colOff>
      <xdr:row>70</xdr:row>
      <xdr:rowOff>97009</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2098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123927</xdr:rowOff>
    </xdr:from>
    <xdr:to>
      <xdr:col>85</xdr:col>
      <xdr:colOff>127000</xdr:colOff>
      <xdr:row>74</xdr:row>
      <xdr:rowOff>164161</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5481300" y="12811227"/>
          <a:ext cx="838200" cy="40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8920</xdr:rowOff>
    </xdr:from>
    <xdr:ext cx="534377" cy="259045"/>
    <xdr:sp macro="" textlink="">
      <xdr:nvSpPr>
        <xdr:cNvPr id="624" name="公債費平均値テキスト">
          <a:extLst>
            <a:ext uri="{FF2B5EF4-FFF2-40B4-BE49-F238E27FC236}">
              <a16:creationId xmlns:a16="http://schemas.microsoft.com/office/drawing/2014/main" id="{00000000-0008-0000-0600-000070020000}"/>
            </a:ext>
          </a:extLst>
        </xdr:cNvPr>
        <xdr:cNvSpPr txBox="1"/>
      </xdr:nvSpPr>
      <xdr:spPr>
        <a:xfrm>
          <a:off x="16370300" y="12867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30493</xdr:rowOff>
    </xdr:from>
    <xdr:to>
      <xdr:col>85</xdr:col>
      <xdr:colOff>177800</xdr:colOff>
      <xdr:row>75</xdr:row>
      <xdr:rowOff>132093</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6268700" y="128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109754</xdr:rowOff>
    </xdr:from>
    <xdr:to>
      <xdr:col>81</xdr:col>
      <xdr:colOff>50800</xdr:colOff>
      <xdr:row>74</xdr:row>
      <xdr:rowOff>123927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4592300" y="12797054"/>
          <a:ext cx="8890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20453</xdr:rowOff>
    </xdr:from>
    <xdr:to>
      <xdr:col>81</xdr:col>
      <xdr:colOff>101600</xdr:colOff>
      <xdr:row>75</xdr:row>
      <xdr:rowOff>122053</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5430500" y="1287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113180</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14111" y="1297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109754</xdr:rowOff>
    </xdr:from>
    <xdr:to>
      <xdr:col>76</xdr:col>
      <xdr:colOff>114300</xdr:colOff>
      <xdr:row>74</xdr:row>
      <xdr:rowOff>124251</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3703300" y="12797054"/>
          <a:ext cx="889000" cy="14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30797</xdr:rowOff>
    </xdr:from>
    <xdr:to>
      <xdr:col>76</xdr:col>
      <xdr:colOff>165100</xdr:colOff>
      <xdr:row>75</xdr:row>
      <xdr:rowOff>132397</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4541500" y="1288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123525</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325111" y="12982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119412</xdr:rowOff>
    </xdr:from>
    <xdr:to>
      <xdr:col>71</xdr:col>
      <xdr:colOff>177800</xdr:colOff>
      <xdr:row>74</xdr:row>
      <xdr:rowOff>124251</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2814300" y="12806712"/>
          <a:ext cx="889000" cy="4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67240</xdr:rowOff>
    </xdr:from>
    <xdr:to>
      <xdr:col>72</xdr:col>
      <xdr:colOff>38100</xdr:colOff>
      <xdr:row>75</xdr:row>
      <xdr:rowOff>168839</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3652500" y="129259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159968</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436111" y="13018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74308</xdr:rowOff>
    </xdr:from>
    <xdr:to>
      <xdr:col>67</xdr:col>
      <xdr:colOff>101600</xdr:colOff>
      <xdr:row>76</xdr:row>
      <xdr:rowOff>4459</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2763500" y="1293305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167034</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547111" y="1302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113361</xdr:rowOff>
    </xdr:from>
    <xdr:to>
      <xdr:col>85</xdr:col>
      <xdr:colOff>177800</xdr:colOff>
      <xdr:row>75</xdr:row>
      <xdr:rowOff>43511</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6268700" y="12800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136238</xdr:rowOff>
    </xdr:from>
    <xdr:ext cx="534377" cy="259045"/>
    <xdr:sp macro="" textlink="">
      <xdr:nvSpPr>
        <xdr:cNvPr id="643" name="公債費該当値テキスト">
          <a:extLst>
            <a:ext uri="{FF2B5EF4-FFF2-40B4-BE49-F238E27FC236}">
              <a16:creationId xmlns:a16="http://schemas.microsoft.com/office/drawing/2014/main" id="{00000000-0008-0000-0600-000083020000}"/>
            </a:ext>
          </a:extLst>
        </xdr:cNvPr>
        <xdr:cNvSpPr txBox="1"/>
      </xdr:nvSpPr>
      <xdr:spPr>
        <a:xfrm>
          <a:off x="16370300" y="12652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73127</xdr:rowOff>
    </xdr:from>
    <xdr:to>
      <xdr:col>81</xdr:col>
      <xdr:colOff>101600</xdr:colOff>
      <xdr:row>75</xdr:row>
      <xdr:rowOff>3277</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5430500" y="12760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19804</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4111" y="1253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58954</xdr:rowOff>
    </xdr:from>
    <xdr:to>
      <xdr:col>76</xdr:col>
      <xdr:colOff>165100</xdr:colOff>
      <xdr:row>74</xdr:row>
      <xdr:rowOff>160554</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4541500" y="12746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5631</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325111" y="12521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73451</xdr:rowOff>
    </xdr:from>
    <xdr:to>
      <xdr:col>72</xdr:col>
      <xdr:colOff>38100</xdr:colOff>
      <xdr:row>75</xdr:row>
      <xdr:rowOff>3601</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3652500" y="12760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20128</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436111" y="12535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68612</xdr:rowOff>
    </xdr:from>
    <xdr:to>
      <xdr:col>67</xdr:col>
      <xdr:colOff>101600</xdr:colOff>
      <xdr:row>74</xdr:row>
      <xdr:rowOff>170212</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2763500" y="12755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15289</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547111" y="1253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8331</xdr:rowOff>
    </xdr:from>
    <xdr:to>
      <xdr:col>85</xdr:col>
      <xdr:colOff>126364</xdr:colOff>
      <xdr:row>99</xdr:row>
      <xdr:rowOff>29812</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610281"/>
          <a:ext cx="1269" cy="1393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33639</xdr:rowOff>
    </xdr:from>
    <xdr:ext cx="469744"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7007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29812</xdr:rowOff>
    </xdr:from>
    <xdr:to>
      <xdr:col>86</xdr:col>
      <xdr:colOff>25400</xdr:colOff>
      <xdr:row>99</xdr:row>
      <xdr:rowOff>29812</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7003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126458</xdr:rowOff>
    </xdr:from>
    <xdr:ext cx="599010"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385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8331</xdr:rowOff>
    </xdr:from>
    <xdr:to>
      <xdr:col>86</xdr:col>
      <xdr:colOff>25400</xdr:colOff>
      <xdr:row>91</xdr:row>
      <xdr:rowOff>8331</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610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6403</xdr:rowOff>
    </xdr:from>
    <xdr:to>
      <xdr:col>85</xdr:col>
      <xdr:colOff>127000</xdr:colOff>
      <xdr:row>99</xdr:row>
      <xdr:rowOff>22778</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5481300" y="16979953"/>
          <a:ext cx="838200" cy="16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20238</xdr:rowOff>
    </xdr:from>
    <xdr:ext cx="534377"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650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168811</xdr:rowOff>
    </xdr:from>
    <xdr:to>
      <xdr:col>85</xdr:col>
      <xdr:colOff>177800</xdr:colOff>
      <xdr:row>98</xdr:row>
      <xdr:rowOff>98961</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799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115757</xdr:rowOff>
    </xdr:from>
    <xdr:to>
      <xdr:col>81</xdr:col>
      <xdr:colOff>50800</xdr:colOff>
      <xdr:row>99</xdr:row>
      <xdr:rowOff>6403</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4592300" y="16917857"/>
          <a:ext cx="889000" cy="6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170259</xdr:rowOff>
    </xdr:from>
    <xdr:to>
      <xdr:col>81</xdr:col>
      <xdr:colOff>101600</xdr:colOff>
      <xdr:row>98</xdr:row>
      <xdr:rowOff>100409</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800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116936</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57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115757</xdr:rowOff>
    </xdr:from>
    <xdr:to>
      <xdr:col>76</xdr:col>
      <xdr:colOff>114300</xdr:colOff>
      <xdr:row>99</xdr:row>
      <xdr:rowOff>3538</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3703300" y="16917857"/>
          <a:ext cx="889000" cy="59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219</xdr:rowOff>
    </xdr:from>
    <xdr:to>
      <xdr:col>76</xdr:col>
      <xdr:colOff>165100</xdr:colOff>
      <xdr:row>98</xdr:row>
      <xdr:rowOff>101819</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80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118346</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657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3538</xdr:rowOff>
    </xdr:from>
    <xdr:to>
      <xdr:col>71</xdr:col>
      <xdr:colOff>177800</xdr:colOff>
      <xdr:row>99</xdr:row>
      <xdr:rowOff>6297</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2814300" y="16977088"/>
          <a:ext cx="889000" cy="2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62672</xdr:rowOff>
    </xdr:from>
    <xdr:to>
      <xdr:col>72</xdr:col>
      <xdr:colOff>38100</xdr:colOff>
      <xdr:row>98</xdr:row>
      <xdr:rowOff>164272</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86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9349</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63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62071</xdr:rowOff>
    </xdr:from>
    <xdr:to>
      <xdr:col>67</xdr:col>
      <xdr:colOff>101600</xdr:colOff>
      <xdr:row>98</xdr:row>
      <xdr:rowOff>163671</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86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8748</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639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143428</xdr:rowOff>
    </xdr:from>
    <xdr:to>
      <xdr:col>85</xdr:col>
      <xdr:colOff>177800</xdr:colOff>
      <xdr:row>99</xdr:row>
      <xdr:rowOff>73578</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694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58355</xdr:rowOff>
    </xdr:from>
    <xdr:ext cx="469744"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86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127053</xdr:rowOff>
    </xdr:from>
    <xdr:to>
      <xdr:col>81</xdr:col>
      <xdr:colOff>101600</xdr:colOff>
      <xdr:row>99</xdr:row>
      <xdr:rowOff>57203</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6929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48330</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46428" y="17021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64957</xdr:rowOff>
    </xdr:from>
    <xdr:to>
      <xdr:col>76</xdr:col>
      <xdr:colOff>165100</xdr:colOff>
      <xdr:row>98</xdr:row>
      <xdr:rowOff>166557</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686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157684</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25111" y="16959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124188</xdr:rowOff>
    </xdr:from>
    <xdr:to>
      <xdr:col>72</xdr:col>
      <xdr:colOff>38100</xdr:colOff>
      <xdr:row>99</xdr:row>
      <xdr:rowOff>54338</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692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45465</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68428" y="17019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126947</xdr:rowOff>
    </xdr:from>
    <xdr:to>
      <xdr:col>67</xdr:col>
      <xdr:colOff>101600</xdr:colOff>
      <xdr:row>99</xdr:row>
      <xdr:rowOff>57097</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92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48224</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79428" y="17021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40259</xdr:rowOff>
    </xdr:from>
    <xdr:to>
      <xdr:col>116</xdr:col>
      <xdr:colOff>62864</xdr:colOff>
      <xdr:row>39</xdr:row>
      <xdr:rowOff>98878</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183759"/>
          <a:ext cx="1269" cy="1601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158386</xdr:rowOff>
    </xdr:from>
    <xdr:ext cx="469744"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4958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40259</xdr:rowOff>
    </xdr:from>
    <xdr:to>
      <xdr:col>116</xdr:col>
      <xdr:colOff>152400</xdr:colOff>
      <xdr:row>30</xdr:row>
      <xdr:rowOff>40259</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183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80589</xdr:rowOff>
    </xdr:from>
    <xdr:ext cx="378565"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42423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57713</xdr:rowOff>
    </xdr:from>
    <xdr:to>
      <xdr:col>116</xdr:col>
      <xdr:colOff>114300</xdr:colOff>
      <xdr:row>38</xdr:row>
      <xdr:rowOff>159313</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572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84165</xdr:rowOff>
    </xdr:from>
    <xdr:to>
      <xdr:col>112</xdr:col>
      <xdr:colOff>38100</xdr:colOff>
      <xdr:row>39</xdr:row>
      <xdr:rowOff>14315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599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30842</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134017" y="6374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63427</xdr:rowOff>
    </xdr:from>
    <xdr:to>
      <xdr:col>107</xdr:col>
      <xdr:colOff>101600</xdr:colOff>
      <xdr:row>38</xdr:row>
      <xdr:rowOff>165027</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57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10105</xdr:rowOff>
    </xdr:from>
    <xdr:ext cx="378565"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245017" y="6353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48732</xdr:rowOff>
    </xdr:from>
    <xdr:to>
      <xdr:col>102</xdr:col>
      <xdr:colOff>165100</xdr:colOff>
      <xdr:row>38</xdr:row>
      <xdr:rowOff>150332</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56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166859</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6339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88574</xdr:rowOff>
    </xdr:from>
    <xdr:to>
      <xdr:col>98</xdr:col>
      <xdr:colOff>38100</xdr:colOff>
      <xdr:row>39</xdr:row>
      <xdr:rowOff>18724</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35250</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7017" y="6378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34792</xdr:rowOff>
    </xdr:from>
    <xdr:to>
      <xdr:col>116</xdr:col>
      <xdr:colOff>62864</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778742"/>
          <a:ext cx="1269" cy="1381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152919</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553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34792</xdr:rowOff>
    </xdr:from>
    <xdr:to>
      <xdr:col>116</xdr:col>
      <xdr:colOff>152400</xdr:colOff>
      <xdr:row>51</xdr:row>
      <xdr:rowOff>34792</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778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35096</xdr:rowOff>
    </xdr:from>
    <xdr:to>
      <xdr:col>116</xdr:col>
      <xdr:colOff>63500</xdr:colOff>
      <xdr:row>59</xdr:row>
      <xdr:rowOff>35154</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1323300" y="10150646"/>
          <a:ext cx="838200" cy="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111530</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884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88653</xdr:rowOff>
    </xdr:from>
    <xdr:to>
      <xdr:col>116</xdr:col>
      <xdr:colOff>114300</xdr:colOff>
      <xdr:row>59</xdr:row>
      <xdr:rowOff>18803</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10032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35096</xdr:rowOff>
    </xdr:from>
    <xdr:to>
      <xdr:col>111</xdr:col>
      <xdr:colOff>177800</xdr:colOff>
      <xdr:row>59</xdr:row>
      <xdr:rowOff>35306</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0434300" y="10150646"/>
          <a:ext cx="889000" cy="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86805</xdr:rowOff>
    </xdr:from>
    <xdr:to>
      <xdr:col>112</xdr:col>
      <xdr:colOff>38100</xdr:colOff>
      <xdr:row>59</xdr:row>
      <xdr:rowOff>16955</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1003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33482</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80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35287</xdr:rowOff>
    </xdr:from>
    <xdr:to>
      <xdr:col>107</xdr:col>
      <xdr:colOff>50800</xdr:colOff>
      <xdr:row>59</xdr:row>
      <xdr:rowOff>35306</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9545300" y="10150837"/>
          <a:ext cx="8890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80804</xdr:rowOff>
    </xdr:from>
    <xdr:to>
      <xdr:col>107</xdr:col>
      <xdr:colOff>101600</xdr:colOff>
      <xdr:row>59</xdr:row>
      <xdr:rowOff>10954</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1002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27481</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80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33630</xdr:rowOff>
    </xdr:from>
    <xdr:to>
      <xdr:col>102</xdr:col>
      <xdr:colOff>114300</xdr:colOff>
      <xdr:row>59</xdr:row>
      <xdr:rowOff>35287</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8656300" y="10149180"/>
          <a:ext cx="889000" cy="1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61525</xdr:rowOff>
    </xdr:from>
    <xdr:to>
      <xdr:col>102</xdr:col>
      <xdr:colOff>165100</xdr:colOff>
      <xdr:row>58</xdr:row>
      <xdr:rowOff>163125</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1000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8202</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780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82499</xdr:rowOff>
    </xdr:from>
    <xdr:to>
      <xdr:col>98</xdr:col>
      <xdr:colOff>38100</xdr:colOff>
      <xdr:row>59</xdr:row>
      <xdr:rowOff>12649</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1002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29176</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801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155804</xdr:rowOff>
    </xdr:from>
    <xdr:to>
      <xdr:col>116</xdr:col>
      <xdr:colOff>114300</xdr:colOff>
      <xdr:row>59</xdr:row>
      <xdr:rowOff>85954</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1009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70731</xdr:rowOff>
    </xdr:from>
    <xdr:ext cx="378565"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100148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155746</xdr:rowOff>
    </xdr:from>
    <xdr:to>
      <xdr:col>112</xdr:col>
      <xdr:colOff>38100</xdr:colOff>
      <xdr:row>59</xdr:row>
      <xdr:rowOff>85896</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1009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77023</xdr:rowOff>
    </xdr:from>
    <xdr:ext cx="378565"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34017" y="101925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155956</xdr:rowOff>
    </xdr:from>
    <xdr:to>
      <xdr:col>107</xdr:col>
      <xdr:colOff>101600</xdr:colOff>
      <xdr:row>59</xdr:row>
      <xdr:rowOff>86106</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1010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77233</xdr:rowOff>
    </xdr:from>
    <xdr:ext cx="378565"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245017" y="10192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155937</xdr:rowOff>
    </xdr:from>
    <xdr:to>
      <xdr:col>102</xdr:col>
      <xdr:colOff>165100</xdr:colOff>
      <xdr:row>59</xdr:row>
      <xdr:rowOff>86087</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1010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77214</xdr:rowOff>
    </xdr:from>
    <xdr:ext cx="378565"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56017" y="10192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154280</xdr:rowOff>
    </xdr:from>
    <xdr:to>
      <xdr:col>98</xdr:col>
      <xdr:colOff>38100</xdr:colOff>
      <xdr:row>59</xdr:row>
      <xdr:rowOff>84430</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100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75557</xdr:rowOff>
    </xdr:from>
    <xdr:ext cx="378565"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67017" y="10191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37821</xdr:rowOff>
    </xdr:from>
    <xdr:to>
      <xdr:col>116</xdr:col>
      <xdr:colOff>62864</xdr:colOff>
      <xdr:row>78</xdr:row>
      <xdr:rowOff>159855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2039321"/>
          <a:ext cx="1269" cy="1493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163682</xdr:rowOff>
    </xdr:from>
    <xdr:ext cx="534377"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536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159855</xdr:rowOff>
    </xdr:from>
    <xdr:to>
      <xdr:col>116</xdr:col>
      <xdr:colOff>152400</xdr:colOff>
      <xdr:row>78</xdr:row>
      <xdr:rowOff>159855</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53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155948</xdr:rowOff>
    </xdr:from>
    <xdr:ext cx="534377"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181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37821</xdr:rowOff>
    </xdr:from>
    <xdr:to>
      <xdr:col>116</xdr:col>
      <xdr:colOff>152400</xdr:colOff>
      <xdr:row>70</xdr:row>
      <xdr:rowOff>37821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2039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69214</xdr:rowOff>
    </xdr:from>
    <xdr:to>
      <xdr:col>116</xdr:col>
      <xdr:colOff>63500</xdr:colOff>
      <xdr:row>76</xdr:row>
      <xdr:rowOff>147092</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1323300" y="13099414"/>
          <a:ext cx="838200" cy="77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141914</xdr:rowOff>
    </xdr:from>
    <xdr:ext cx="534377"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26577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119037</xdr:rowOff>
    </xdr:from>
    <xdr:to>
      <xdr:col>116</xdr:col>
      <xdr:colOff>114300</xdr:colOff>
      <xdr:row>75</xdr:row>
      <xdr:rowOff>49187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2806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147092</xdr:rowOff>
    </xdr:from>
    <xdr:to>
      <xdr:col>111</xdr:col>
      <xdr:colOff>177800</xdr:colOff>
      <xdr:row>77</xdr:row>
      <xdr:rowOff>15836</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0434300" y="13177292"/>
          <a:ext cx="889000" cy="40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20625</xdr:rowOff>
    </xdr:from>
    <xdr:to>
      <xdr:col>112</xdr:col>
      <xdr:colOff>38100</xdr:colOff>
      <xdr:row>75</xdr:row>
      <xdr:rowOff>122225</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287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138752</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2654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15836</xdr:rowOff>
    </xdr:from>
    <xdr:to>
      <xdr:col>107</xdr:col>
      <xdr:colOff>50800</xdr:colOff>
      <xdr:row>77</xdr:row>
      <xdr:rowOff>62624</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9545300" y="13217486"/>
          <a:ext cx="889000" cy="46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67602</xdr:rowOff>
    </xdr:from>
    <xdr:to>
      <xdr:col>107</xdr:col>
      <xdr:colOff>101600</xdr:colOff>
      <xdr:row>75</xdr:row>
      <xdr:rowOff>169202</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292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14279</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67111" y="12701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62624</xdr:rowOff>
    </xdr:from>
    <xdr:to>
      <xdr:col>102</xdr:col>
      <xdr:colOff>114300</xdr:colOff>
      <xdr:row>77</xdr:row>
      <xdr:rowOff>81445</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8656300" y="13264274"/>
          <a:ext cx="889000" cy="18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69850</xdr:rowOff>
    </xdr:from>
    <xdr:to>
      <xdr:col>102</xdr:col>
      <xdr:colOff>165100</xdr:colOff>
      <xdr:row>76</xdr:row>
      <xdr:rowOff>0</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292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16527</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78111" y="1270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149975</xdr:rowOff>
    </xdr:from>
    <xdr:to>
      <xdr:col>98</xdr:col>
      <xdr:colOff>38100</xdr:colOff>
      <xdr:row>75</xdr:row>
      <xdr:rowOff>80125</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2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96652</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89111" y="1261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18414</xdr:rowOff>
    </xdr:from>
    <xdr:to>
      <xdr:col>116</xdr:col>
      <xdr:colOff>114300</xdr:colOff>
      <xdr:row>76</xdr:row>
      <xdr:rowOff>120014</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304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168291</xdr:rowOff>
    </xdr:from>
    <xdr:ext cx="534377"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3027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96292</xdr:rowOff>
    </xdr:from>
    <xdr:to>
      <xdr:col>112</xdr:col>
      <xdr:colOff>38100</xdr:colOff>
      <xdr:row>77</xdr:row>
      <xdr:rowOff>26442</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312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17569</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3219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136486</xdr:rowOff>
    </xdr:from>
    <xdr:to>
      <xdr:col>107</xdr:col>
      <xdr:colOff>101600</xdr:colOff>
      <xdr:row>77</xdr:row>
      <xdr:rowOff>66636</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316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57763</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325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11824</xdr:rowOff>
    </xdr:from>
    <xdr:to>
      <xdr:col>102</xdr:col>
      <xdr:colOff>165100</xdr:colOff>
      <xdr:row>77</xdr:row>
      <xdr:rowOff>113424</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321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104551</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3306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30645</xdr:rowOff>
    </xdr:from>
    <xdr:to>
      <xdr:col>98</xdr:col>
      <xdr:colOff>38100</xdr:colOff>
      <xdr:row>77</xdr:row>
      <xdr:rowOff>132245</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323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123372</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3325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公債費は住民一人当たり</a:t>
          </a:r>
          <a:r>
            <a:rPr kumimoji="1" lang="ja-JP" altLang="en-US" sz="1100">
              <a:solidFill>
                <a:schemeClr val="dk1"/>
              </a:solidFill>
              <a:effectLst/>
              <a:latin typeface="+mn-lt"/>
              <a:ea typeface="+mn-ea"/>
              <a:cs typeface="+mn-cs"/>
            </a:rPr>
            <a:t>３８，７１６</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、前年度より２，１１２円減となっているが</a:t>
          </a:r>
          <a:r>
            <a:rPr kumimoji="1" lang="ja-JP" altLang="ja-JP" sz="1100">
              <a:solidFill>
                <a:schemeClr val="dk1"/>
              </a:solidFill>
              <a:effectLst/>
              <a:latin typeface="+mn-lt"/>
              <a:ea typeface="+mn-ea"/>
              <a:cs typeface="+mn-cs"/>
            </a:rPr>
            <a:t>、類似団体と比較して一人当たりのコストが高い状況となっている。これは、合併以来の積極的な事業展開を行ったことによる元利償還金の増加により、</a:t>
          </a:r>
          <a:r>
            <a:rPr kumimoji="1" lang="ja-JP" altLang="en-US" sz="1100">
              <a:solidFill>
                <a:schemeClr val="dk1"/>
              </a:solidFill>
              <a:effectLst/>
              <a:latin typeface="+mn-lt"/>
              <a:ea typeface="+mn-ea"/>
              <a:cs typeface="+mn-cs"/>
            </a:rPr>
            <a:t>令和３年度まで</a:t>
          </a:r>
          <a:r>
            <a:rPr kumimoji="1" lang="ja-JP" altLang="ja-JP" sz="1100">
              <a:solidFill>
                <a:schemeClr val="dk1"/>
              </a:solidFill>
              <a:effectLst/>
              <a:latin typeface="+mn-lt"/>
              <a:ea typeface="+mn-ea"/>
              <a:cs typeface="+mn-cs"/>
            </a:rPr>
            <a:t>は増加傾向にあった</a:t>
          </a:r>
          <a:r>
            <a:rPr kumimoji="1" lang="ja-JP" altLang="en-US" sz="1100">
              <a:solidFill>
                <a:schemeClr val="dk1"/>
              </a:solidFill>
              <a:effectLst/>
              <a:latin typeface="+mn-lt"/>
              <a:ea typeface="+mn-ea"/>
              <a:cs typeface="+mn-cs"/>
            </a:rPr>
            <a:t>ことによるものである。しかし令和４年度以降は減少傾向となっており、</a:t>
          </a:r>
          <a:r>
            <a:rPr kumimoji="1" lang="ja-JP" altLang="ja-JP" sz="1100">
              <a:solidFill>
                <a:schemeClr val="dk1"/>
              </a:solidFill>
              <a:effectLst/>
              <a:latin typeface="+mn-lt"/>
              <a:ea typeface="+mn-ea"/>
              <a:cs typeface="+mn-cs"/>
            </a:rPr>
            <a:t>本年度は前年度から</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％の減となっている。扶助費は</a:t>
          </a:r>
          <a:r>
            <a:rPr kumimoji="1" lang="ja-JP" altLang="en-US" sz="1100">
              <a:solidFill>
                <a:schemeClr val="dk1"/>
              </a:solidFill>
              <a:effectLst/>
              <a:latin typeface="+mn-lt"/>
              <a:ea typeface="+mn-ea"/>
              <a:cs typeface="+mn-cs"/>
            </a:rPr>
            <a:t>９６，３７４円、</a:t>
          </a:r>
          <a:r>
            <a:rPr kumimoji="1" lang="ja-JP" altLang="ja-JP" sz="1100">
              <a:solidFill>
                <a:schemeClr val="dk1"/>
              </a:solidFill>
              <a:effectLst/>
              <a:latin typeface="+mn-lt"/>
              <a:ea typeface="+mn-ea"/>
              <a:cs typeface="+mn-cs"/>
            </a:rPr>
            <a:t>前年度</a:t>
          </a:r>
          <a:r>
            <a:rPr kumimoji="1" lang="ja-JP" altLang="en-US" sz="1100">
              <a:solidFill>
                <a:schemeClr val="dk1"/>
              </a:solidFill>
              <a:effectLst/>
              <a:latin typeface="+mn-lt"/>
              <a:ea typeface="+mn-ea"/>
              <a:cs typeface="+mn-cs"/>
            </a:rPr>
            <a:t>より５，９２４</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a:t>
          </a:r>
          <a:r>
            <a:rPr kumimoji="1" lang="ja-JP" altLang="en-US" sz="1100">
              <a:solidFill>
                <a:schemeClr val="dk1"/>
              </a:solidFill>
              <a:effectLst/>
              <a:latin typeface="+mn-lt"/>
              <a:ea typeface="+mn-ea"/>
              <a:cs typeface="+mn-cs"/>
            </a:rPr>
            <a:t>た。これは、電力・ガス・食料品等価格高騰緊急支援給付金の皆増などによるものであり、</a:t>
          </a:r>
          <a:r>
            <a:rPr kumimoji="1" lang="ja-JP" altLang="ja-JP" sz="1100">
              <a:solidFill>
                <a:schemeClr val="dk1"/>
              </a:solidFill>
              <a:effectLst/>
              <a:latin typeface="+mn-lt"/>
              <a:ea typeface="+mn-ea"/>
              <a:cs typeface="+mn-cs"/>
            </a:rPr>
            <a:t>今後も施設型給付費負担金の増加などが見込まれる。維持補修費は年々増加傾向であり、前年度と比較すると</a:t>
          </a:r>
          <a:r>
            <a:rPr kumimoji="1" lang="ja-JP" altLang="en-US" sz="1100">
              <a:solidFill>
                <a:schemeClr val="dk1"/>
              </a:solidFill>
              <a:effectLst/>
              <a:latin typeface="+mn-lt"/>
              <a:ea typeface="+mn-ea"/>
              <a:cs typeface="+mn-cs"/>
            </a:rPr>
            <a:t>１１９</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の増となっており類似団体平均を上回る状況となった。これは、公共施設等の修繕費等が増え続けていることによるものである。施設の集約化・複合化事業に着手するなど公共施設の適正管理に努め、維持補修経費の削減を図る。</a:t>
          </a:r>
          <a:endParaRPr lang="ja-JP" altLang="ja-JP" sz="1400">
            <a:effectLst/>
          </a:endParaRPr>
        </a:p>
        <a:p>
          <a:r>
            <a:rPr kumimoji="1" lang="ja-JP" altLang="ja-JP" sz="1100">
              <a:solidFill>
                <a:schemeClr val="dk1"/>
              </a:solidFill>
              <a:effectLst/>
              <a:latin typeface="+mn-lt"/>
              <a:ea typeface="+mn-ea"/>
              <a:cs typeface="+mn-cs"/>
            </a:rPr>
            <a:t>このような将来への財政事情を踏まえ、物件費（委託料）や補助費等（各種団体への交付金）の見直しを進めていくとともに、義務的経費においても、職員７００人体制の維持による人件費の抑制や、過去に借入を行った高利の地方債についての利率見直しに取り組み、健全財政の維持に一層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埼玉県鴻巣市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117,582
115,181
67.44
44,042,276
41,578,470
2,169,211
25,764,389
38,622,535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45212</xdr:rowOff>
    </xdr:from>
    <xdr:to>
      <xdr:col>24</xdr:col>
      <xdr:colOff>62865</xdr:colOff>
      <xdr:row>38</xdr:row>
      <xdr:rowOff>29210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88712"/>
          <a:ext cx="1270"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33037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4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29210</xdr:rowOff>
    </xdr:from>
    <xdr:to>
      <xdr:col>24</xdr:col>
      <xdr:colOff>152400</xdr:colOff>
      <xdr:row>38</xdr:row>
      <xdr:rowOff>29210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44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163339</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6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45212</xdr:rowOff>
    </xdr:from>
    <xdr:to>
      <xdr:col>24</xdr:col>
      <xdr:colOff>152400</xdr:colOff>
      <xdr:row>30</xdr:row>
      <xdr:rowOff>45212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88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90932</xdr:rowOff>
    </xdr:from>
    <xdr:to>
      <xdr:col>24</xdr:col>
      <xdr:colOff>63500</xdr:colOff>
      <xdr:row>35</xdr:row>
      <xdr:rowOff>164846</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091682"/>
          <a:ext cx="838200" cy="7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50055</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7079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27178</xdr:rowOff>
    </xdr:from>
    <xdr:to>
      <xdr:col>24</xdr:col>
      <xdr:colOff>114300</xdr:colOff>
      <xdr:row>34</xdr:row>
      <xdr:rowOff>128778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856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12446</xdr:rowOff>
    </xdr:from>
    <xdr:to>
      <xdr:col>19</xdr:col>
      <xdr:colOff>177800</xdr:colOff>
      <xdr:row>35</xdr:row>
      <xdr:rowOff>90932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013196"/>
          <a:ext cx="889000" cy="78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51562</xdr:rowOff>
    </xdr:from>
    <xdr:to>
      <xdr:col>20</xdr:col>
      <xdr:colOff>38100</xdr:colOff>
      <xdr:row>34</xdr:row>
      <xdr:rowOff>153162</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880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169689</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656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121412</xdr:rowOff>
    </xdr:from>
    <xdr:to>
      <xdr:col>15</xdr:col>
      <xdr:colOff>50800</xdr:colOff>
      <xdr:row>35</xdr:row>
      <xdr:rowOff>12446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950712"/>
          <a:ext cx="889000" cy="6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37846</xdr:rowOff>
    </xdr:from>
    <xdr:to>
      <xdr:col>15</xdr:col>
      <xdr:colOff>101600</xdr:colOff>
      <xdr:row>34</xdr:row>
      <xdr:rowOff>139446</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86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155973</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642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120650</xdr:rowOff>
    </xdr:from>
    <xdr:to>
      <xdr:col>10</xdr:col>
      <xdr:colOff>114300</xdr:colOff>
      <xdr:row>34</xdr:row>
      <xdr:rowOff>121412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949950"/>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44704</xdr:rowOff>
    </xdr:from>
    <xdr:to>
      <xdr:col>10</xdr:col>
      <xdr:colOff>165100</xdr:colOff>
      <xdr:row>34</xdr:row>
      <xdr:rowOff>146304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87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162831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649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1270</xdr:rowOff>
    </xdr:from>
    <xdr:to>
      <xdr:col>6</xdr:col>
      <xdr:colOff>38100</xdr:colOff>
      <xdr:row>34</xdr:row>
      <xdr:rowOff>102870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119397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605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114046</xdr:rowOff>
    </xdr:from>
    <xdr:to>
      <xdr:col>24</xdr:col>
      <xdr:colOff>114300</xdr:colOff>
      <xdr:row>36</xdr:row>
      <xdr:rowOff>44196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1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92473</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093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40132</xdr:rowOff>
    </xdr:from>
    <xdr:to>
      <xdr:col>20</xdr:col>
      <xdr:colOff>38100</xdr:colOff>
      <xdr:row>35</xdr:row>
      <xdr:rowOff>141732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4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132859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133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133096</xdr:rowOff>
    </xdr:from>
    <xdr:to>
      <xdr:col>15</xdr:col>
      <xdr:colOff>101600</xdr:colOff>
      <xdr:row>35</xdr:row>
      <xdr:rowOff>63246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6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54373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055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70612</xdr:rowOff>
    </xdr:from>
    <xdr:to>
      <xdr:col>10</xdr:col>
      <xdr:colOff>165100</xdr:colOff>
      <xdr:row>35</xdr:row>
      <xdr:rowOff>762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89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163339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99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69850</xdr:rowOff>
    </xdr:from>
    <xdr:to>
      <xdr:col>6</xdr:col>
      <xdr:colOff>38100</xdr:colOff>
      <xdr:row>35</xdr:row>
      <xdr:rowOff>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89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162577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99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32701</xdr:rowOff>
    </xdr:from>
    <xdr:to>
      <xdr:col>24</xdr:col>
      <xdr:colOff>62865</xdr:colOff>
      <xdr:row>57</xdr:row>
      <xdr:rowOff>161490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05201"/>
          <a:ext cx="1270" cy="1328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165317</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37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161490</xdr:rowOff>
    </xdr:from>
    <xdr:to>
      <xdr:col>24</xdr:col>
      <xdr:colOff>152400</xdr:colOff>
      <xdr:row>57</xdr:row>
      <xdr:rowOff>161490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3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150828</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80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323,403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32701</xdr:rowOff>
    </xdr:from>
    <xdr:to>
      <xdr:col>24</xdr:col>
      <xdr:colOff>152400</xdr:colOff>
      <xdr:row>50</xdr:row>
      <xdr:rowOff>32701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05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120795</xdr:rowOff>
    </xdr:from>
    <xdr:to>
      <xdr:col>24</xdr:col>
      <xdr:colOff>63500</xdr:colOff>
      <xdr:row>57</xdr:row>
      <xdr:rowOff>136884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893445"/>
          <a:ext cx="838200" cy="16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170952</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600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148075</xdr:rowOff>
    </xdr:from>
    <xdr:to>
      <xdr:col>24</xdr:col>
      <xdr:colOff>114300</xdr:colOff>
      <xdr:row>57</xdr:row>
      <xdr:rowOff>78225</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74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105364</xdr:rowOff>
    </xdr:from>
    <xdr:to>
      <xdr:col>19</xdr:col>
      <xdr:colOff>177800</xdr:colOff>
      <xdr:row>57</xdr:row>
      <xdr:rowOff>120795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878014"/>
          <a:ext cx="889000" cy="15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150910</xdr:rowOff>
    </xdr:from>
    <xdr:to>
      <xdr:col>20</xdr:col>
      <xdr:colOff>38100</xdr:colOff>
      <xdr:row>57</xdr:row>
      <xdr:rowOff>81060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75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97587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52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36665</xdr:rowOff>
    </xdr:from>
    <xdr:to>
      <xdr:col>15</xdr:col>
      <xdr:colOff>50800</xdr:colOff>
      <xdr:row>57</xdr:row>
      <xdr:rowOff>105364</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466415"/>
          <a:ext cx="889000" cy="411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158015</xdr:rowOff>
    </xdr:from>
    <xdr:to>
      <xdr:col>15</xdr:col>
      <xdr:colOff>101600</xdr:colOff>
      <xdr:row>57</xdr:row>
      <xdr:rowOff>88165</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75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104692</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53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36665</xdr:rowOff>
    </xdr:from>
    <xdr:to>
      <xdr:col>10</xdr:col>
      <xdr:colOff>114300</xdr:colOff>
      <xdr:row>57</xdr:row>
      <xdr:rowOff>171430</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466415"/>
          <a:ext cx="889000" cy="477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89856</xdr:rowOff>
    </xdr:from>
    <xdr:to>
      <xdr:col>10</xdr:col>
      <xdr:colOff>165100</xdr:colOff>
      <xdr:row>55</xdr:row>
      <xdr:rowOff>20006</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34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36533</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12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22670</xdr:rowOff>
    </xdr:from>
    <xdr:to>
      <xdr:col>6</xdr:col>
      <xdr:colOff>38100</xdr:colOff>
      <xdr:row>57</xdr:row>
      <xdr:rowOff>124270</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9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140797</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57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86084</xdr:rowOff>
    </xdr:from>
    <xdr:to>
      <xdr:col>24</xdr:col>
      <xdr:colOff>114300</xdr:colOff>
      <xdr:row>58</xdr:row>
      <xdr:rowOff>16234</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85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1011</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77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69995</xdr:rowOff>
    </xdr:from>
    <xdr:to>
      <xdr:col>20</xdr:col>
      <xdr:colOff>38100</xdr:colOff>
      <xdr:row>58</xdr:row>
      <xdr:rowOff>145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84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162722</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935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54564</xdr:rowOff>
    </xdr:from>
    <xdr:to>
      <xdr:col>15</xdr:col>
      <xdr:colOff>101600</xdr:colOff>
      <xdr:row>57</xdr:row>
      <xdr:rowOff>156164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82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147291</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91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157315</xdr:rowOff>
    </xdr:from>
    <xdr:to>
      <xdr:col>10</xdr:col>
      <xdr:colOff>165100</xdr:colOff>
      <xdr:row>55</xdr:row>
      <xdr:rowOff>87465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41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78592</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508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120630</xdr:rowOff>
    </xdr:from>
    <xdr:to>
      <xdr:col>6</xdr:col>
      <xdr:colOff>38100</xdr:colOff>
      <xdr:row>58</xdr:row>
      <xdr:rowOff>50780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9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41907</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98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109758</xdr:rowOff>
    </xdr:from>
    <xdr:to>
      <xdr:col>24</xdr:col>
      <xdr:colOff>62865</xdr:colOff>
      <xdr:row>77</xdr:row>
      <xdr:rowOff>124772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454158"/>
          <a:ext cx="1270" cy="872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128599</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330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124772</xdr:rowOff>
    </xdr:from>
    <xdr:to>
      <xdr:col>24</xdr:col>
      <xdr:colOff>152400</xdr:colOff>
      <xdr:row>77</xdr:row>
      <xdr:rowOff>124772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326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56435</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2229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331,549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109758</xdr:rowOff>
    </xdr:from>
    <xdr:to>
      <xdr:col>24</xdr:col>
      <xdr:colOff>152400</xdr:colOff>
      <xdr:row>72</xdr:row>
      <xdr:rowOff>109758</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454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70782</xdr:rowOff>
    </xdr:from>
    <xdr:to>
      <xdr:col>24</xdr:col>
      <xdr:colOff>63500</xdr:colOff>
      <xdr:row>77</xdr:row>
      <xdr:rowOff>113164</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3272432"/>
          <a:ext cx="838200" cy="42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143356</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2830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120479</xdr:rowOff>
    </xdr:from>
    <xdr:to>
      <xdr:col>24</xdr:col>
      <xdr:colOff>114300</xdr:colOff>
      <xdr:row>76</xdr:row>
      <xdr:rowOff>50629</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297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73735</xdr:rowOff>
    </xdr:from>
    <xdr:to>
      <xdr:col>19</xdr:col>
      <xdr:colOff>177800</xdr:colOff>
      <xdr:row>77</xdr:row>
      <xdr:rowOff>113164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2908300" y="13275385"/>
          <a:ext cx="889000" cy="39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881</xdr:rowOff>
    </xdr:from>
    <xdr:to>
      <xdr:col>20</xdr:col>
      <xdr:colOff>38100</xdr:colOff>
      <xdr:row>76</xdr:row>
      <xdr:rowOff>102481</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031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119007</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2806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73735</xdr:rowOff>
    </xdr:from>
    <xdr:to>
      <xdr:col>15</xdr:col>
      <xdr:colOff>50800</xdr:colOff>
      <xdr:row>78</xdr:row>
      <xdr:rowOff>6764</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3275385"/>
          <a:ext cx="889000" cy="10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143188</xdr:rowOff>
    </xdr:from>
    <xdr:to>
      <xdr:col>15</xdr:col>
      <xdr:colOff>101600</xdr:colOff>
      <xdr:row>76</xdr:row>
      <xdr:rowOff>73338</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001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89865</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2777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4310</xdr:rowOff>
    </xdr:from>
    <xdr:to>
      <xdr:col>10</xdr:col>
      <xdr:colOff>114300</xdr:colOff>
      <xdr:row>78</xdr:row>
      <xdr:rowOff>6764</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1130300" y="13377410"/>
          <a:ext cx="889000" cy="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119971</xdr:rowOff>
    </xdr:from>
    <xdr:to>
      <xdr:col>10</xdr:col>
      <xdr:colOff>165100</xdr:colOff>
      <xdr:row>77</xdr:row>
      <xdr:rowOff>50121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15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66648</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2925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129422</xdr:rowOff>
    </xdr:from>
    <xdr:to>
      <xdr:col>6</xdr:col>
      <xdr:colOff>38100</xdr:colOff>
      <xdr:row>77</xdr:row>
      <xdr:rowOff>59572</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159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76099</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2934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19982</xdr:rowOff>
    </xdr:from>
    <xdr:to>
      <xdr:col>24</xdr:col>
      <xdr:colOff>114300</xdr:colOff>
      <xdr:row>77</xdr:row>
      <xdr:rowOff>121582</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3221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106359</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3136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62364</xdr:rowOff>
    </xdr:from>
    <xdr:to>
      <xdr:col>20</xdr:col>
      <xdr:colOff>38100</xdr:colOff>
      <xdr:row>77</xdr:row>
      <xdr:rowOff>163964</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3264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155091</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3356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22935</xdr:rowOff>
    </xdr:from>
    <xdr:to>
      <xdr:col>15</xdr:col>
      <xdr:colOff>101600</xdr:colOff>
      <xdr:row>77</xdr:row>
      <xdr:rowOff>124535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22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115662</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3317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127414</xdr:rowOff>
    </xdr:from>
    <xdr:to>
      <xdr:col>10</xdr:col>
      <xdr:colOff>165100</xdr:colOff>
      <xdr:row>78</xdr:row>
      <xdr:rowOff>57564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32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48691</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3421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124960</xdr:rowOff>
    </xdr:from>
    <xdr:to>
      <xdr:col>6</xdr:col>
      <xdr:colOff>38100</xdr:colOff>
      <xdr:row>78</xdr:row>
      <xdr:rowOff>55110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32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46237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3419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衛生費グラフ枠">
          <a:extLst>
            <a:ext uri="{FF2B5EF4-FFF2-40B4-BE49-F238E27FC236}">
              <a16:creationId xmlns:a16="http://schemas.microsoft.com/office/drawing/2014/main" id="{00000000-0008-0000-07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135426</xdr:rowOff>
    </xdr:from>
    <xdr:to>
      <xdr:col>24</xdr:col>
      <xdr:colOff>62865</xdr:colOff>
      <xdr:row>98</xdr:row>
      <xdr:rowOff>72217</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flipV="1">
          <a:off x="4633595" y="15737376"/>
          <a:ext cx="1270" cy="1136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76044</xdr:rowOff>
    </xdr:from>
    <xdr:ext cx="534377" cy="259045"/>
    <xdr:sp macro="" textlink="">
      <xdr:nvSpPr>
        <xdr:cNvPr id="224" name="衛生費最小値テキスト">
          <a:extLst>
            <a:ext uri="{FF2B5EF4-FFF2-40B4-BE49-F238E27FC236}">
              <a16:creationId xmlns:a16="http://schemas.microsoft.com/office/drawing/2014/main" id="{00000000-0008-0000-0700-0000E0000000}"/>
            </a:ext>
          </a:extLst>
        </xdr:cNvPr>
        <xdr:cNvSpPr txBox="1"/>
      </xdr:nvSpPr>
      <xdr:spPr>
        <a:xfrm>
          <a:off x="4686300" y="1687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72217</xdr:rowOff>
    </xdr:from>
    <xdr:to>
      <xdr:col>24</xdr:col>
      <xdr:colOff>152400</xdr:colOff>
      <xdr:row>98</xdr:row>
      <xdr:rowOff>72217</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4546600" y="16874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82103</xdr:rowOff>
    </xdr:from>
    <xdr:ext cx="534377" cy="259045"/>
    <xdr:sp macro="" textlink="">
      <xdr:nvSpPr>
        <xdr:cNvPr id="226" name="衛生費最大値テキスト">
          <a:extLst>
            <a:ext uri="{FF2B5EF4-FFF2-40B4-BE49-F238E27FC236}">
              <a16:creationId xmlns:a16="http://schemas.microsoft.com/office/drawing/2014/main" id="{00000000-0008-0000-0700-0000E2000000}"/>
            </a:ext>
          </a:extLst>
        </xdr:cNvPr>
        <xdr:cNvSpPr txBox="1"/>
      </xdr:nvSpPr>
      <xdr:spPr>
        <a:xfrm>
          <a:off x="4686300" y="15512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72,687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135426</xdr:rowOff>
    </xdr:from>
    <xdr:to>
      <xdr:col>24</xdr:col>
      <xdr:colOff>152400</xdr:colOff>
      <xdr:row>91</xdr:row>
      <xdr:rowOff>135426</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4546600" y="15737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47803</xdr:rowOff>
    </xdr:from>
    <xdr:to>
      <xdr:col>24</xdr:col>
      <xdr:colOff>63500</xdr:colOff>
      <xdr:row>97</xdr:row>
      <xdr:rowOff>137483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3797300" y="16678453"/>
          <a:ext cx="838200" cy="89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33619</xdr:rowOff>
    </xdr:from>
    <xdr:ext cx="534377" cy="259045"/>
    <xdr:sp macro="" textlink="">
      <xdr:nvSpPr>
        <xdr:cNvPr id="229" name="衛生費平均値テキスト">
          <a:extLst>
            <a:ext uri="{FF2B5EF4-FFF2-40B4-BE49-F238E27FC236}">
              <a16:creationId xmlns:a16="http://schemas.microsoft.com/office/drawing/2014/main" id="{00000000-0008-0000-0700-0000E5000000}"/>
            </a:ext>
          </a:extLst>
        </xdr:cNvPr>
        <xdr:cNvSpPr txBox="1"/>
      </xdr:nvSpPr>
      <xdr:spPr>
        <a:xfrm>
          <a:off x="4686300" y="163213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10742</xdr:rowOff>
    </xdr:from>
    <xdr:to>
      <xdr:col>24</xdr:col>
      <xdr:colOff>114300</xdr:colOff>
      <xdr:row>96</xdr:row>
      <xdr:rowOff>112342</xdr:rowOff>
    </xdr:to>
    <xdr:sp macro="" textlink="">
      <xdr:nvSpPr>
        <xdr:cNvPr id="230" name="フローチャート: 判断 229">
          <a:extLst>
            <a:ext uri="{FF2B5EF4-FFF2-40B4-BE49-F238E27FC236}">
              <a16:creationId xmlns:a16="http://schemas.microsoft.com/office/drawing/2014/main" id="{00000000-0008-0000-0700-0000E6000000}"/>
            </a:ext>
          </a:extLst>
        </xdr:cNvPr>
        <xdr:cNvSpPr/>
      </xdr:nvSpPr>
      <xdr:spPr>
        <a:xfrm>
          <a:off x="4584700" y="16469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37241</xdr:rowOff>
    </xdr:from>
    <xdr:to>
      <xdr:col>19</xdr:col>
      <xdr:colOff>177800</xdr:colOff>
      <xdr:row>97</xdr:row>
      <xdr:rowOff>47803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2908300" y="16667891"/>
          <a:ext cx="889000" cy="10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93061</xdr:rowOff>
    </xdr:from>
    <xdr:to>
      <xdr:col>20</xdr:col>
      <xdr:colOff>38100</xdr:colOff>
      <xdr:row>96</xdr:row>
      <xdr:rowOff>23211</xdr:rowOff>
    </xdr:to>
    <xdr:sp macro="" textlink="">
      <xdr:nvSpPr>
        <xdr:cNvPr id="232" name="フローチャート: 判断 231">
          <a:extLst>
            <a:ext uri="{FF2B5EF4-FFF2-40B4-BE49-F238E27FC236}">
              <a16:creationId xmlns:a16="http://schemas.microsoft.com/office/drawing/2014/main" id="{00000000-0008-0000-0700-0000E8000000}"/>
            </a:ext>
          </a:extLst>
        </xdr:cNvPr>
        <xdr:cNvSpPr/>
      </xdr:nvSpPr>
      <xdr:spPr>
        <a:xfrm>
          <a:off x="3746500" y="16380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39738</xdr:rowOff>
    </xdr:from>
    <xdr:ext cx="534377" cy="259045"/>
    <xdr:sp macro="" textlink="">
      <xdr:nvSpPr>
        <xdr:cNvPr id="233" name="テキスト ボックス 232">
          <a:extLst>
            <a:ext uri="{FF2B5EF4-FFF2-40B4-BE49-F238E27FC236}">
              <a16:creationId xmlns:a16="http://schemas.microsoft.com/office/drawing/2014/main" id="{00000000-0008-0000-0700-0000E9000000}"/>
            </a:ext>
          </a:extLst>
        </xdr:cNvPr>
        <xdr:cNvSpPr txBox="1"/>
      </xdr:nvSpPr>
      <xdr:spPr>
        <a:xfrm>
          <a:off x="3530111" y="1615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37241</xdr:rowOff>
    </xdr:from>
    <xdr:to>
      <xdr:col>15</xdr:col>
      <xdr:colOff>50800</xdr:colOff>
      <xdr:row>97</xdr:row>
      <xdr:rowOff>134603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019300" y="16667891"/>
          <a:ext cx="889000" cy="97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119853</xdr:rowOff>
    </xdr:from>
    <xdr:to>
      <xdr:col>15</xdr:col>
      <xdr:colOff>101600</xdr:colOff>
      <xdr:row>96</xdr:row>
      <xdr:rowOff>50003</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2857500" y="1640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66530</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2641111" y="16182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134603</xdr:rowOff>
    </xdr:from>
    <xdr:to>
      <xdr:col>10</xdr:col>
      <xdr:colOff>114300</xdr:colOff>
      <xdr:row>98</xdr:row>
      <xdr:rowOff>82550</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1130300" y="16765253"/>
          <a:ext cx="889000" cy="119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120447</xdr:rowOff>
    </xdr:from>
    <xdr:to>
      <xdr:col>10</xdr:col>
      <xdr:colOff>165100</xdr:colOff>
      <xdr:row>97</xdr:row>
      <xdr:rowOff>50597</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1968500" y="16579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67124</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1752111" y="16354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145112</xdr:rowOff>
    </xdr:from>
    <xdr:to>
      <xdr:col>6</xdr:col>
      <xdr:colOff>38100</xdr:colOff>
      <xdr:row>97</xdr:row>
      <xdr:rowOff>75262</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1079500" y="16604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91789</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863111" y="1637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86683</xdr:rowOff>
    </xdr:from>
    <xdr:to>
      <xdr:col>24</xdr:col>
      <xdr:colOff>114300</xdr:colOff>
      <xdr:row>98</xdr:row>
      <xdr:rowOff>16833</xdr:rowOff>
    </xdr:to>
    <xdr:sp macro="" textlink="">
      <xdr:nvSpPr>
        <xdr:cNvPr id="247" name="楕円 246">
          <a:extLst>
            <a:ext uri="{FF2B5EF4-FFF2-40B4-BE49-F238E27FC236}">
              <a16:creationId xmlns:a16="http://schemas.microsoft.com/office/drawing/2014/main" id="{00000000-0008-0000-0700-0000F7000000}"/>
            </a:ext>
          </a:extLst>
        </xdr:cNvPr>
        <xdr:cNvSpPr/>
      </xdr:nvSpPr>
      <xdr:spPr>
        <a:xfrm>
          <a:off x="4584700" y="16717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1610</xdr:rowOff>
    </xdr:from>
    <xdr:ext cx="534377" cy="259045"/>
    <xdr:sp macro="" textlink="">
      <xdr:nvSpPr>
        <xdr:cNvPr id="248" name="衛生費該当値テキスト">
          <a:extLst>
            <a:ext uri="{FF2B5EF4-FFF2-40B4-BE49-F238E27FC236}">
              <a16:creationId xmlns:a16="http://schemas.microsoft.com/office/drawing/2014/main" id="{00000000-0008-0000-0700-0000F8000000}"/>
            </a:ext>
          </a:extLst>
        </xdr:cNvPr>
        <xdr:cNvSpPr txBox="1"/>
      </xdr:nvSpPr>
      <xdr:spPr>
        <a:xfrm>
          <a:off x="4686300" y="16632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168453</xdr:rowOff>
    </xdr:from>
    <xdr:to>
      <xdr:col>20</xdr:col>
      <xdr:colOff>38100</xdr:colOff>
      <xdr:row>97</xdr:row>
      <xdr:rowOff>98603</xdr:rowOff>
    </xdr:to>
    <xdr:sp macro="" textlink="">
      <xdr:nvSpPr>
        <xdr:cNvPr id="249" name="楕円 248">
          <a:extLst>
            <a:ext uri="{FF2B5EF4-FFF2-40B4-BE49-F238E27FC236}">
              <a16:creationId xmlns:a16="http://schemas.microsoft.com/office/drawing/2014/main" id="{00000000-0008-0000-0700-0000F9000000}"/>
            </a:ext>
          </a:extLst>
        </xdr:cNvPr>
        <xdr:cNvSpPr/>
      </xdr:nvSpPr>
      <xdr:spPr>
        <a:xfrm>
          <a:off x="3746500" y="16627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89730</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530111" y="16720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157891</xdr:rowOff>
    </xdr:from>
    <xdr:to>
      <xdr:col>15</xdr:col>
      <xdr:colOff>101600</xdr:colOff>
      <xdr:row>97</xdr:row>
      <xdr:rowOff>88041</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2857500" y="1661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79168</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641111" y="16709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83803</xdr:rowOff>
    </xdr:from>
    <xdr:to>
      <xdr:col>10</xdr:col>
      <xdr:colOff>165100</xdr:colOff>
      <xdr:row>98</xdr:row>
      <xdr:rowOff>13953</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1968500" y="16714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5080</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752111" y="16807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31750</xdr:rowOff>
    </xdr:from>
    <xdr:to>
      <xdr:col>6</xdr:col>
      <xdr:colOff>38100</xdr:colOff>
      <xdr:row>98</xdr:row>
      <xdr:rowOff>133350</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1079500" y="1683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124477</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863111" y="16926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労働費グラフ枠">
          <a:extLst>
            <a:ext uri="{FF2B5EF4-FFF2-40B4-BE49-F238E27FC236}">
              <a16:creationId xmlns:a16="http://schemas.microsoft.com/office/drawing/2014/main" id="{00000000-0008-0000-07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145034</xdr:rowOff>
    </xdr:from>
    <xdr:to>
      <xdr:col>54</xdr:col>
      <xdr:colOff>189865</xdr:colOff>
      <xdr:row>39</xdr:row>
      <xdr:rowOff>44450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flipV="1">
          <a:off x="10475595" y="5459984"/>
          <a:ext cx="1270" cy="1271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1" name="労働費最小値テキスト">
          <a:extLst>
            <a:ext uri="{FF2B5EF4-FFF2-40B4-BE49-F238E27FC236}">
              <a16:creationId xmlns:a16="http://schemas.microsoft.com/office/drawing/2014/main" id="{00000000-0008-0000-0700-000019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91711</xdr:rowOff>
    </xdr:from>
    <xdr:ext cx="469744" cy="259045"/>
    <xdr:sp macro="" textlink="">
      <xdr:nvSpPr>
        <xdr:cNvPr id="283" name="労働費最大値テキスト">
          <a:extLst>
            <a:ext uri="{FF2B5EF4-FFF2-40B4-BE49-F238E27FC236}">
              <a16:creationId xmlns:a16="http://schemas.microsoft.com/office/drawing/2014/main" id="{00000000-0008-0000-0700-00001B010000}"/>
            </a:ext>
          </a:extLst>
        </xdr:cNvPr>
        <xdr:cNvSpPr txBox="1"/>
      </xdr:nvSpPr>
      <xdr:spPr>
        <a:xfrm>
          <a:off x="10528300" y="5235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145034</xdr:rowOff>
    </xdr:from>
    <xdr:to>
      <xdr:col>55</xdr:col>
      <xdr:colOff>88900</xdr:colOff>
      <xdr:row>31</xdr:row>
      <xdr:rowOff>145034</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5459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82550</xdr:rowOff>
    </xdr:from>
    <xdr:to>
      <xdr:col>55</xdr:col>
      <xdr:colOff>0</xdr:colOff>
      <xdr:row>37</xdr:row>
      <xdr:rowOff>82550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9639300" y="6426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38371</xdr:rowOff>
    </xdr:from>
    <xdr:ext cx="378565" cy="259045"/>
    <xdr:sp macro="" textlink="">
      <xdr:nvSpPr>
        <xdr:cNvPr id="286" name="労働費平均値テキスト">
          <a:extLst>
            <a:ext uri="{FF2B5EF4-FFF2-40B4-BE49-F238E27FC236}">
              <a16:creationId xmlns:a16="http://schemas.microsoft.com/office/drawing/2014/main" id="{00000000-0008-0000-0700-00001E010000}"/>
            </a:ext>
          </a:extLst>
        </xdr:cNvPr>
        <xdr:cNvSpPr txBox="1"/>
      </xdr:nvSpPr>
      <xdr:spPr>
        <a:xfrm>
          <a:off x="10528300" y="63820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59944</xdr:rowOff>
    </xdr:from>
    <xdr:to>
      <xdr:col>55</xdr:col>
      <xdr:colOff>50800</xdr:colOff>
      <xdr:row>37</xdr:row>
      <xdr:rowOff>161544</xdr:rowOff>
    </xdr:to>
    <xdr:sp macro="" textlink="">
      <xdr:nvSpPr>
        <xdr:cNvPr id="287" name="フローチャート: 判断 286">
          <a:extLst>
            <a:ext uri="{FF2B5EF4-FFF2-40B4-BE49-F238E27FC236}">
              <a16:creationId xmlns:a16="http://schemas.microsoft.com/office/drawing/2014/main" id="{00000000-0008-0000-0700-00001F010000}"/>
            </a:ext>
          </a:extLst>
        </xdr:cNvPr>
        <xdr:cNvSpPr/>
      </xdr:nvSpPr>
      <xdr:spPr>
        <a:xfrm>
          <a:off x="10426700" y="64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77597</xdr:rowOff>
    </xdr:from>
    <xdr:to>
      <xdr:col>50</xdr:col>
      <xdr:colOff>114300</xdr:colOff>
      <xdr:row>37</xdr:row>
      <xdr:rowOff>82550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8750300" y="6421247"/>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43561</xdr:rowOff>
    </xdr:from>
    <xdr:to>
      <xdr:col>50</xdr:col>
      <xdr:colOff>165100</xdr:colOff>
      <xdr:row>37</xdr:row>
      <xdr:rowOff>145161</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9588500" y="638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136288</xdr:rowOff>
    </xdr:from>
    <xdr:ext cx="378565"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9450017" y="6479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76454</xdr:rowOff>
    </xdr:from>
    <xdr:to>
      <xdr:col>45</xdr:col>
      <xdr:colOff>177800</xdr:colOff>
      <xdr:row>37</xdr:row>
      <xdr:rowOff>77597</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7861300" y="6420104"/>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44704</xdr:rowOff>
    </xdr:from>
    <xdr:to>
      <xdr:col>46</xdr:col>
      <xdr:colOff>38100</xdr:colOff>
      <xdr:row>37</xdr:row>
      <xdr:rowOff>146304</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8699500" y="638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137431</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8561017" y="6481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76454</xdr:rowOff>
    </xdr:from>
    <xdr:to>
      <xdr:col>41</xdr:col>
      <xdr:colOff>50800</xdr:colOff>
      <xdr:row>37</xdr:row>
      <xdr:rowOff>82169</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6972300" y="6420104"/>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43942</xdr:rowOff>
    </xdr:from>
    <xdr:to>
      <xdr:col>41</xdr:col>
      <xdr:colOff>101600</xdr:colOff>
      <xdr:row>37</xdr:row>
      <xdr:rowOff>145542</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7810500" y="6387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136669</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7672017" y="6480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29083</xdr:rowOff>
    </xdr:from>
    <xdr:to>
      <xdr:col>36</xdr:col>
      <xdr:colOff>165100</xdr:colOff>
      <xdr:row>37</xdr:row>
      <xdr:rowOff>130683</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6921500" y="637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147210</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6783017" y="6147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31750</xdr:rowOff>
    </xdr:from>
    <xdr:to>
      <xdr:col>55</xdr:col>
      <xdr:colOff>50800</xdr:colOff>
      <xdr:row>37</xdr:row>
      <xdr:rowOff>133350</xdr:rowOff>
    </xdr:to>
    <xdr:sp macro="" textlink="">
      <xdr:nvSpPr>
        <xdr:cNvPr id="304" name="楕円 303">
          <a:extLst>
            <a:ext uri="{FF2B5EF4-FFF2-40B4-BE49-F238E27FC236}">
              <a16:creationId xmlns:a16="http://schemas.microsoft.com/office/drawing/2014/main" id="{00000000-0008-0000-0700-000030010000}"/>
            </a:ext>
          </a:extLst>
        </xdr:cNvPr>
        <xdr:cNvSpPr/>
      </xdr:nvSpPr>
      <xdr:spPr>
        <a:xfrm>
          <a:off x="10426700" y="637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54627</xdr:rowOff>
    </xdr:from>
    <xdr:ext cx="378565" cy="259045"/>
    <xdr:sp macro="" textlink="">
      <xdr:nvSpPr>
        <xdr:cNvPr id="305" name="労働費該当値テキスト">
          <a:extLst>
            <a:ext uri="{FF2B5EF4-FFF2-40B4-BE49-F238E27FC236}">
              <a16:creationId xmlns:a16="http://schemas.microsoft.com/office/drawing/2014/main" id="{00000000-0008-0000-0700-000031010000}"/>
            </a:ext>
          </a:extLst>
        </xdr:cNvPr>
        <xdr:cNvSpPr txBox="1"/>
      </xdr:nvSpPr>
      <xdr:spPr>
        <a:xfrm>
          <a:off x="10528300" y="6226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31750</xdr:rowOff>
    </xdr:from>
    <xdr:to>
      <xdr:col>50</xdr:col>
      <xdr:colOff>165100</xdr:colOff>
      <xdr:row>37</xdr:row>
      <xdr:rowOff>133350</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9588500" y="637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149877</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50017" y="6150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26797</xdr:rowOff>
    </xdr:from>
    <xdr:to>
      <xdr:col>46</xdr:col>
      <xdr:colOff>38100</xdr:colOff>
      <xdr:row>37</xdr:row>
      <xdr:rowOff>128397</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8699500" y="6370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144924</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61017" y="61456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25654</xdr:rowOff>
    </xdr:from>
    <xdr:to>
      <xdr:col>41</xdr:col>
      <xdr:colOff>101600</xdr:colOff>
      <xdr:row>37</xdr:row>
      <xdr:rowOff>127254</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7810500" y="6369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143781</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2017" y="61445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31369</xdr:rowOff>
    </xdr:from>
    <xdr:to>
      <xdr:col>36</xdr:col>
      <xdr:colOff>165100</xdr:colOff>
      <xdr:row>37</xdr:row>
      <xdr:rowOff>132969</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6921500" y="637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124096</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3017" y="64677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農林水産業費グラフ枠">
          <a:extLst>
            <a:ext uri="{FF2B5EF4-FFF2-40B4-BE49-F238E27FC236}">
              <a16:creationId xmlns:a16="http://schemas.microsoft.com/office/drawing/2014/main" id="{00000000-0008-0000-0700-00004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168778</xdr:rowOff>
    </xdr:from>
    <xdr:to>
      <xdr:col>54</xdr:col>
      <xdr:colOff>189865</xdr:colOff>
      <xdr:row>58</xdr:row>
      <xdr:rowOff>136957</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flipV="1">
          <a:off x="10475595" y="8741278"/>
          <a:ext cx="1270" cy="1339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140784</xdr:rowOff>
    </xdr:from>
    <xdr:ext cx="313932" cy="259045"/>
    <xdr:sp macro="" textlink="">
      <xdr:nvSpPr>
        <xdr:cNvPr id="336" name="農林水産業費最小値テキスト">
          <a:extLst>
            <a:ext uri="{FF2B5EF4-FFF2-40B4-BE49-F238E27FC236}">
              <a16:creationId xmlns:a16="http://schemas.microsoft.com/office/drawing/2014/main" id="{00000000-0008-0000-0700-000050010000}"/>
            </a:ext>
          </a:extLst>
        </xdr:cNvPr>
        <xdr:cNvSpPr txBox="1"/>
      </xdr:nvSpPr>
      <xdr:spPr>
        <a:xfrm>
          <a:off x="10528300" y="100848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136957</xdr:rowOff>
    </xdr:from>
    <xdr:to>
      <xdr:col>55</xdr:col>
      <xdr:colOff>88900</xdr:colOff>
      <xdr:row>58</xdr:row>
      <xdr:rowOff>136957</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10388600" y="10081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115455</xdr:rowOff>
    </xdr:from>
    <xdr:ext cx="534377" cy="259045"/>
    <xdr:sp macro="" textlink="">
      <xdr:nvSpPr>
        <xdr:cNvPr id="338" name="農林水産業費最大値テキスト">
          <a:extLst>
            <a:ext uri="{FF2B5EF4-FFF2-40B4-BE49-F238E27FC236}">
              <a16:creationId xmlns:a16="http://schemas.microsoft.com/office/drawing/2014/main" id="{00000000-0008-0000-0700-000052010000}"/>
            </a:ext>
          </a:extLst>
        </xdr:cNvPr>
        <xdr:cNvSpPr txBox="1"/>
      </xdr:nvSpPr>
      <xdr:spPr>
        <a:xfrm>
          <a:off x="10528300" y="851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168778</xdr:rowOff>
    </xdr:from>
    <xdr:to>
      <xdr:col>55</xdr:col>
      <xdr:colOff>88900</xdr:colOff>
      <xdr:row>50</xdr:row>
      <xdr:rowOff>168778</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10388600" y="8741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84699</xdr:rowOff>
    </xdr:from>
    <xdr:to>
      <xdr:col>55</xdr:col>
      <xdr:colOff>0</xdr:colOff>
      <xdr:row>57</xdr:row>
      <xdr:rowOff>86985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9639300" y="9857349"/>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28877</xdr:rowOff>
    </xdr:from>
    <xdr:ext cx="469744" cy="259045"/>
    <xdr:sp macro="" textlink="">
      <xdr:nvSpPr>
        <xdr:cNvPr id="341" name="農林水産業費平均値テキスト">
          <a:extLst>
            <a:ext uri="{FF2B5EF4-FFF2-40B4-BE49-F238E27FC236}">
              <a16:creationId xmlns:a16="http://schemas.microsoft.com/office/drawing/2014/main" id="{00000000-0008-0000-0700-000055010000}"/>
            </a:ext>
          </a:extLst>
        </xdr:cNvPr>
        <xdr:cNvSpPr txBox="1"/>
      </xdr:nvSpPr>
      <xdr:spPr>
        <a:xfrm>
          <a:off x="10528300" y="9801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50450</xdr:rowOff>
    </xdr:from>
    <xdr:to>
      <xdr:col>55</xdr:col>
      <xdr:colOff>50800</xdr:colOff>
      <xdr:row>57</xdr:row>
      <xdr:rowOff>152050</xdr:rowOff>
    </xdr:to>
    <xdr:sp macro="" textlink="">
      <xdr:nvSpPr>
        <xdr:cNvPr id="342" name="フローチャート: 判断 341">
          <a:extLst>
            <a:ext uri="{FF2B5EF4-FFF2-40B4-BE49-F238E27FC236}">
              <a16:creationId xmlns:a16="http://schemas.microsoft.com/office/drawing/2014/main" id="{00000000-0008-0000-0700-000056010000}"/>
            </a:ext>
          </a:extLst>
        </xdr:cNvPr>
        <xdr:cNvSpPr/>
      </xdr:nvSpPr>
      <xdr:spPr>
        <a:xfrm>
          <a:off x="10426700" y="982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41265</xdr:rowOff>
    </xdr:from>
    <xdr:to>
      <xdr:col>50</xdr:col>
      <xdr:colOff>114300</xdr:colOff>
      <xdr:row>57</xdr:row>
      <xdr:rowOff>84699</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8750300" y="9813915"/>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58131</xdr:rowOff>
    </xdr:from>
    <xdr:to>
      <xdr:col>50</xdr:col>
      <xdr:colOff>165100</xdr:colOff>
      <xdr:row>57</xdr:row>
      <xdr:rowOff>159731</xdr:rowOff>
    </xdr:to>
    <xdr:sp macro="" textlink="">
      <xdr:nvSpPr>
        <xdr:cNvPr id="344" name="フローチャート: 判断 343">
          <a:extLst>
            <a:ext uri="{FF2B5EF4-FFF2-40B4-BE49-F238E27FC236}">
              <a16:creationId xmlns:a16="http://schemas.microsoft.com/office/drawing/2014/main" id="{00000000-0008-0000-0700-000058010000}"/>
            </a:ext>
          </a:extLst>
        </xdr:cNvPr>
        <xdr:cNvSpPr/>
      </xdr:nvSpPr>
      <xdr:spPr>
        <a:xfrm>
          <a:off x="9588500" y="983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150858</xdr:rowOff>
    </xdr:from>
    <xdr:ext cx="469744"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9404428" y="9923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41265</xdr:rowOff>
    </xdr:from>
    <xdr:to>
      <xdr:col>45</xdr:col>
      <xdr:colOff>177800</xdr:colOff>
      <xdr:row>57</xdr:row>
      <xdr:rowOff>121778</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7861300" y="9813915"/>
          <a:ext cx="889000" cy="80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66818</xdr:rowOff>
    </xdr:from>
    <xdr:to>
      <xdr:col>46</xdr:col>
      <xdr:colOff>38100</xdr:colOff>
      <xdr:row>57</xdr:row>
      <xdr:rowOff>168418</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8699500" y="983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159545</xdr:rowOff>
    </xdr:from>
    <xdr:ext cx="469744"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8515428" y="9932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118532</xdr:rowOff>
    </xdr:from>
    <xdr:to>
      <xdr:col>41</xdr:col>
      <xdr:colOff>50800</xdr:colOff>
      <xdr:row>57</xdr:row>
      <xdr:rowOff>121778</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6972300" y="9891182"/>
          <a:ext cx="889000" cy="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65949</xdr:rowOff>
    </xdr:from>
    <xdr:to>
      <xdr:col>41</xdr:col>
      <xdr:colOff>101600</xdr:colOff>
      <xdr:row>57</xdr:row>
      <xdr:rowOff>167549</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7810500" y="9838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12626</xdr:rowOff>
    </xdr:from>
    <xdr:ext cx="469744"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7626428" y="9613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80350</xdr:rowOff>
    </xdr:from>
    <xdr:to>
      <xdr:col>36</xdr:col>
      <xdr:colOff>165100</xdr:colOff>
      <xdr:row>58</xdr:row>
      <xdr:rowOff>10500</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6921500" y="985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1627</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6737428" y="99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36185</xdr:rowOff>
    </xdr:from>
    <xdr:to>
      <xdr:col>55</xdr:col>
      <xdr:colOff>50800</xdr:colOff>
      <xdr:row>57</xdr:row>
      <xdr:rowOff>137785</xdr:rowOff>
    </xdr:to>
    <xdr:sp macro="" textlink="">
      <xdr:nvSpPr>
        <xdr:cNvPr id="359" name="楕円 358">
          <a:extLst>
            <a:ext uri="{FF2B5EF4-FFF2-40B4-BE49-F238E27FC236}">
              <a16:creationId xmlns:a16="http://schemas.microsoft.com/office/drawing/2014/main" id="{00000000-0008-0000-0700-000067010000}"/>
            </a:ext>
          </a:extLst>
        </xdr:cNvPr>
        <xdr:cNvSpPr/>
      </xdr:nvSpPr>
      <xdr:spPr>
        <a:xfrm>
          <a:off x="10426700" y="980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59062</xdr:rowOff>
    </xdr:from>
    <xdr:ext cx="469744" cy="259045"/>
    <xdr:sp macro="" textlink="">
      <xdr:nvSpPr>
        <xdr:cNvPr id="360" name="農林水産業費該当値テキスト">
          <a:extLst>
            <a:ext uri="{FF2B5EF4-FFF2-40B4-BE49-F238E27FC236}">
              <a16:creationId xmlns:a16="http://schemas.microsoft.com/office/drawing/2014/main" id="{00000000-0008-0000-0700-000068010000}"/>
            </a:ext>
          </a:extLst>
        </xdr:cNvPr>
        <xdr:cNvSpPr txBox="1"/>
      </xdr:nvSpPr>
      <xdr:spPr>
        <a:xfrm>
          <a:off x="10528300" y="9660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33899</xdr:rowOff>
    </xdr:from>
    <xdr:to>
      <xdr:col>50</xdr:col>
      <xdr:colOff>165100</xdr:colOff>
      <xdr:row>57</xdr:row>
      <xdr:rowOff>135499</xdr:rowOff>
    </xdr:to>
    <xdr:sp macro="" textlink="">
      <xdr:nvSpPr>
        <xdr:cNvPr id="361" name="楕円 360">
          <a:extLst>
            <a:ext uri="{FF2B5EF4-FFF2-40B4-BE49-F238E27FC236}">
              <a16:creationId xmlns:a16="http://schemas.microsoft.com/office/drawing/2014/main" id="{00000000-0008-0000-0700-000069010000}"/>
            </a:ext>
          </a:extLst>
        </xdr:cNvPr>
        <xdr:cNvSpPr/>
      </xdr:nvSpPr>
      <xdr:spPr>
        <a:xfrm>
          <a:off x="9588500" y="9806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152026</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04428" y="9581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161915</xdr:rowOff>
    </xdr:from>
    <xdr:to>
      <xdr:col>46</xdr:col>
      <xdr:colOff>38100</xdr:colOff>
      <xdr:row>57</xdr:row>
      <xdr:rowOff>92065</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8699500" y="976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108592</xdr:rowOff>
    </xdr:from>
    <xdr:ext cx="469744"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15428" y="9538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70978</xdr:rowOff>
    </xdr:from>
    <xdr:to>
      <xdr:col>41</xdr:col>
      <xdr:colOff>101600</xdr:colOff>
      <xdr:row>58</xdr:row>
      <xdr:rowOff>1128</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7810500" y="984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163705</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26428" y="9936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67732</xdr:rowOff>
    </xdr:from>
    <xdr:to>
      <xdr:col>36</xdr:col>
      <xdr:colOff>165100</xdr:colOff>
      <xdr:row>57</xdr:row>
      <xdr:rowOff>169332</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6921500" y="984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14409</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37428" y="9615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商工費グラフ枠">
          <a:extLst>
            <a:ext uri="{FF2B5EF4-FFF2-40B4-BE49-F238E27FC236}">
              <a16:creationId xmlns:a16="http://schemas.microsoft.com/office/drawing/2014/main" id="{00000000-0008-0000-07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20542</xdr:rowOff>
    </xdr:from>
    <xdr:to>
      <xdr:col>54</xdr:col>
      <xdr:colOff>189865</xdr:colOff>
      <xdr:row>79</xdr:row>
      <xdr:rowOff>26543</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flipV="1">
          <a:off x="10475595" y="12022042"/>
          <a:ext cx="1270" cy="1549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30370</xdr:rowOff>
    </xdr:from>
    <xdr:ext cx="378565" cy="259045"/>
    <xdr:sp macro="" textlink="">
      <xdr:nvSpPr>
        <xdr:cNvPr id="393" name="商工費最小値テキスト">
          <a:extLst>
            <a:ext uri="{FF2B5EF4-FFF2-40B4-BE49-F238E27FC236}">
              <a16:creationId xmlns:a16="http://schemas.microsoft.com/office/drawing/2014/main" id="{00000000-0008-0000-0700-000089010000}"/>
            </a:ext>
          </a:extLst>
        </xdr:cNvPr>
        <xdr:cNvSpPr txBox="1"/>
      </xdr:nvSpPr>
      <xdr:spPr>
        <a:xfrm>
          <a:off x="10528300" y="13574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26543</xdr:rowOff>
    </xdr:from>
    <xdr:to>
      <xdr:col>55</xdr:col>
      <xdr:colOff>88900</xdr:colOff>
      <xdr:row>79</xdr:row>
      <xdr:rowOff>26543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10388600" y="13571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138669</xdr:rowOff>
    </xdr:from>
    <xdr:ext cx="534377" cy="259045"/>
    <xdr:sp macro="" textlink="">
      <xdr:nvSpPr>
        <xdr:cNvPr id="395" name="商工費最大値テキスト">
          <a:extLst>
            <a:ext uri="{FF2B5EF4-FFF2-40B4-BE49-F238E27FC236}">
              <a16:creationId xmlns:a16="http://schemas.microsoft.com/office/drawing/2014/main" id="{00000000-0008-0000-0700-00008B010000}"/>
            </a:ext>
          </a:extLst>
        </xdr:cNvPr>
        <xdr:cNvSpPr txBox="1"/>
      </xdr:nvSpPr>
      <xdr:spPr>
        <a:xfrm>
          <a:off x="10528300" y="11797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82,255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20542</xdr:rowOff>
    </xdr:from>
    <xdr:to>
      <xdr:col>55</xdr:col>
      <xdr:colOff>88900</xdr:colOff>
      <xdr:row>70</xdr:row>
      <xdr:rowOff>20542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10388600" y="12022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87255</xdr:rowOff>
    </xdr:from>
    <xdr:to>
      <xdr:col>55</xdr:col>
      <xdr:colOff>0</xdr:colOff>
      <xdr:row>78</xdr:row>
      <xdr:rowOff>123641</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9639300" y="13460355"/>
          <a:ext cx="838200" cy="36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169308</xdr:rowOff>
    </xdr:from>
    <xdr:ext cx="469744" cy="259045"/>
    <xdr:sp macro="" textlink="">
      <xdr:nvSpPr>
        <xdr:cNvPr id="398" name="商工費平均値テキスト">
          <a:extLst>
            <a:ext uri="{FF2B5EF4-FFF2-40B4-BE49-F238E27FC236}">
              <a16:creationId xmlns:a16="http://schemas.microsoft.com/office/drawing/2014/main" id="{00000000-0008-0000-0700-00008E010000}"/>
            </a:ext>
          </a:extLst>
        </xdr:cNvPr>
        <xdr:cNvSpPr txBox="1"/>
      </xdr:nvSpPr>
      <xdr:spPr>
        <a:xfrm>
          <a:off x="10528300" y="131995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146431</xdr:rowOff>
    </xdr:from>
    <xdr:to>
      <xdr:col>55</xdr:col>
      <xdr:colOff>50800</xdr:colOff>
      <xdr:row>78</xdr:row>
      <xdr:rowOff>76581</xdr:rowOff>
    </xdr:to>
    <xdr:sp macro="" textlink="">
      <xdr:nvSpPr>
        <xdr:cNvPr id="399" name="フローチャート: 判断 398">
          <a:extLst>
            <a:ext uri="{FF2B5EF4-FFF2-40B4-BE49-F238E27FC236}">
              <a16:creationId xmlns:a16="http://schemas.microsoft.com/office/drawing/2014/main" id="{00000000-0008-0000-0700-00008F010000}"/>
            </a:ext>
          </a:extLst>
        </xdr:cNvPr>
        <xdr:cNvSpPr/>
      </xdr:nvSpPr>
      <xdr:spPr>
        <a:xfrm>
          <a:off x="10426700" y="1334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87255</xdr:rowOff>
    </xdr:from>
    <xdr:to>
      <xdr:col>50</xdr:col>
      <xdr:colOff>114300</xdr:colOff>
      <xdr:row>78</xdr:row>
      <xdr:rowOff>101428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8750300" y="13460355"/>
          <a:ext cx="8890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110179</xdr:rowOff>
    </xdr:from>
    <xdr:to>
      <xdr:col>50</xdr:col>
      <xdr:colOff>165100</xdr:colOff>
      <xdr:row>78</xdr:row>
      <xdr:rowOff>40329</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9588500" y="13311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56856</xdr:rowOff>
    </xdr:from>
    <xdr:ext cx="534377"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9372111" y="1308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81254</xdr:rowOff>
    </xdr:from>
    <xdr:to>
      <xdr:col>45</xdr:col>
      <xdr:colOff>177800</xdr:colOff>
      <xdr:row>78</xdr:row>
      <xdr:rowOff>101428</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7861300" y="13454354"/>
          <a:ext cx="889000" cy="20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90843</xdr:rowOff>
    </xdr:from>
    <xdr:to>
      <xdr:col>46</xdr:col>
      <xdr:colOff>38100</xdr:colOff>
      <xdr:row>78</xdr:row>
      <xdr:rowOff>20993</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8699500" y="1329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37520</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8483111" y="13067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81254</xdr:rowOff>
    </xdr:from>
    <xdr:to>
      <xdr:col>41</xdr:col>
      <xdr:colOff>50800</xdr:colOff>
      <xdr:row>78</xdr:row>
      <xdr:rowOff>140424</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6972300" y="13454354"/>
          <a:ext cx="889000" cy="59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76364</xdr:rowOff>
    </xdr:from>
    <xdr:to>
      <xdr:col>41</xdr:col>
      <xdr:colOff>101600</xdr:colOff>
      <xdr:row>78</xdr:row>
      <xdr:rowOff>6514</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7810500" y="1327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23041</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7594111" y="13053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31311</xdr:rowOff>
    </xdr:from>
    <xdr:to>
      <xdr:col>36</xdr:col>
      <xdr:colOff>165100</xdr:colOff>
      <xdr:row>78</xdr:row>
      <xdr:rowOff>132911</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6921500" y="13404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149438</xdr:rowOff>
    </xdr:from>
    <xdr:ext cx="469744"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6737428" y="13179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72841</xdr:rowOff>
    </xdr:from>
    <xdr:to>
      <xdr:col>55</xdr:col>
      <xdr:colOff>50800</xdr:colOff>
      <xdr:row>79</xdr:row>
      <xdr:rowOff>2991</xdr:rowOff>
    </xdr:to>
    <xdr:sp macro="" textlink="">
      <xdr:nvSpPr>
        <xdr:cNvPr id="416" name="楕円 415">
          <a:extLst>
            <a:ext uri="{FF2B5EF4-FFF2-40B4-BE49-F238E27FC236}">
              <a16:creationId xmlns:a16="http://schemas.microsoft.com/office/drawing/2014/main" id="{00000000-0008-0000-0700-0000A0010000}"/>
            </a:ext>
          </a:extLst>
        </xdr:cNvPr>
        <xdr:cNvSpPr/>
      </xdr:nvSpPr>
      <xdr:spPr>
        <a:xfrm>
          <a:off x="10426700" y="13445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159218</xdr:rowOff>
    </xdr:from>
    <xdr:ext cx="469744" cy="259045"/>
    <xdr:sp macro="" textlink="">
      <xdr:nvSpPr>
        <xdr:cNvPr id="417" name="商工費該当値テキスト">
          <a:extLst>
            <a:ext uri="{FF2B5EF4-FFF2-40B4-BE49-F238E27FC236}">
              <a16:creationId xmlns:a16="http://schemas.microsoft.com/office/drawing/2014/main" id="{00000000-0008-0000-0700-0000A1010000}"/>
            </a:ext>
          </a:extLst>
        </xdr:cNvPr>
        <xdr:cNvSpPr txBox="1"/>
      </xdr:nvSpPr>
      <xdr:spPr>
        <a:xfrm>
          <a:off x="10528300" y="1336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36455</xdr:rowOff>
    </xdr:from>
    <xdr:to>
      <xdr:col>50</xdr:col>
      <xdr:colOff>165100</xdr:colOff>
      <xdr:row>78</xdr:row>
      <xdr:rowOff>138055</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9588500" y="134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129182</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04428" y="13502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50628</xdr:rowOff>
    </xdr:from>
    <xdr:to>
      <xdr:col>46</xdr:col>
      <xdr:colOff>38100</xdr:colOff>
      <xdr:row>78</xdr:row>
      <xdr:rowOff>152228</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8699500" y="1342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143355</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15428" y="13516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30454</xdr:rowOff>
    </xdr:from>
    <xdr:to>
      <xdr:col>41</xdr:col>
      <xdr:colOff>101600</xdr:colOff>
      <xdr:row>78</xdr:row>
      <xdr:rowOff>132054</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7810500" y="13403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123181</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26428" y="13496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89624</xdr:rowOff>
    </xdr:from>
    <xdr:to>
      <xdr:col>36</xdr:col>
      <xdr:colOff>165100</xdr:colOff>
      <xdr:row>79</xdr:row>
      <xdr:rowOff>19774</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6921500" y="1346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10901</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37428" y="13555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土木費グラフ枠">
          <a:extLst>
            <a:ext uri="{FF2B5EF4-FFF2-40B4-BE49-F238E27FC236}">
              <a16:creationId xmlns:a16="http://schemas.microsoft.com/office/drawing/2014/main" id="{00000000-0008-0000-0700-0000C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69990</xdr:rowOff>
    </xdr:from>
    <xdr:to>
      <xdr:col>54</xdr:col>
      <xdr:colOff>189865</xdr:colOff>
      <xdr:row>98</xdr:row>
      <xdr:rowOff>39015</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flipV="1">
          <a:off x="10475595" y="15500490"/>
          <a:ext cx="1270" cy="1340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42842</xdr:rowOff>
    </xdr:from>
    <xdr:ext cx="534377" cy="259045"/>
    <xdr:sp macro="" textlink="">
      <xdr:nvSpPr>
        <xdr:cNvPr id="450" name="土木費最小値テキスト">
          <a:extLst>
            <a:ext uri="{FF2B5EF4-FFF2-40B4-BE49-F238E27FC236}">
              <a16:creationId xmlns:a16="http://schemas.microsoft.com/office/drawing/2014/main" id="{00000000-0008-0000-0700-0000C2010000}"/>
            </a:ext>
          </a:extLst>
        </xdr:cNvPr>
        <xdr:cNvSpPr txBox="1"/>
      </xdr:nvSpPr>
      <xdr:spPr>
        <a:xfrm>
          <a:off x="10528300" y="1684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39015</xdr:rowOff>
    </xdr:from>
    <xdr:to>
      <xdr:col>55</xdr:col>
      <xdr:colOff>88900</xdr:colOff>
      <xdr:row>98</xdr:row>
      <xdr:rowOff>39015</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10388600" y="16841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16667</xdr:rowOff>
    </xdr:from>
    <xdr:ext cx="599010" cy="259045"/>
    <xdr:sp macro="" textlink="">
      <xdr:nvSpPr>
        <xdr:cNvPr id="452" name="土木費最大値テキスト">
          <a:extLst>
            <a:ext uri="{FF2B5EF4-FFF2-40B4-BE49-F238E27FC236}">
              <a16:creationId xmlns:a16="http://schemas.microsoft.com/office/drawing/2014/main" id="{00000000-0008-0000-0700-0000C4010000}"/>
            </a:ext>
          </a:extLst>
        </xdr:cNvPr>
        <xdr:cNvSpPr txBox="1"/>
      </xdr:nvSpPr>
      <xdr:spPr>
        <a:xfrm>
          <a:off x="10528300" y="15275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119,489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69990</xdr:rowOff>
    </xdr:from>
    <xdr:to>
      <xdr:col>55</xdr:col>
      <xdr:colOff>88900</xdr:colOff>
      <xdr:row>90</xdr:row>
      <xdr:rowOff>69990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5500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788</xdr:rowOff>
    </xdr:from>
    <xdr:to>
      <xdr:col>55</xdr:col>
      <xdr:colOff>0</xdr:colOff>
      <xdr:row>97</xdr:row>
      <xdr:rowOff>7786</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9639300" y="16631438"/>
          <a:ext cx="838200" cy="6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20387</xdr:rowOff>
    </xdr:from>
    <xdr:ext cx="534377" cy="259045"/>
    <xdr:sp macro="" textlink="">
      <xdr:nvSpPr>
        <xdr:cNvPr id="455" name="土木費平均値テキスト">
          <a:extLst>
            <a:ext uri="{FF2B5EF4-FFF2-40B4-BE49-F238E27FC236}">
              <a16:creationId xmlns:a16="http://schemas.microsoft.com/office/drawing/2014/main" id="{00000000-0008-0000-0700-0000C7010000}"/>
            </a:ext>
          </a:extLst>
        </xdr:cNvPr>
        <xdr:cNvSpPr txBox="1"/>
      </xdr:nvSpPr>
      <xdr:spPr>
        <a:xfrm>
          <a:off x="10528300" y="16308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168960</xdr:rowOff>
    </xdr:from>
    <xdr:to>
      <xdr:col>55</xdr:col>
      <xdr:colOff>50800</xdr:colOff>
      <xdr:row>96</xdr:row>
      <xdr:rowOff>99110</xdr:rowOff>
    </xdr:to>
    <xdr:sp macro="" textlink="">
      <xdr:nvSpPr>
        <xdr:cNvPr id="456" name="フローチャート: 判断 455">
          <a:extLst>
            <a:ext uri="{FF2B5EF4-FFF2-40B4-BE49-F238E27FC236}">
              <a16:creationId xmlns:a16="http://schemas.microsoft.com/office/drawing/2014/main" id="{00000000-0008-0000-0700-0000C8010000}"/>
            </a:ext>
          </a:extLst>
        </xdr:cNvPr>
        <xdr:cNvSpPr/>
      </xdr:nvSpPr>
      <xdr:spPr>
        <a:xfrm>
          <a:off x="10426700" y="1645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115239</xdr:rowOff>
    </xdr:from>
    <xdr:to>
      <xdr:col>50</xdr:col>
      <xdr:colOff>114300</xdr:colOff>
      <xdr:row>97</xdr:row>
      <xdr:rowOff>7786</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8750300" y="16574439"/>
          <a:ext cx="889000" cy="63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6210</xdr:rowOff>
    </xdr:from>
    <xdr:to>
      <xdr:col>50</xdr:col>
      <xdr:colOff>165100</xdr:colOff>
      <xdr:row>96</xdr:row>
      <xdr:rowOff>107810</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9588500" y="1646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124337</xdr:rowOff>
    </xdr:from>
    <xdr:ext cx="534377"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9372111" y="1624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115239</xdr:rowOff>
    </xdr:from>
    <xdr:to>
      <xdr:col>45</xdr:col>
      <xdr:colOff>177800</xdr:colOff>
      <xdr:row>97</xdr:row>
      <xdr:rowOff>1651</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7861300" y="16574439"/>
          <a:ext cx="889000" cy="57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482</xdr:rowOff>
    </xdr:from>
    <xdr:to>
      <xdr:col>46</xdr:col>
      <xdr:colOff>38100</xdr:colOff>
      <xdr:row>96</xdr:row>
      <xdr:rowOff>102082</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8699500" y="16459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118609</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8483111" y="16234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149467</xdr:rowOff>
    </xdr:from>
    <xdr:to>
      <xdr:col>41</xdr:col>
      <xdr:colOff>50800</xdr:colOff>
      <xdr:row>97</xdr:row>
      <xdr:rowOff>1651</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6972300" y="16608667"/>
          <a:ext cx="889000" cy="23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19786</xdr:rowOff>
    </xdr:from>
    <xdr:to>
      <xdr:col>41</xdr:col>
      <xdr:colOff>101600</xdr:colOff>
      <xdr:row>96</xdr:row>
      <xdr:rowOff>121386</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7810500" y="16478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137913</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7594111" y="1625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27775</xdr:rowOff>
    </xdr:from>
    <xdr:to>
      <xdr:col>36</xdr:col>
      <xdr:colOff>165100</xdr:colOff>
      <xdr:row>96</xdr:row>
      <xdr:rowOff>129375</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6921500" y="16486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145902</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6705111" y="16262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121438</xdr:rowOff>
    </xdr:from>
    <xdr:to>
      <xdr:col>55</xdr:col>
      <xdr:colOff>50800</xdr:colOff>
      <xdr:row>97</xdr:row>
      <xdr:rowOff>51588</xdr:rowOff>
    </xdr:to>
    <xdr:sp macro="" textlink="">
      <xdr:nvSpPr>
        <xdr:cNvPr id="473" name="楕円 472">
          <a:extLst>
            <a:ext uri="{FF2B5EF4-FFF2-40B4-BE49-F238E27FC236}">
              <a16:creationId xmlns:a16="http://schemas.microsoft.com/office/drawing/2014/main" id="{00000000-0008-0000-0700-0000D9010000}"/>
            </a:ext>
          </a:extLst>
        </xdr:cNvPr>
        <xdr:cNvSpPr/>
      </xdr:nvSpPr>
      <xdr:spPr>
        <a:xfrm>
          <a:off x="10426700" y="16580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99865</xdr:rowOff>
    </xdr:from>
    <xdr:ext cx="534377" cy="259045"/>
    <xdr:sp macro="" textlink="">
      <xdr:nvSpPr>
        <xdr:cNvPr id="474" name="土木費該当値テキスト">
          <a:extLst>
            <a:ext uri="{FF2B5EF4-FFF2-40B4-BE49-F238E27FC236}">
              <a16:creationId xmlns:a16="http://schemas.microsoft.com/office/drawing/2014/main" id="{00000000-0008-0000-0700-0000DA010000}"/>
            </a:ext>
          </a:extLst>
        </xdr:cNvPr>
        <xdr:cNvSpPr txBox="1"/>
      </xdr:nvSpPr>
      <xdr:spPr>
        <a:xfrm>
          <a:off x="10528300" y="16559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128436</xdr:rowOff>
    </xdr:from>
    <xdr:to>
      <xdr:col>50</xdr:col>
      <xdr:colOff>165100</xdr:colOff>
      <xdr:row>97</xdr:row>
      <xdr:rowOff>58586</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9588500" y="1658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49713</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372111" y="1668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64439</xdr:rowOff>
    </xdr:from>
    <xdr:to>
      <xdr:col>46</xdr:col>
      <xdr:colOff>38100</xdr:colOff>
      <xdr:row>96</xdr:row>
      <xdr:rowOff>166039</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8699500" y="1652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157166</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6616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122301</xdr:rowOff>
    </xdr:from>
    <xdr:to>
      <xdr:col>41</xdr:col>
      <xdr:colOff>101600</xdr:colOff>
      <xdr:row>97</xdr:row>
      <xdr:rowOff>52451</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7810500" y="1658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43578</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94111" y="1667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98667</xdr:rowOff>
    </xdr:from>
    <xdr:to>
      <xdr:col>36</xdr:col>
      <xdr:colOff>165100</xdr:colOff>
      <xdr:row>97</xdr:row>
      <xdr:rowOff>28817</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6921500" y="16557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19944</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05111" y="1665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60833</xdr:rowOff>
    </xdr:from>
    <xdr:to>
      <xdr:col>85</xdr:col>
      <xdr:colOff>126364</xdr:colOff>
      <xdr:row>39</xdr:row>
      <xdr:rowOff>104521</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204333"/>
          <a:ext cx="1269" cy="1586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108348</xdr:rowOff>
    </xdr:from>
    <xdr:ext cx="469744" cy="259045"/>
    <xdr:sp macro="" textlink="">
      <xdr:nvSpPr>
        <xdr:cNvPr id="508" name="消防費最小値テキスト">
          <a:extLst>
            <a:ext uri="{FF2B5EF4-FFF2-40B4-BE49-F238E27FC236}">
              <a16:creationId xmlns:a16="http://schemas.microsoft.com/office/drawing/2014/main" id="{00000000-0008-0000-0700-0000FC010000}"/>
            </a:ext>
          </a:extLst>
        </xdr:cNvPr>
        <xdr:cNvSpPr txBox="1"/>
      </xdr:nvSpPr>
      <xdr:spPr>
        <a:xfrm>
          <a:off x="16370300" y="6794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104521</xdr:rowOff>
    </xdr:from>
    <xdr:to>
      <xdr:col>86</xdr:col>
      <xdr:colOff>25400</xdr:colOff>
      <xdr:row>39</xdr:row>
      <xdr:rowOff>104521</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791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7510</xdr:rowOff>
    </xdr:from>
    <xdr:ext cx="534377" cy="259045"/>
    <xdr:sp macro="" textlink="">
      <xdr:nvSpPr>
        <xdr:cNvPr id="510" name="消防費最大値テキスト">
          <a:extLst>
            <a:ext uri="{FF2B5EF4-FFF2-40B4-BE49-F238E27FC236}">
              <a16:creationId xmlns:a16="http://schemas.microsoft.com/office/drawing/2014/main" id="{00000000-0008-0000-0700-0000FE010000}"/>
            </a:ext>
          </a:extLst>
        </xdr:cNvPr>
        <xdr:cNvSpPr txBox="1"/>
      </xdr:nvSpPr>
      <xdr:spPr>
        <a:xfrm>
          <a:off x="16370300" y="497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60833</xdr:rowOff>
    </xdr:from>
    <xdr:to>
      <xdr:col>86</xdr:col>
      <xdr:colOff>25400</xdr:colOff>
      <xdr:row>30</xdr:row>
      <xdr:rowOff>60833</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204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157734</xdr:rowOff>
    </xdr:from>
    <xdr:to>
      <xdr:col>85</xdr:col>
      <xdr:colOff>127000</xdr:colOff>
      <xdr:row>35</xdr:row>
      <xdr:rowOff>11938</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5481300" y="5815584"/>
          <a:ext cx="838200" cy="197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52976</xdr:rowOff>
    </xdr:from>
    <xdr:ext cx="534377" cy="259045"/>
    <xdr:sp macro="" textlink="">
      <xdr:nvSpPr>
        <xdr:cNvPr id="513" name="消防費平均値テキスト">
          <a:extLst>
            <a:ext uri="{FF2B5EF4-FFF2-40B4-BE49-F238E27FC236}">
              <a16:creationId xmlns:a16="http://schemas.microsoft.com/office/drawing/2014/main" id="{00000000-0008-0000-0700-000001020000}"/>
            </a:ext>
          </a:extLst>
        </xdr:cNvPr>
        <xdr:cNvSpPr txBox="1"/>
      </xdr:nvSpPr>
      <xdr:spPr>
        <a:xfrm>
          <a:off x="16370300" y="60537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74549</xdr:rowOff>
    </xdr:from>
    <xdr:to>
      <xdr:col>85</xdr:col>
      <xdr:colOff>177800</xdr:colOff>
      <xdr:row>36</xdr:row>
      <xdr:rowOff>4699</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6268700" y="6075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889</xdr:rowOff>
    </xdr:from>
    <xdr:to>
      <xdr:col>81</xdr:col>
      <xdr:colOff>50800</xdr:colOff>
      <xdr:row>33</xdr:row>
      <xdr:rowOff>157734</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4592300" y="5315839"/>
          <a:ext cx="889000" cy="499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79629</xdr:rowOff>
    </xdr:from>
    <xdr:to>
      <xdr:col>81</xdr:col>
      <xdr:colOff>101600</xdr:colOff>
      <xdr:row>36</xdr:row>
      <xdr:rowOff>9779</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5430500" y="608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906</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14111" y="6173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889</xdr:rowOff>
    </xdr:from>
    <xdr:to>
      <xdr:col>76</xdr:col>
      <xdr:colOff>114300</xdr:colOff>
      <xdr:row>34</xdr:row>
      <xdr:rowOff>85344</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3703300" y="5315839"/>
          <a:ext cx="889000" cy="598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75057</xdr:rowOff>
    </xdr:from>
    <xdr:to>
      <xdr:col>76</xdr:col>
      <xdr:colOff>165100</xdr:colOff>
      <xdr:row>36</xdr:row>
      <xdr:rowOff>5207</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4541500" y="607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167784</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5111" y="616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85344</xdr:rowOff>
    </xdr:from>
    <xdr:to>
      <xdr:col>71</xdr:col>
      <xdr:colOff>177800</xdr:colOff>
      <xdr:row>35</xdr:row>
      <xdr:rowOff>18161</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2814300" y="5914644"/>
          <a:ext cx="889000" cy="10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160147</xdr:rowOff>
    </xdr:from>
    <xdr:to>
      <xdr:col>72</xdr:col>
      <xdr:colOff>38100</xdr:colOff>
      <xdr:row>35</xdr:row>
      <xdr:rowOff>90297</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652500" y="598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81424</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6111" y="6082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15367</xdr:rowOff>
    </xdr:from>
    <xdr:to>
      <xdr:col>67</xdr:col>
      <xdr:colOff>101600</xdr:colOff>
      <xdr:row>35</xdr:row>
      <xdr:rowOff>116967</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2763500" y="601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108094</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7111" y="610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132588</xdr:rowOff>
    </xdr:from>
    <xdr:to>
      <xdr:col>85</xdr:col>
      <xdr:colOff>177800</xdr:colOff>
      <xdr:row>35</xdr:row>
      <xdr:rowOff>62738</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6268700" y="5961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155465</xdr:rowOff>
    </xdr:from>
    <xdr:ext cx="534377" cy="259045"/>
    <xdr:sp macro="" textlink="">
      <xdr:nvSpPr>
        <xdr:cNvPr id="532" name="消防費該当値テキスト">
          <a:extLst>
            <a:ext uri="{FF2B5EF4-FFF2-40B4-BE49-F238E27FC236}">
              <a16:creationId xmlns:a16="http://schemas.microsoft.com/office/drawing/2014/main" id="{00000000-0008-0000-0700-000014020000}"/>
            </a:ext>
          </a:extLst>
        </xdr:cNvPr>
        <xdr:cNvSpPr txBox="1"/>
      </xdr:nvSpPr>
      <xdr:spPr>
        <a:xfrm>
          <a:off x="16370300" y="5813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106934</xdr:rowOff>
    </xdr:from>
    <xdr:to>
      <xdr:col>81</xdr:col>
      <xdr:colOff>101600</xdr:colOff>
      <xdr:row>34</xdr:row>
      <xdr:rowOff>37084</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5430500" y="576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53611</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14111" y="5540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30</xdr:row>
      <xdr:rowOff>121539</xdr:rowOff>
    </xdr:from>
    <xdr:to>
      <xdr:col>76</xdr:col>
      <xdr:colOff>165100</xdr:colOff>
      <xdr:row>31</xdr:row>
      <xdr:rowOff>51689</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4541500" y="526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29</xdr:row>
      <xdr:rowOff>68216</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504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34544</xdr:rowOff>
    </xdr:from>
    <xdr:to>
      <xdr:col>72</xdr:col>
      <xdr:colOff>38100</xdr:colOff>
      <xdr:row>34</xdr:row>
      <xdr:rowOff>136144</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3652500" y="586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152671</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5639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138811</xdr:rowOff>
    </xdr:from>
    <xdr:to>
      <xdr:col>67</xdr:col>
      <xdr:colOff>101600</xdr:colOff>
      <xdr:row>35</xdr:row>
      <xdr:rowOff>68961</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2763500" y="596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85488</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5743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31191</xdr:rowOff>
    </xdr:from>
    <xdr:to>
      <xdr:col>85</xdr:col>
      <xdr:colOff>126364</xdr:colOff>
      <xdr:row>58</xdr:row>
      <xdr:rowOff>70244</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603691"/>
          <a:ext cx="1269" cy="1410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74071</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018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70244</xdr:rowOff>
    </xdr:from>
    <xdr:to>
      <xdr:col>86</xdr:col>
      <xdr:colOff>25400</xdr:colOff>
      <xdr:row>58</xdr:row>
      <xdr:rowOff>70244</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014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149318</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378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101,696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31191</xdr:rowOff>
    </xdr:from>
    <xdr:to>
      <xdr:col>86</xdr:col>
      <xdr:colOff>25400</xdr:colOff>
      <xdr:row>50</xdr:row>
      <xdr:rowOff>31191</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603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30582</xdr:rowOff>
    </xdr:from>
    <xdr:to>
      <xdr:col>85</xdr:col>
      <xdr:colOff>127000</xdr:colOff>
      <xdr:row>57</xdr:row>
      <xdr:rowOff>85103</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5481300" y="9803232"/>
          <a:ext cx="838200" cy="54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146296</xdr:rowOff>
    </xdr:from>
    <xdr:ext cx="534377"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4045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123419</xdr:rowOff>
    </xdr:from>
    <xdr:to>
      <xdr:col>85</xdr:col>
      <xdr:colOff>177800</xdr:colOff>
      <xdr:row>56</xdr:row>
      <xdr:rowOff>53569</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55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6103</xdr:rowOff>
    </xdr:from>
    <xdr:to>
      <xdr:col>81</xdr:col>
      <xdr:colOff>50800</xdr:colOff>
      <xdr:row>57</xdr:row>
      <xdr:rowOff>85103</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4592300" y="9778753"/>
          <a:ext cx="889000" cy="79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4318</xdr:rowOff>
    </xdr:from>
    <xdr:to>
      <xdr:col>81</xdr:col>
      <xdr:colOff>101600</xdr:colOff>
      <xdr:row>56</xdr:row>
      <xdr:rowOff>105918</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60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122445</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214111" y="938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163665</xdr:rowOff>
    </xdr:from>
    <xdr:to>
      <xdr:col>76</xdr:col>
      <xdr:colOff>114300</xdr:colOff>
      <xdr:row>57</xdr:row>
      <xdr:rowOff>6103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3703300" y="9421965"/>
          <a:ext cx="889000" cy="356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29655</xdr:rowOff>
    </xdr:from>
    <xdr:to>
      <xdr:col>76</xdr:col>
      <xdr:colOff>165100</xdr:colOff>
      <xdr:row>56</xdr:row>
      <xdr:rowOff>131255</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63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147782</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325111" y="940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163665</xdr:rowOff>
    </xdr:from>
    <xdr:to>
      <xdr:col>71</xdr:col>
      <xdr:colOff>177800</xdr:colOff>
      <xdr:row>57</xdr:row>
      <xdr:rowOff>48793</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814300" y="9421965"/>
          <a:ext cx="889000" cy="399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85681</xdr:rowOff>
    </xdr:from>
    <xdr:to>
      <xdr:col>72</xdr:col>
      <xdr:colOff>38100</xdr:colOff>
      <xdr:row>56</xdr:row>
      <xdr:rowOff>15831</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51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6958</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36111" y="960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39770</xdr:rowOff>
    </xdr:from>
    <xdr:to>
      <xdr:col>67</xdr:col>
      <xdr:colOff>101600</xdr:colOff>
      <xdr:row>56</xdr:row>
      <xdr:rowOff>141370</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64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157897</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47111" y="9416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151232</xdr:rowOff>
    </xdr:from>
    <xdr:to>
      <xdr:col>85</xdr:col>
      <xdr:colOff>177800</xdr:colOff>
      <xdr:row>57</xdr:row>
      <xdr:rowOff>81382</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75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129659</xdr:rowOff>
    </xdr:from>
    <xdr:ext cx="534377"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730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34303</xdr:rowOff>
    </xdr:from>
    <xdr:to>
      <xdr:col>81</xdr:col>
      <xdr:colOff>101600</xdr:colOff>
      <xdr:row>57</xdr:row>
      <xdr:rowOff>135903</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806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127030</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899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126753</xdr:rowOff>
    </xdr:from>
    <xdr:to>
      <xdr:col>76</xdr:col>
      <xdr:colOff>165100</xdr:colOff>
      <xdr:row>57</xdr:row>
      <xdr:rowOff>56903</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727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48030</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982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112865</xdr:rowOff>
    </xdr:from>
    <xdr:to>
      <xdr:col>72</xdr:col>
      <xdr:colOff>38100</xdr:colOff>
      <xdr:row>55</xdr:row>
      <xdr:rowOff>43015</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371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59542</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9146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169443</xdr:rowOff>
    </xdr:from>
    <xdr:to>
      <xdr:col>67</xdr:col>
      <xdr:colOff>101600</xdr:colOff>
      <xdr:row>57</xdr:row>
      <xdr:rowOff>99593</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77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90720</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9863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13643</xdr:rowOff>
    </xdr:from>
    <xdr:to>
      <xdr:col>85</xdr:col>
      <xdr:colOff>126364</xdr:colOff>
      <xdr:row>79</xdr:row>
      <xdr:rowOff>98879</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186593"/>
          <a:ext cx="1269" cy="1456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131770</xdr:rowOff>
    </xdr:from>
    <xdr:ext cx="534377"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96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13,383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13643</xdr:rowOff>
    </xdr:from>
    <xdr:to>
      <xdr:col>86</xdr:col>
      <xdr:colOff>25400</xdr:colOff>
      <xdr:row>71</xdr:row>
      <xdr:rowOff>13643</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186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159129</xdr:rowOff>
    </xdr:from>
    <xdr:ext cx="378565"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36077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136252</xdr:rowOff>
    </xdr:from>
    <xdr:to>
      <xdr:col>85</xdr:col>
      <xdr:colOff>177800</xdr:colOff>
      <xdr:row>79</xdr:row>
      <xdr:rowOff>66402</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50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143111</xdr:rowOff>
    </xdr:from>
    <xdr:to>
      <xdr:col>81</xdr:col>
      <xdr:colOff>101600</xdr:colOff>
      <xdr:row>79</xdr:row>
      <xdr:rowOff>73261</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51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89788</xdr:rowOff>
    </xdr:from>
    <xdr:ext cx="378565"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92017" y="13291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77760</xdr:rowOff>
    </xdr:from>
    <xdr:to>
      <xdr:col>76</xdr:col>
      <xdr:colOff>114300</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3703300" y="13622310"/>
          <a:ext cx="889000" cy="21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142894</xdr:rowOff>
    </xdr:from>
    <xdr:to>
      <xdr:col>76</xdr:col>
      <xdr:colOff>165100</xdr:colOff>
      <xdr:row>79</xdr:row>
      <xdr:rowOff>73044</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51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89571</xdr:rowOff>
    </xdr:from>
    <xdr:ext cx="378565"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403017" y="13291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13970</xdr:rowOff>
    </xdr:from>
    <xdr:to>
      <xdr:col>71</xdr:col>
      <xdr:colOff>177800</xdr:colOff>
      <xdr:row>79</xdr:row>
      <xdr:rowOff>77760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814300" y="13558520"/>
          <a:ext cx="889000" cy="63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106643</xdr:rowOff>
    </xdr:from>
    <xdr:to>
      <xdr:col>72</xdr:col>
      <xdr:colOff>38100</xdr:colOff>
      <xdr:row>79</xdr:row>
      <xdr:rowOff>36793</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47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53320</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68428" y="1325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82913</xdr:rowOff>
    </xdr:from>
    <xdr:to>
      <xdr:col>67</xdr:col>
      <xdr:colOff>101600</xdr:colOff>
      <xdr:row>79</xdr:row>
      <xdr:rowOff>13063</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45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29590</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79428" y="13231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26960</xdr:rowOff>
    </xdr:from>
    <xdr:to>
      <xdr:col>72</xdr:col>
      <xdr:colOff>38100</xdr:colOff>
      <xdr:row>79</xdr:row>
      <xdr:rowOff>128560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57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119687</xdr:rowOff>
    </xdr:from>
    <xdr:ext cx="378565"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4017" y="136642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134620</xdr:rowOff>
    </xdr:from>
    <xdr:to>
      <xdr:col>67</xdr:col>
      <xdr:colOff>101600</xdr:colOff>
      <xdr:row>79</xdr:row>
      <xdr:rowOff>64770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50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55897</xdr:rowOff>
    </xdr:from>
    <xdr:ext cx="378565"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5017" y="13600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97010</xdr:rowOff>
    </xdr:from>
    <xdr:to>
      <xdr:col>85</xdr:col>
      <xdr:colOff>126364</xdr:colOff>
      <xdr:row>97</xdr:row>
      <xdr:rowOff>109849</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527510"/>
          <a:ext cx="1269" cy="1212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113676</xdr:rowOff>
    </xdr:from>
    <xdr:ext cx="534377"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674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109849</xdr:rowOff>
    </xdr:from>
    <xdr:to>
      <xdr:col>86</xdr:col>
      <xdr:colOff>25400</xdr:colOff>
      <xdr:row>97</xdr:row>
      <xdr:rowOff>109849</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6740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43687</xdr:rowOff>
    </xdr:from>
    <xdr:ext cx="534377"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302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78,241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97010</xdr:rowOff>
    </xdr:from>
    <xdr:to>
      <xdr:col>86</xdr:col>
      <xdr:colOff>25400</xdr:colOff>
      <xdr:row>90</xdr:row>
      <xdr:rowOff>97010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527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123927</xdr:rowOff>
    </xdr:from>
    <xdr:to>
      <xdr:col>85</xdr:col>
      <xdr:colOff>127000</xdr:colOff>
      <xdr:row>94</xdr:row>
      <xdr:rowOff>164142</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5481300" y="16240227"/>
          <a:ext cx="838200" cy="40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8862</xdr:rowOff>
    </xdr:from>
    <xdr:ext cx="534377"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296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30435</xdr:rowOff>
    </xdr:from>
    <xdr:to>
      <xdr:col>85</xdr:col>
      <xdr:colOff>177800</xdr:colOff>
      <xdr:row>95</xdr:row>
      <xdr:rowOff>132035</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31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109753</xdr:rowOff>
    </xdr:from>
    <xdr:to>
      <xdr:col>81</xdr:col>
      <xdr:colOff>50800</xdr:colOff>
      <xdr:row>94</xdr:row>
      <xdr:rowOff>123927</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4592300" y="16226053"/>
          <a:ext cx="889000" cy="14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20453</xdr:rowOff>
    </xdr:from>
    <xdr:to>
      <xdr:col>81</xdr:col>
      <xdr:colOff>101600</xdr:colOff>
      <xdr:row>95</xdr:row>
      <xdr:rowOff>122053</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30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113180</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214111" y="16400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109753</xdr:rowOff>
    </xdr:from>
    <xdr:to>
      <xdr:col>76</xdr:col>
      <xdr:colOff>114300</xdr:colOff>
      <xdr:row>94</xdr:row>
      <xdr:rowOff>124250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3703300" y="16226053"/>
          <a:ext cx="889000" cy="14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30798</xdr:rowOff>
    </xdr:from>
    <xdr:to>
      <xdr:col>76</xdr:col>
      <xdr:colOff>165100</xdr:colOff>
      <xdr:row>95</xdr:row>
      <xdr:rowOff>132398</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3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123525</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325111" y="1641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119411</xdr:rowOff>
    </xdr:from>
    <xdr:to>
      <xdr:col>71</xdr:col>
      <xdr:colOff>177800</xdr:colOff>
      <xdr:row>94</xdr:row>
      <xdr:rowOff>124250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814300" y="16235711"/>
          <a:ext cx="889000" cy="4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67221</xdr:rowOff>
    </xdr:from>
    <xdr:to>
      <xdr:col>72</xdr:col>
      <xdr:colOff>38100</xdr:colOff>
      <xdr:row>95</xdr:row>
      <xdr:rowOff>168821</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35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159948</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36111" y="16447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74288</xdr:rowOff>
    </xdr:from>
    <xdr:to>
      <xdr:col>67</xdr:col>
      <xdr:colOff>101600</xdr:colOff>
      <xdr:row>96</xdr:row>
      <xdr:rowOff>4438</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36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167015</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47111" y="1645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113342</xdr:rowOff>
    </xdr:from>
    <xdr:to>
      <xdr:col>85</xdr:col>
      <xdr:colOff>177800</xdr:colOff>
      <xdr:row>95</xdr:row>
      <xdr:rowOff>43492</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6229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136219</xdr:rowOff>
    </xdr:from>
    <xdr:ext cx="534377"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6081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73127</xdr:rowOff>
    </xdr:from>
    <xdr:to>
      <xdr:col>81</xdr:col>
      <xdr:colOff>101600</xdr:colOff>
      <xdr:row>95</xdr:row>
      <xdr:rowOff>3277</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618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19804</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14111" y="15964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58953</xdr:rowOff>
    </xdr:from>
    <xdr:to>
      <xdr:col>76</xdr:col>
      <xdr:colOff>165100</xdr:colOff>
      <xdr:row>94</xdr:row>
      <xdr:rowOff>160553</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6175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5630</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595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73450</xdr:rowOff>
    </xdr:from>
    <xdr:to>
      <xdr:col>72</xdr:col>
      <xdr:colOff>38100</xdr:colOff>
      <xdr:row>95</xdr:row>
      <xdr:rowOff>3600</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618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20127</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5964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68611</xdr:rowOff>
    </xdr:from>
    <xdr:to>
      <xdr:col>67</xdr:col>
      <xdr:colOff>101600</xdr:colOff>
      <xdr:row>94</xdr:row>
      <xdr:rowOff>170211</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618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15288</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5960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82550</xdr:rowOff>
    </xdr:from>
    <xdr:to>
      <xdr:col>116</xdr:col>
      <xdr:colOff>62864</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2159595" y="5226050"/>
          <a:ext cx="1269"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66502</xdr:rowOff>
    </xdr:from>
    <xdr:ext cx="249299" cy="259045"/>
    <xdr:sp macro="" textlink="">
      <xdr:nvSpPr>
        <xdr:cNvPr id="739" name="諸支出金最小値テキスト">
          <a:extLst>
            <a:ext uri="{FF2B5EF4-FFF2-40B4-BE49-F238E27FC236}">
              <a16:creationId xmlns:a16="http://schemas.microsoft.com/office/drawing/2014/main" id="{00000000-0008-0000-0700-0000E3020000}"/>
            </a:ext>
          </a:extLst>
        </xdr:cNvPr>
        <xdr:cNvSpPr txBox="1"/>
      </xdr:nvSpPr>
      <xdr:spPr>
        <a:xfrm>
          <a:off x="22212300" y="6753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29227</xdr:rowOff>
    </xdr:from>
    <xdr:ext cx="469744" cy="259045"/>
    <xdr:sp macro="" textlink="">
      <xdr:nvSpPr>
        <xdr:cNvPr id="741" name="諸支出金最大値テキスト">
          <a:extLst>
            <a:ext uri="{FF2B5EF4-FFF2-40B4-BE49-F238E27FC236}">
              <a16:creationId xmlns:a16="http://schemas.microsoft.com/office/drawing/2014/main" id="{00000000-0008-0000-0700-0000E5020000}"/>
            </a:ext>
          </a:extLst>
        </xdr:cNvPr>
        <xdr:cNvSpPr txBox="1"/>
      </xdr:nvSpPr>
      <xdr:spPr>
        <a:xfrm>
          <a:off x="22212300" y="5001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7,900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82550</xdr:rowOff>
    </xdr:from>
    <xdr:to>
      <xdr:col>116</xdr:col>
      <xdr:colOff>152400</xdr:colOff>
      <xdr:row>30</xdr:row>
      <xdr:rowOff>82550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5226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155401</xdr:rowOff>
    </xdr:from>
    <xdr:ext cx="378565" cy="259045"/>
    <xdr:sp macro="" textlink="">
      <xdr:nvSpPr>
        <xdr:cNvPr id="744" name="諸支出金平均値テキスト">
          <a:extLst>
            <a:ext uri="{FF2B5EF4-FFF2-40B4-BE49-F238E27FC236}">
              <a16:creationId xmlns:a16="http://schemas.microsoft.com/office/drawing/2014/main" id="{00000000-0008-0000-0700-0000E8020000}"/>
            </a:ext>
          </a:extLst>
        </xdr:cNvPr>
        <xdr:cNvSpPr txBox="1"/>
      </xdr:nvSpPr>
      <xdr:spPr>
        <a:xfrm>
          <a:off x="22212300" y="64990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132524</xdr:rowOff>
    </xdr:from>
    <xdr:to>
      <xdr:col>116</xdr:col>
      <xdr:colOff>114300</xdr:colOff>
      <xdr:row>39</xdr:row>
      <xdr:rowOff>62674</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2110700" y="6647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130619</xdr:rowOff>
    </xdr:from>
    <xdr:to>
      <xdr:col>112</xdr:col>
      <xdr:colOff>38100</xdr:colOff>
      <xdr:row>39</xdr:row>
      <xdr:rowOff>60769</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1272500" y="6645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77297</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34017" y="6420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144907</xdr:rowOff>
    </xdr:from>
    <xdr:to>
      <xdr:col>107</xdr:col>
      <xdr:colOff>101600</xdr:colOff>
      <xdr:row>39</xdr:row>
      <xdr:rowOff>75057</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0383500" y="666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91584</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245017" y="643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152908</xdr:rowOff>
    </xdr:from>
    <xdr:to>
      <xdr:col>102</xdr:col>
      <xdr:colOff>165100</xdr:colOff>
      <xdr:row>39</xdr:row>
      <xdr:rowOff>83058</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9494500" y="666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99585</xdr:rowOff>
    </xdr:from>
    <xdr:ext cx="313932"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88333" y="64432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159385</xdr:rowOff>
    </xdr:from>
    <xdr:to>
      <xdr:col>98</xdr:col>
      <xdr:colOff>38100</xdr:colOff>
      <xdr:row>39</xdr:row>
      <xdr:rowOff>89535</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8605500" y="667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106062</xdr:rowOff>
    </xdr:from>
    <xdr:ext cx="313932"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99333" y="6449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110952</xdr:rowOff>
    </xdr:from>
    <xdr:ext cx="249299" cy="259045"/>
    <xdr:sp macro="" textlink="">
      <xdr:nvSpPr>
        <xdr:cNvPr id="763" name="諸支出金該当値テキスト">
          <a:extLst>
            <a:ext uri="{FF2B5EF4-FFF2-40B4-BE49-F238E27FC236}">
              <a16:creationId xmlns:a16="http://schemas.microsoft.com/office/drawing/2014/main" id="{00000000-0008-0000-0700-0000FB020000}"/>
            </a:ext>
          </a:extLst>
        </xdr:cNvPr>
        <xdr:cNvSpPr txBox="1"/>
      </xdr:nvSpPr>
      <xdr:spPr>
        <a:xfrm>
          <a:off x="22212300" y="6626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a:extLst>
            <a:ext uri="{FF2B5EF4-FFF2-40B4-BE49-F238E27FC236}">
              <a16:creationId xmlns:a16="http://schemas.microsoft.com/office/drawing/2014/main" id="{00000000-0008-0000-0700-00001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a:extLst>
            <a:ext uri="{FF2B5EF4-FFF2-40B4-BE49-F238E27FC236}">
              <a16:creationId xmlns:a16="http://schemas.microsoft.com/office/drawing/2014/main" id="{00000000-0008-0000-0700-00001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a:extLst>
            <a:ext uri="{FF2B5EF4-FFF2-40B4-BE49-F238E27FC236}">
              <a16:creationId xmlns:a16="http://schemas.microsoft.com/office/drawing/2014/main" id="{00000000-0008-0000-0700-00001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a:extLst>
            <a:ext uri="{FF2B5EF4-FFF2-40B4-BE49-F238E27FC236}">
              <a16:creationId xmlns:a16="http://schemas.microsoft.com/office/drawing/2014/main" id="{00000000-0008-0000-0700-00002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民生費においては、現状では、類似団体、全国平均、埼玉県平均を大きく下回って</a:t>
          </a:r>
          <a:r>
            <a:rPr kumimoji="1" lang="ja-JP" altLang="en-US" sz="1100">
              <a:solidFill>
                <a:schemeClr val="dk1"/>
              </a:solidFill>
              <a:effectLst/>
              <a:latin typeface="+mn-lt"/>
              <a:ea typeface="+mn-ea"/>
              <a:cs typeface="+mn-cs"/>
            </a:rPr>
            <a:t>いるが</a:t>
          </a:r>
          <a:r>
            <a:rPr kumimoji="1" lang="ja-JP" altLang="ja-JP" sz="1100">
              <a:solidFill>
                <a:schemeClr val="dk1"/>
              </a:solidFill>
              <a:effectLst/>
              <a:latin typeface="+mn-lt"/>
              <a:ea typeface="+mn-ea"/>
              <a:cs typeface="+mn-cs"/>
            </a:rPr>
            <a:t>、前年度と比較すると</a:t>
          </a:r>
          <a:r>
            <a:rPr kumimoji="1" lang="ja-JP" altLang="en-US" sz="1100">
              <a:solidFill>
                <a:schemeClr val="dk1"/>
              </a:solidFill>
              <a:effectLst/>
              <a:latin typeface="+mn-lt"/>
              <a:ea typeface="+mn-ea"/>
              <a:cs typeface="+mn-cs"/>
            </a:rPr>
            <a:t>９，２７０</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となった。これは、電力・ガス・食料品等価格高騰緊急支援給付金の皆増</a:t>
          </a:r>
          <a:r>
            <a:rPr kumimoji="1" lang="ja-JP" altLang="en-US" sz="1100">
              <a:solidFill>
                <a:schemeClr val="dk1"/>
              </a:solidFill>
              <a:effectLst/>
              <a:latin typeface="+mn-lt"/>
              <a:ea typeface="+mn-ea"/>
              <a:cs typeface="+mn-cs"/>
            </a:rPr>
            <a:t>など</a:t>
          </a:r>
          <a:r>
            <a:rPr kumimoji="1" lang="ja-JP" altLang="ja-JP" sz="1100">
              <a:solidFill>
                <a:schemeClr val="dk1"/>
              </a:solidFill>
              <a:effectLst/>
              <a:latin typeface="+mn-lt"/>
              <a:ea typeface="+mn-ea"/>
              <a:cs typeface="+mn-cs"/>
            </a:rPr>
            <a:t>によるものである。</a:t>
          </a:r>
          <a:r>
            <a:rPr kumimoji="1" lang="ja-JP" altLang="en-US" sz="110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、今後も子育て支援環境の整備や社会福祉に関する経費の増大に対応するため、</a:t>
          </a:r>
          <a:r>
            <a:rPr kumimoji="1" lang="ja-JP" altLang="en-US" sz="1100">
              <a:solidFill>
                <a:schemeClr val="dk1"/>
              </a:solidFill>
              <a:effectLst/>
              <a:latin typeface="+mn-lt"/>
              <a:ea typeface="+mn-ea"/>
              <a:cs typeface="+mn-cs"/>
            </a:rPr>
            <a:t>住民一人当たりのコストは</a:t>
          </a:r>
          <a:r>
            <a:rPr kumimoji="1" lang="ja-JP" altLang="ja-JP" sz="1100">
              <a:solidFill>
                <a:schemeClr val="dk1"/>
              </a:solidFill>
              <a:effectLst/>
              <a:latin typeface="+mn-lt"/>
              <a:ea typeface="+mn-ea"/>
              <a:cs typeface="+mn-cs"/>
            </a:rPr>
            <a:t>増加していく見込みである。土木費は、</a:t>
          </a:r>
          <a:r>
            <a:rPr kumimoji="1" lang="ja-JP" altLang="en-US" sz="1100">
              <a:solidFill>
                <a:schemeClr val="dk1"/>
              </a:solidFill>
              <a:effectLst/>
              <a:latin typeface="+mn-lt"/>
              <a:ea typeface="+mn-ea"/>
              <a:cs typeface="+mn-cs"/>
            </a:rPr>
            <a:t>５５１</a:t>
          </a:r>
          <a:r>
            <a:rPr kumimoji="1" lang="ja-JP" altLang="ja-JP" sz="1100">
              <a:solidFill>
                <a:schemeClr val="dk1"/>
              </a:solidFill>
              <a:effectLst/>
              <a:latin typeface="+mn-lt"/>
              <a:ea typeface="+mn-ea"/>
              <a:cs typeface="+mn-cs"/>
            </a:rPr>
            <a:t>円、１．</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となり、これは、</a:t>
          </a:r>
          <a:r>
            <a:rPr kumimoji="1" lang="ja-JP" altLang="en-US" sz="1100">
              <a:solidFill>
                <a:schemeClr val="dk1"/>
              </a:solidFill>
              <a:effectLst/>
              <a:latin typeface="+mn-lt"/>
              <a:ea typeface="+mn-ea"/>
              <a:cs typeface="+mn-cs"/>
            </a:rPr>
            <a:t>令和４年度をもって</a:t>
          </a:r>
          <a:r>
            <a:rPr kumimoji="1" lang="ja-JP" altLang="ja-JP" sz="1100">
              <a:solidFill>
                <a:schemeClr val="dk1"/>
              </a:solidFill>
              <a:effectLst/>
              <a:latin typeface="+mn-lt"/>
              <a:ea typeface="+mn-ea"/>
              <a:cs typeface="+mn-cs"/>
            </a:rPr>
            <a:t>大間近隣公園整備事業</a:t>
          </a:r>
          <a:r>
            <a:rPr kumimoji="1" lang="ja-JP" altLang="en-US" sz="1100">
              <a:solidFill>
                <a:schemeClr val="dk1"/>
              </a:solidFill>
              <a:effectLst/>
              <a:latin typeface="+mn-lt"/>
              <a:ea typeface="+mn-ea"/>
              <a:cs typeface="+mn-cs"/>
            </a:rPr>
            <a:t>が完了したことによる減少の一方</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北新宿第二土地区画整理事業</a:t>
          </a:r>
          <a:r>
            <a:rPr kumimoji="1" lang="ja-JP" altLang="ja-JP" sz="1100">
              <a:solidFill>
                <a:schemeClr val="dk1"/>
              </a:solidFill>
              <a:effectLst/>
              <a:latin typeface="+mn-lt"/>
              <a:ea typeface="+mn-ea"/>
              <a:cs typeface="+mn-cs"/>
            </a:rPr>
            <a:t>などの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によるものである。また今後は、道路や公園をはじめとする施設の長寿命化対策や、区画整理事業のさらなる推進、さらには国の上尾道路延伸に伴う周辺整備を図る必要があり、減少傾向になるとは言いがたい状況である。教育費は、</a:t>
          </a:r>
          <a:r>
            <a:rPr kumimoji="1" lang="ja-JP" altLang="en-US" sz="1100">
              <a:solidFill>
                <a:schemeClr val="dk1"/>
              </a:solidFill>
              <a:effectLst/>
              <a:latin typeface="+mn-lt"/>
              <a:ea typeface="+mn-ea"/>
              <a:cs typeface="+mn-cs"/>
            </a:rPr>
            <a:t>２，８６２</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となった。これは</a:t>
          </a:r>
          <a:r>
            <a:rPr kumimoji="1" lang="ja-JP" altLang="en-US" sz="1100">
              <a:solidFill>
                <a:schemeClr val="dk1"/>
              </a:solidFill>
              <a:effectLst/>
              <a:latin typeface="+mn-lt"/>
              <a:ea typeface="+mn-ea"/>
              <a:cs typeface="+mn-cs"/>
            </a:rPr>
            <a:t>映画館管理運営事業などの増加</a:t>
          </a:r>
          <a:r>
            <a:rPr kumimoji="1" lang="ja-JP" altLang="ja-JP" sz="1100">
              <a:solidFill>
                <a:schemeClr val="dk1"/>
              </a:solidFill>
              <a:effectLst/>
              <a:latin typeface="+mn-lt"/>
              <a:ea typeface="+mn-ea"/>
              <a:cs typeface="+mn-cs"/>
            </a:rPr>
            <a:t>によるものである。今後、教育関連施設の集約化・複合化を検討し、修繕費用等の削減を図る必要がある。公債費は、</a:t>
          </a:r>
          <a:r>
            <a:rPr kumimoji="1" lang="ja-JP" altLang="en-US" sz="1100">
              <a:solidFill>
                <a:schemeClr val="dk1"/>
              </a:solidFill>
              <a:effectLst/>
              <a:latin typeface="+mn-lt"/>
              <a:ea typeface="+mn-ea"/>
              <a:cs typeface="+mn-cs"/>
            </a:rPr>
            <a:t>２，１１１</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％の減少となった。今後は緩やかに減少していく事が予想されるが、過去に借入を行った高利の地方債についての利率見直しに取り組み、公債費の伸びを抑え、健全財政の維持に一層、努める。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埼玉県鴻巣市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財政調整基金は、令和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年度において</a:t>
          </a:r>
          <a:r>
            <a:rPr kumimoji="1" lang="ja-JP" altLang="en-US" sz="1100">
              <a:solidFill>
                <a:schemeClr val="dk1"/>
              </a:solidFill>
              <a:effectLst/>
              <a:latin typeface="+mn-lt"/>
              <a:ea typeface="+mn-ea"/>
              <a:cs typeface="+mn-cs"/>
            </a:rPr>
            <a:t>１億９千万円を取り崩し</a:t>
          </a:r>
          <a:r>
            <a:rPr kumimoji="1" lang="ja-JP" altLang="ja-JP" sz="1100">
              <a:solidFill>
                <a:schemeClr val="dk1"/>
              </a:solidFill>
              <a:effectLst/>
              <a:latin typeface="+mn-lt"/>
              <a:ea typeface="+mn-ea"/>
              <a:cs typeface="+mn-cs"/>
            </a:rPr>
            <a:t>、年度末残高は約３</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億</a:t>
          </a:r>
          <a:r>
            <a:rPr kumimoji="1" lang="ja-JP" altLang="en-US" sz="1100">
              <a:solidFill>
                <a:schemeClr val="dk1"/>
              </a:solidFill>
              <a:effectLst/>
              <a:latin typeface="+mn-lt"/>
              <a:ea typeface="+mn-ea"/>
              <a:cs typeface="+mn-cs"/>
            </a:rPr>
            <a:t>２千万</a:t>
          </a:r>
          <a:r>
            <a:rPr kumimoji="1" lang="ja-JP" altLang="ja-JP" sz="1100">
              <a:solidFill>
                <a:schemeClr val="dk1"/>
              </a:solidFill>
              <a:effectLst/>
              <a:latin typeface="+mn-lt"/>
              <a:ea typeface="+mn-ea"/>
              <a:cs typeface="+mn-cs"/>
            </a:rPr>
            <a:t>円となり、適切とされる標準財政規模の５～１０％を上回る規模を維持している。実質収支額は、一般的に適切とされる３～５％を上回る黒字水準で推移している。実質単年度収支は、</a:t>
          </a:r>
          <a:r>
            <a:rPr kumimoji="1" lang="ja-JP" altLang="en-US" sz="1100">
              <a:solidFill>
                <a:schemeClr val="dk1"/>
              </a:solidFill>
              <a:effectLst/>
              <a:latin typeface="+mn-lt"/>
              <a:ea typeface="+mn-ea"/>
              <a:cs typeface="+mn-cs"/>
            </a:rPr>
            <a:t>扶助費や人件費などの増加により、財政調整基金積立額が減少したことに加えて、財政調整基金取り崩し額も発生したことから、赤字に転じている。</a:t>
          </a:r>
          <a:r>
            <a:rPr kumimoji="1" lang="ja-JP" altLang="ja-JP" sz="1100">
              <a:solidFill>
                <a:schemeClr val="dk1"/>
              </a:solidFill>
              <a:effectLst/>
              <a:latin typeface="+mn-lt"/>
              <a:ea typeface="+mn-ea"/>
              <a:cs typeface="+mn-cs"/>
            </a:rPr>
            <a:t>依然として前年度繰越金に頼っている傾向が強く、歳出削減に注力するが、特に扶助費について、給付等に係る資格審査等の適正化や各種手当への上乗せの見直しを進めていく。</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埼玉県鴻巣市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一般会計では、毎年５％前後の黒字を維持している。</a:t>
          </a:r>
          <a:endParaRPr lang="ja-JP" altLang="ja-JP" sz="1400">
            <a:effectLst/>
          </a:endParaRPr>
        </a:p>
        <a:p>
          <a:r>
            <a:rPr kumimoji="1" lang="ja-JP" altLang="ja-JP" sz="1100">
              <a:solidFill>
                <a:schemeClr val="dk1"/>
              </a:solidFill>
              <a:effectLst/>
              <a:latin typeface="+mn-lt"/>
              <a:ea typeface="+mn-ea"/>
              <a:cs typeface="+mn-cs"/>
            </a:rPr>
            <a:t>また、下水道、介護保険、農業集落排水、広田中央特定土地区画整理の各会計においても、前年同水準の黒字を計上している。</a:t>
          </a:r>
          <a:endParaRPr lang="ja-JP" altLang="ja-JP" sz="1400">
            <a:effectLst/>
          </a:endParaRPr>
        </a:p>
        <a:p>
          <a:r>
            <a:rPr kumimoji="1" lang="ja-JP" altLang="ja-JP" sz="1100">
              <a:solidFill>
                <a:schemeClr val="dk1"/>
              </a:solidFill>
              <a:effectLst/>
              <a:latin typeface="+mn-lt"/>
              <a:ea typeface="+mn-ea"/>
              <a:cs typeface="+mn-cs"/>
            </a:rPr>
            <a:t>今後も健全な財政運営に取り組んでいく。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埼玉県鴻巣市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年度決算においては、</a:t>
          </a:r>
          <a:r>
            <a:rPr kumimoji="1" lang="ja-JP" altLang="en-US" sz="1100">
              <a:solidFill>
                <a:schemeClr val="dk1"/>
              </a:solidFill>
              <a:effectLst/>
              <a:latin typeface="+mn-lt"/>
              <a:ea typeface="+mn-ea"/>
              <a:cs typeface="+mn-cs"/>
            </a:rPr>
            <a:t>分子の要素である元利償還金の減少に伴い、交付税算入額も減少しているが、公営企業への繰出しが減少したため、分子が減少した。</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元利償還金の額は緩やかに減少していく事が予想されるため、今後は実質公債費比率についても緩やかに減少していく見込みである。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満期一括償還に係る積立なし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埼玉県鴻巣市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決算においては、地方債償還額が発行額を大幅に上回っており、将来負担額の根幹である地方債現在高が減少している。また、充当可能財源等のうち、地方債現在高の減少により基準財政需要額算入見込額が減少しているが、それ以上に地方債現在高が減少しているため、分子は減少した。交付税措置の厚い合併特例事業債が令和２年度をもって終了したため、交付税措置率の高い地方債を活用するなど、慎重な事業精査と財源の活用計画を念頭に、将来負担額の上昇について注視する必要があ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埼玉県鴻巣市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（増減理由）</a:t>
          </a:r>
          <a:endParaRPr lang="ja-JP" altLang="ja-JP" sz="1300">
            <a:effectLst/>
          </a:endParaRPr>
        </a:p>
        <a:p>
          <a:r>
            <a:rPr kumimoji="1" lang="ja-JP" altLang="en-US" sz="1300">
              <a:solidFill>
                <a:schemeClr val="dk1"/>
              </a:solidFill>
              <a:effectLst/>
              <a:latin typeface="+mn-lt"/>
              <a:ea typeface="+mn-ea"/>
              <a:cs typeface="+mn-cs"/>
            </a:rPr>
            <a:t>財政調整基金</a:t>
          </a:r>
          <a:r>
            <a:rPr kumimoji="1" lang="ja-JP" altLang="ja-JP" sz="1300">
              <a:solidFill>
                <a:schemeClr val="dk1"/>
              </a:solidFill>
              <a:effectLst/>
              <a:latin typeface="+mn-lt"/>
              <a:ea typeface="+mn-ea"/>
              <a:cs typeface="+mn-cs"/>
            </a:rPr>
            <a:t>を前年度比</a:t>
          </a:r>
          <a:r>
            <a:rPr kumimoji="1" lang="ja-JP" altLang="en-US" sz="1300">
              <a:solidFill>
                <a:schemeClr val="dk1"/>
              </a:solidFill>
              <a:effectLst/>
              <a:latin typeface="+mn-lt"/>
              <a:ea typeface="+mn-ea"/>
              <a:cs typeface="+mn-cs"/>
            </a:rPr>
            <a:t>皆増</a:t>
          </a:r>
          <a:r>
            <a:rPr kumimoji="1" lang="ja-JP" altLang="ja-JP" sz="1300">
              <a:solidFill>
                <a:schemeClr val="dk1"/>
              </a:solidFill>
              <a:effectLst/>
              <a:latin typeface="+mn-lt"/>
              <a:ea typeface="+mn-ea"/>
              <a:cs typeface="+mn-cs"/>
            </a:rPr>
            <a:t>の</a:t>
          </a:r>
          <a:r>
            <a:rPr kumimoji="1" lang="en-US" altLang="ja-JP" sz="1300">
              <a:solidFill>
                <a:schemeClr val="dk1"/>
              </a:solidFill>
              <a:effectLst/>
              <a:latin typeface="+mn-lt"/>
              <a:ea typeface="+mn-ea"/>
              <a:cs typeface="+mn-cs"/>
            </a:rPr>
            <a:t>190,000</a:t>
          </a:r>
          <a:r>
            <a:rPr kumimoji="1" lang="ja-JP" altLang="ja-JP" sz="1300">
              <a:solidFill>
                <a:schemeClr val="dk1"/>
              </a:solidFill>
              <a:effectLst/>
              <a:latin typeface="+mn-lt"/>
              <a:ea typeface="+mn-ea"/>
              <a:cs typeface="+mn-cs"/>
            </a:rPr>
            <a:t>千円、</a:t>
          </a:r>
          <a:r>
            <a:rPr kumimoji="1" lang="ja-JP" altLang="en-US" sz="1300">
              <a:solidFill>
                <a:schemeClr val="dk1"/>
              </a:solidFill>
              <a:effectLst/>
              <a:latin typeface="+mn-lt"/>
              <a:ea typeface="+mn-ea"/>
              <a:cs typeface="+mn-cs"/>
            </a:rPr>
            <a:t>新型コロナウイルス感染症対策基金</a:t>
          </a:r>
          <a:r>
            <a:rPr kumimoji="1" lang="ja-JP" altLang="ja-JP" sz="1300">
              <a:solidFill>
                <a:schemeClr val="dk1"/>
              </a:solidFill>
              <a:effectLst/>
              <a:latin typeface="+mn-lt"/>
              <a:ea typeface="+mn-ea"/>
              <a:cs typeface="+mn-cs"/>
            </a:rPr>
            <a:t>を前年度比</a:t>
          </a:r>
          <a:r>
            <a:rPr kumimoji="1" lang="en-US" altLang="ja-JP" sz="1300">
              <a:solidFill>
                <a:schemeClr val="dk1"/>
              </a:solidFill>
              <a:effectLst/>
              <a:latin typeface="+mn-lt"/>
              <a:ea typeface="+mn-ea"/>
              <a:cs typeface="+mn-cs"/>
            </a:rPr>
            <a:t>98,090</a:t>
          </a:r>
          <a:r>
            <a:rPr kumimoji="1" lang="ja-JP" altLang="ja-JP" sz="1300">
              <a:solidFill>
                <a:schemeClr val="dk1"/>
              </a:solidFill>
              <a:effectLst/>
              <a:latin typeface="+mn-lt"/>
              <a:ea typeface="+mn-ea"/>
              <a:cs typeface="+mn-cs"/>
            </a:rPr>
            <a:t>千円</a:t>
          </a:r>
          <a:r>
            <a:rPr kumimoji="1" lang="ja-JP" altLang="en-US" sz="1300">
              <a:solidFill>
                <a:schemeClr val="dk1"/>
              </a:solidFill>
              <a:effectLst/>
              <a:latin typeface="+mn-lt"/>
              <a:ea typeface="+mn-ea"/>
              <a:cs typeface="+mn-cs"/>
            </a:rPr>
            <a:t>増</a:t>
          </a:r>
          <a:r>
            <a:rPr kumimoji="1" lang="ja-JP" altLang="ja-JP" sz="1300">
              <a:solidFill>
                <a:schemeClr val="dk1"/>
              </a:solidFill>
              <a:effectLst/>
              <a:latin typeface="+mn-lt"/>
              <a:ea typeface="+mn-ea"/>
              <a:cs typeface="+mn-cs"/>
            </a:rPr>
            <a:t>の</a:t>
          </a:r>
          <a:r>
            <a:rPr kumimoji="1" lang="en-US" altLang="ja-JP" sz="1300">
              <a:solidFill>
                <a:schemeClr val="dk1"/>
              </a:solidFill>
              <a:effectLst/>
              <a:latin typeface="+mn-lt"/>
              <a:ea typeface="+mn-ea"/>
              <a:cs typeface="+mn-cs"/>
            </a:rPr>
            <a:t>128,721</a:t>
          </a:r>
          <a:r>
            <a:rPr kumimoji="1" lang="ja-JP" altLang="ja-JP" sz="1300">
              <a:solidFill>
                <a:schemeClr val="dk1"/>
              </a:solidFill>
              <a:effectLst/>
              <a:latin typeface="+mn-lt"/>
              <a:ea typeface="+mn-ea"/>
              <a:cs typeface="+mn-cs"/>
            </a:rPr>
            <a:t>千円取り崩したことなどから、全体での取り崩し額は前年度から</a:t>
          </a:r>
          <a:r>
            <a:rPr kumimoji="1" lang="en-US" altLang="ja-JP" sz="1300">
              <a:solidFill>
                <a:schemeClr val="dk1"/>
              </a:solidFill>
              <a:effectLst/>
              <a:latin typeface="+mn-lt"/>
              <a:ea typeface="+mn-ea"/>
              <a:cs typeface="+mn-cs"/>
            </a:rPr>
            <a:t>23,224</a:t>
          </a:r>
          <a:r>
            <a:rPr kumimoji="1" lang="ja-JP" altLang="ja-JP" sz="1300">
              <a:solidFill>
                <a:schemeClr val="dk1"/>
              </a:solidFill>
              <a:effectLst/>
              <a:latin typeface="+mn-lt"/>
              <a:ea typeface="+mn-ea"/>
              <a:cs typeface="+mn-cs"/>
            </a:rPr>
            <a:t>千円</a:t>
          </a:r>
          <a:r>
            <a:rPr kumimoji="1" lang="ja-JP" altLang="en-US" sz="1300">
              <a:solidFill>
                <a:schemeClr val="dk1"/>
              </a:solidFill>
              <a:effectLst/>
              <a:latin typeface="+mn-lt"/>
              <a:ea typeface="+mn-ea"/>
              <a:cs typeface="+mn-cs"/>
            </a:rPr>
            <a:t>増加</a:t>
          </a:r>
          <a:r>
            <a:rPr kumimoji="1" lang="ja-JP" altLang="ja-JP" sz="1300">
              <a:solidFill>
                <a:schemeClr val="dk1"/>
              </a:solidFill>
              <a:effectLst/>
              <a:latin typeface="+mn-lt"/>
              <a:ea typeface="+mn-ea"/>
              <a:cs typeface="+mn-cs"/>
            </a:rPr>
            <a:t>した。</a:t>
          </a:r>
          <a:endParaRPr lang="ja-JP" altLang="ja-JP" sz="1300">
            <a:effectLst/>
          </a:endParaRPr>
        </a:p>
        <a:p>
          <a:r>
            <a:rPr kumimoji="1" lang="ja-JP" altLang="en-US" sz="1300">
              <a:solidFill>
                <a:schemeClr val="dk1"/>
              </a:solidFill>
              <a:effectLst/>
              <a:latin typeface="+mn-lt"/>
              <a:ea typeface="+mn-ea"/>
              <a:cs typeface="+mn-cs"/>
            </a:rPr>
            <a:t>財政調整</a:t>
          </a:r>
          <a:r>
            <a:rPr kumimoji="1" lang="ja-JP" altLang="ja-JP" sz="1300">
              <a:solidFill>
                <a:schemeClr val="dk1"/>
              </a:solidFill>
              <a:effectLst/>
              <a:latin typeface="+mn-lt"/>
              <a:ea typeface="+mn-ea"/>
              <a:cs typeface="+mn-cs"/>
            </a:rPr>
            <a:t>基金を前年度比</a:t>
          </a:r>
          <a:r>
            <a:rPr kumimoji="1" lang="en-US" altLang="ja-JP" sz="1300">
              <a:solidFill>
                <a:schemeClr val="dk1"/>
              </a:solidFill>
              <a:effectLst/>
              <a:latin typeface="+mn-lt"/>
              <a:ea typeface="+mn-ea"/>
              <a:cs typeface="+mn-cs"/>
            </a:rPr>
            <a:t>299,324</a:t>
          </a:r>
          <a:r>
            <a:rPr kumimoji="1" lang="ja-JP" altLang="ja-JP" sz="1300">
              <a:solidFill>
                <a:schemeClr val="dk1"/>
              </a:solidFill>
              <a:effectLst/>
              <a:latin typeface="+mn-lt"/>
              <a:ea typeface="+mn-ea"/>
              <a:cs typeface="+mn-cs"/>
            </a:rPr>
            <a:t>千円減の</a:t>
          </a:r>
          <a:r>
            <a:rPr kumimoji="1" lang="en-US" altLang="ja-JP" sz="1300">
              <a:solidFill>
                <a:schemeClr val="dk1"/>
              </a:solidFill>
              <a:effectLst/>
              <a:latin typeface="+mn-lt"/>
              <a:ea typeface="+mn-ea"/>
              <a:cs typeface="+mn-cs"/>
            </a:rPr>
            <a:t>5,767</a:t>
          </a:r>
          <a:r>
            <a:rPr kumimoji="1" lang="ja-JP" altLang="ja-JP" sz="1300">
              <a:solidFill>
                <a:schemeClr val="dk1"/>
              </a:solidFill>
              <a:effectLst/>
              <a:latin typeface="+mn-lt"/>
              <a:ea typeface="+mn-ea"/>
              <a:cs typeface="+mn-cs"/>
            </a:rPr>
            <a:t>千円、</a:t>
          </a:r>
          <a:r>
            <a:rPr kumimoji="1" lang="ja-JP" altLang="en-US" sz="1300">
              <a:solidFill>
                <a:schemeClr val="dk1"/>
              </a:solidFill>
              <a:effectLst/>
              <a:latin typeface="+mn-lt"/>
              <a:ea typeface="+mn-ea"/>
              <a:cs typeface="+mn-cs"/>
            </a:rPr>
            <a:t>公共施設等整備基金</a:t>
          </a:r>
          <a:r>
            <a:rPr kumimoji="1" lang="ja-JP" altLang="ja-JP" sz="1300">
              <a:solidFill>
                <a:schemeClr val="dk1"/>
              </a:solidFill>
              <a:effectLst/>
              <a:latin typeface="+mn-lt"/>
              <a:ea typeface="+mn-ea"/>
              <a:cs typeface="+mn-cs"/>
            </a:rPr>
            <a:t>を前年度比</a:t>
          </a:r>
          <a:r>
            <a:rPr kumimoji="1" lang="en-US" altLang="ja-JP" sz="1300">
              <a:solidFill>
                <a:schemeClr val="dk1"/>
              </a:solidFill>
              <a:effectLst/>
              <a:latin typeface="+mn-lt"/>
              <a:ea typeface="+mn-ea"/>
              <a:cs typeface="+mn-cs"/>
            </a:rPr>
            <a:t>64,019</a:t>
          </a:r>
          <a:r>
            <a:rPr kumimoji="1" lang="ja-JP" altLang="ja-JP" sz="1300">
              <a:solidFill>
                <a:schemeClr val="dk1"/>
              </a:solidFill>
              <a:effectLst/>
              <a:latin typeface="+mn-lt"/>
              <a:ea typeface="+mn-ea"/>
              <a:cs typeface="+mn-cs"/>
            </a:rPr>
            <a:t>千円減の</a:t>
          </a:r>
          <a:r>
            <a:rPr kumimoji="1" lang="en-US" altLang="ja-JP" sz="1300">
              <a:solidFill>
                <a:schemeClr val="dk1"/>
              </a:solidFill>
              <a:effectLst/>
              <a:latin typeface="+mn-lt"/>
              <a:ea typeface="+mn-ea"/>
              <a:cs typeface="+mn-cs"/>
            </a:rPr>
            <a:t>18,223</a:t>
          </a:r>
          <a:r>
            <a:rPr kumimoji="1" lang="ja-JP" altLang="ja-JP" sz="1300">
              <a:solidFill>
                <a:schemeClr val="dk1"/>
              </a:solidFill>
              <a:effectLst/>
              <a:latin typeface="+mn-lt"/>
              <a:ea typeface="+mn-ea"/>
              <a:cs typeface="+mn-cs"/>
            </a:rPr>
            <a:t>千円、</a:t>
          </a:r>
          <a:r>
            <a:rPr kumimoji="1" lang="ja-JP" altLang="en-US" sz="1300">
              <a:solidFill>
                <a:schemeClr val="dk1"/>
              </a:solidFill>
              <a:effectLst/>
              <a:latin typeface="+mn-lt"/>
              <a:ea typeface="+mn-ea"/>
              <a:cs typeface="+mn-cs"/>
            </a:rPr>
            <a:t>教育環境整備</a:t>
          </a:r>
          <a:r>
            <a:rPr kumimoji="1" lang="ja-JP" altLang="ja-JP" sz="1300">
              <a:solidFill>
                <a:schemeClr val="dk1"/>
              </a:solidFill>
              <a:effectLst/>
              <a:latin typeface="+mn-lt"/>
              <a:ea typeface="+mn-ea"/>
              <a:cs typeface="+mn-cs"/>
            </a:rPr>
            <a:t>基金を前年度比</a:t>
          </a:r>
          <a:r>
            <a:rPr kumimoji="1" lang="en-US" altLang="ja-JP" sz="1300">
              <a:solidFill>
                <a:schemeClr val="dk1"/>
              </a:solidFill>
              <a:effectLst/>
              <a:latin typeface="+mn-lt"/>
              <a:ea typeface="+mn-ea"/>
              <a:cs typeface="+mn-cs"/>
            </a:rPr>
            <a:t>10,297</a:t>
          </a:r>
          <a:r>
            <a:rPr kumimoji="1" lang="ja-JP" altLang="ja-JP" sz="1300">
              <a:solidFill>
                <a:schemeClr val="dk1"/>
              </a:solidFill>
              <a:effectLst/>
              <a:latin typeface="+mn-lt"/>
              <a:ea typeface="+mn-ea"/>
              <a:cs typeface="+mn-cs"/>
            </a:rPr>
            <a:t>千円減の</a:t>
          </a:r>
          <a:r>
            <a:rPr kumimoji="1" lang="en-US" altLang="ja-JP" sz="1300">
              <a:solidFill>
                <a:schemeClr val="dk1"/>
              </a:solidFill>
              <a:effectLst/>
              <a:latin typeface="+mn-lt"/>
              <a:ea typeface="+mn-ea"/>
              <a:cs typeface="+mn-cs"/>
            </a:rPr>
            <a:t>17,121</a:t>
          </a:r>
          <a:r>
            <a:rPr kumimoji="1" lang="ja-JP" altLang="ja-JP" sz="1300">
              <a:solidFill>
                <a:schemeClr val="dk1"/>
              </a:solidFill>
              <a:effectLst/>
              <a:latin typeface="+mn-lt"/>
              <a:ea typeface="+mn-ea"/>
              <a:cs typeface="+mn-cs"/>
            </a:rPr>
            <a:t>千円積み立てたことなどから、全体での積立額は</a:t>
          </a:r>
          <a:r>
            <a:rPr kumimoji="1" lang="en-US" altLang="ja-JP" sz="1300">
              <a:solidFill>
                <a:schemeClr val="dk1"/>
              </a:solidFill>
              <a:effectLst/>
              <a:latin typeface="+mn-lt"/>
              <a:ea typeface="+mn-ea"/>
              <a:cs typeface="+mn-cs"/>
            </a:rPr>
            <a:t>253,773</a:t>
          </a:r>
          <a:r>
            <a:rPr kumimoji="1" lang="ja-JP" altLang="ja-JP" sz="1300">
              <a:solidFill>
                <a:schemeClr val="dk1"/>
              </a:solidFill>
              <a:effectLst/>
              <a:latin typeface="+mn-lt"/>
              <a:ea typeface="+mn-ea"/>
              <a:cs typeface="+mn-cs"/>
            </a:rPr>
            <a:t>千円減少した。</a:t>
          </a:r>
          <a:endParaRPr lang="ja-JP" altLang="ja-JP" sz="1300">
            <a:effectLst/>
          </a:endParaRPr>
        </a:p>
        <a:p>
          <a:r>
            <a:rPr kumimoji="1" lang="ja-JP" altLang="ja-JP" sz="1300">
              <a:solidFill>
                <a:schemeClr val="dk1"/>
              </a:solidFill>
              <a:effectLst/>
              <a:latin typeface="+mn-lt"/>
              <a:ea typeface="+mn-ea"/>
              <a:cs typeface="+mn-cs"/>
            </a:rPr>
            <a:t>以上のことから、全体での基金残高は</a:t>
          </a:r>
          <a:r>
            <a:rPr kumimoji="1" lang="en-US" altLang="ja-JP" sz="1300">
              <a:solidFill>
                <a:schemeClr val="dk1"/>
              </a:solidFill>
              <a:effectLst/>
              <a:latin typeface="+mn-lt"/>
              <a:ea typeface="+mn-ea"/>
              <a:cs typeface="+mn-cs"/>
            </a:rPr>
            <a:t>9,851,762</a:t>
          </a:r>
          <a:r>
            <a:rPr kumimoji="1" lang="ja-JP" altLang="ja-JP" sz="1300">
              <a:solidFill>
                <a:schemeClr val="dk1"/>
              </a:solidFill>
              <a:effectLst/>
              <a:latin typeface="+mn-lt"/>
              <a:ea typeface="+mn-ea"/>
              <a:cs typeface="+mn-cs"/>
            </a:rPr>
            <a:t>千円で、前年度から</a:t>
          </a:r>
          <a:r>
            <a:rPr kumimoji="1" lang="en-US" altLang="ja-JP" sz="1300">
              <a:solidFill>
                <a:schemeClr val="dk1"/>
              </a:solidFill>
              <a:effectLst/>
              <a:latin typeface="+mn-lt"/>
              <a:ea typeface="+mn-ea"/>
              <a:cs typeface="+mn-cs"/>
            </a:rPr>
            <a:t>359,371</a:t>
          </a:r>
          <a:r>
            <a:rPr kumimoji="1" lang="ja-JP" altLang="ja-JP" sz="1300">
              <a:solidFill>
                <a:schemeClr val="dk1"/>
              </a:solidFill>
              <a:effectLst/>
              <a:latin typeface="+mn-lt"/>
              <a:ea typeface="+mn-ea"/>
              <a:cs typeface="+mn-cs"/>
            </a:rPr>
            <a:t>千円減少した。</a:t>
          </a:r>
          <a:endParaRPr lang="ja-JP" altLang="ja-JP" sz="1300">
            <a:effectLst/>
          </a:endParaRPr>
        </a:p>
        <a:p>
          <a:endParaRPr kumimoji="1" lang="en-US" altLang="ja-JP" sz="1300">
            <a:solidFill>
              <a:schemeClr val="dk1"/>
            </a:solidFill>
            <a:effectLst/>
            <a:latin typeface="+mn-lt"/>
            <a:ea typeface="+mn-ea"/>
            <a:cs typeface="+mn-cs"/>
          </a:endParaRPr>
        </a:p>
        <a:p>
          <a:endParaRPr kumimoji="1" lang="en-US" altLang="ja-JP" sz="1300">
            <a:solidFill>
              <a:schemeClr val="dk1"/>
            </a:solidFill>
            <a:effectLst/>
            <a:latin typeface="+mn-lt"/>
            <a:ea typeface="+mn-ea"/>
            <a:cs typeface="+mn-cs"/>
          </a:endParaRPr>
        </a:p>
        <a:p>
          <a:endParaRPr kumimoji="1" lang="en-US" altLang="ja-JP" sz="1300">
            <a:solidFill>
              <a:schemeClr val="dk1"/>
            </a:solidFill>
            <a:effectLst/>
            <a:latin typeface="+mn-lt"/>
            <a:ea typeface="+mn-ea"/>
            <a:cs typeface="+mn-cs"/>
          </a:endParaRPr>
        </a:p>
        <a:p>
          <a:endParaRPr kumimoji="1" lang="en-US" altLang="ja-JP" sz="1300">
            <a:solidFill>
              <a:schemeClr val="dk1"/>
            </a:solidFill>
            <a:effectLst/>
            <a:latin typeface="+mn-lt"/>
            <a:ea typeface="+mn-ea"/>
            <a:cs typeface="+mn-cs"/>
          </a:endParaRPr>
        </a:p>
        <a:p>
          <a:r>
            <a:rPr kumimoji="1" lang="ja-JP" altLang="ja-JP" sz="1300">
              <a:solidFill>
                <a:schemeClr val="dk1"/>
              </a:solidFill>
              <a:effectLst/>
              <a:latin typeface="+mn-lt"/>
              <a:ea typeface="+mn-ea"/>
              <a:cs typeface="+mn-cs"/>
            </a:rPr>
            <a:t>（今後の方針）</a:t>
          </a:r>
          <a:endParaRPr lang="ja-JP" altLang="ja-JP" sz="1300">
            <a:effectLst/>
          </a:endParaRPr>
        </a:p>
        <a:p>
          <a:pPr eaLnBrk="1" fontAlgn="auto" latinLnBrk="0" hangingPunct="1"/>
          <a:r>
            <a:rPr kumimoji="1" lang="ja-JP" altLang="ja-JP" sz="1300">
              <a:solidFill>
                <a:schemeClr val="dk1"/>
              </a:solidFill>
              <a:effectLst/>
              <a:latin typeface="+mn-lt"/>
              <a:ea typeface="+mn-ea"/>
              <a:cs typeface="+mn-cs"/>
            </a:rPr>
            <a:t>令和３年度までが地方債償還額のピークであったが、引き続き減債基金を臨時財政対策債や合併特例債の償還財源として活用する。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（基金の使途）</a:t>
          </a:r>
          <a:endParaRPr lang="ja-JP" altLang="ja-JP" sz="1300">
            <a:effectLst/>
          </a:endParaRPr>
        </a:p>
        <a:p>
          <a:r>
            <a:rPr kumimoji="1" lang="ja-JP" altLang="ja-JP" sz="1300">
              <a:solidFill>
                <a:schemeClr val="dk1"/>
              </a:solidFill>
              <a:effectLst/>
              <a:latin typeface="+mn-lt"/>
              <a:ea typeface="+mn-ea"/>
              <a:cs typeface="+mn-cs"/>
            </a:rPr>
            <a:t>合併振興基金　　</a:t>
          </a:r>
          <a:endParaRPr lang="ja-JP" altLang="ja-JP" sz="1300">
            <a:effectLst/>
          </a:endParaRPr>
        </a:p>
        <a:p>
          <a:r>
            <a:rPr kumimoji="1" lang="ja-JP" altLang="ja-JP" sz="1300">
              <a:solidFill>
                <a:schemeClr val="dk1"/>
              </a:solidFill>
              <a:effectLst/>
              <a:latin typeface="+mn-lt"/>
              <a:ea typeface="+mn-ea"/>
              <a:cs typeface="+mn-cs"/>
            </a:rPr>
            <a:t>　　合併後の市が地域住民の連携の強化又合併市町の区域における地域振興に資する事業の推進（平成</a:t>
          </a:r>
          <a:r>
            <a:rPr kumimoji="1" lang="en-US" altLang="ja-JP" sz="1300">
              <a:solidFill>
                <a:schemeClr val="dk1"/>
              </a:solidFill>
              <a:effectLst/>
              <a:latin typeface="+mn-lt"/>
              <a:ea typeface="+mn-ea"/>
              <a:cs typeface="+mn-cs"/>
            </a:rPr>
            <a:t>18</a:t>
          </a:r>
          <a:r>
            <a:rPr kumimoji="1" lang="ja-JP" altLang="ja-JP" sz="1300">
              <a:solidFill>
                <a:schemeClr val="dk1"/>
              </a:solidFill>
              <a:effectLst/>
              <a:latin typeface="+mn-lt"/>
              <a:ea typeface="+mn-ea"/>
              <a:cs typeface="+mn-cs"/>
            </a:rPr>
            <a:t>年</a:t>
          </a:r>
          <a:r>
            <a:rPr kumimoji="1" lang="en-US" altLang="ja-JP" sz="1300">
              <a:solidFill>
                <a:schemeClr val="dk1"/>
              </a:solidFill>
              <a:effectLst/>
              <a:latin typeface="+mn-lt"/>
              <a:ea typeface="+mn-ea"/>
              <a:cs typeface="+mn-cs"/>
            </a:rPr>
            <a:t>4</a:t>
          </a:r>
          <a:r>
            <a:rPr kumimoji="1" lang="ja-JP" altLang="ja-JP" sz="1300">
              <a:solidFill>
                <a:schemeClr val="dk1"/>
              </a:solidFill>
              <a:effectLst/>
              <a:latin typeface="+mn-lt"/>
              <a:ea typeface="+mn-ea"/>
              <a:cs typeface="+mn-cs"/>
            </a:rPr>
            <a:t>月</a:t>
          </a:r>
          <a:r>
            <a:rPr kumimoji="1" lang="en-US" altLang="ja-JP" sz="1300">
              <a:solidFill>
                <a:schemeClr val="dk1"/>
              </a:solidFill>
              <a:effectLst/>
              <a:latin typeface="+mn-lt"/>
              <a:ea typeface="+mn-ea"/>
              <a:cs typeface="+mn-cs"/>
            </a:rPr>
            <a:t>1</a:t>
          </a:r>
          <a:r>
            <a:rPr kumimoji="1" lang="ja-JP" altLang="ja-JP" sz="1300">
              <a:solidFill>
                <a:schemeClr val="dk1"/>
              </a:solidFill>
              <a:effectLst/>
              <a:latin typeface="+mn-lt"/>
              <a:ea typeface="+mn-ea"/>
              <a:cs typeface="+mn-cs"/>
            </a:rPr>
            <a:t>日施行） </a:t>
          </a:r>
          <a:endParaRPr lang="ja-JP" altLang="ja-JP" sz="1300">
            <a:effectLst/>
          </a:endParaRPr>
        </a:p>
        <a:p>
          <a:r>
            <a:rPr kumimoji="1" lang="ja-JP" altLang="ja-JP" sz="1300">
              <a:solidFill>
                <a:schemeClr val="dk1"/>
              </a:solidFill>
              <a:effectLst/>
              <a:latin typeface="+mn-lt"/>
              <a:ea typeface="+mn-ea"/>
              <a:cs typeface="+mn-cs"/>
            </a:rPr>
            <a:t>公共施設等整備基金</a:t>
          </a:r>
          <a:endParaRPr lang="ja-JP" altLang="ja-JP" sz="1300">
            <a:effectLst/>
          </a:endParaRPr>
        </a:p>
        <a:p>
          <a:r>
            <a:rPr kumimoji="1" lang="ja-JP" altLang="ja-JP" sz="1300">
              <a:solidFill>
                <a:schemeClr val="dk1"/>
              </a:solidFill>
              <a:effectLst/>
              <a:latin typeface="+mn-lt"/>
              <a:ea typeface="+mn-ea"/>
              <a:cs typeface="+mn-cs"/>
            </a:rPr>
            <a:t>　　公共施設等の整備に要する経費の財源への充当（令和元年</a:t>
          </a:r>
          <a:r>
            <a:rPr kumimoji="1" lang="en-US" altLang="ja-JP" sz="1300">
              <a:solidFill>
                <a:schemeClr val="dk1"/>
              </a:solidFill>
              <a:effectLst/>
              <a:latin typeface="+mn-lt"/>
              <a:ea typeface="+mn-ea"/>
              <a:cs typeface="+mn-cs"/>
            </a:rPr>
            <a:t>4</a:t>
          </a:r>
          <a:r>
            <a:rPr kumimoji="1" lang="ja-JP" altLang="ja-JP" sz="1300">
              <a:solidFill>
                <a:schemeClr val="dk1"/>
              </a:solidFill>
              <a:effectLst/>
              <a:latin typeface="+mn-lt"/>
              <a:ea typeface="+mn-ea"/>
              <a:cs typeface="+mn-cs"/>
            </a:rPr>
            <a:t>月</a:t>
          </a:r>
          <a:r>
            <a:rPr kumimoji="1" lang="en-US" altLang="ja-JP" sz="1300">
              <a:solidFill>
                <a:schemeClr val="dk1"/>
              </a:solidFill>
              <a:effectLst/>
              <a:latin typeface="+mn-lt"/>
              <a:ea typeface="+mn-ea"/>
              <a:cs typeface="+mn-cs"/>
            </a:rPr>
            <a:t>1</a:t>
          </a:r>
          <a:r>
            <a:rPr kumimoji="1" lang="ja-JP" altLang="ja-JP" sz="1300">
              <a:solidFill>
                <a:schemeClr val="dk1"/>
              </a:solidFill>
              <a:effectLst/>
              <a:latin typeface="+mn-lt"/>
              <a:ea typeface="+mn-ea"/>
              <a:cs typeface="+mn-cs"/>
            </a:rPr>
            <a:t>日施行）</a:t>
          </a:r>
          <a:endParaRPr lang="ja-JP" altLang="ja-JP" sz="1300">
            <a:effectLst/>
          </a:endParaRPr>
        </a:p>
        <a:p>
          <a:r>
            <a:rPr kumimoji="1" lang="ja-JP" altLang="ja-JP" sz="1300">
              <a:solidFill>
                <a:schemeClr val="dk1"/>
              </a:solidFill>
              <a:effectLst/>
              <a:latin typeface="+mn-lt"/>
              <a:ea typeface="+mn-ea"/>
              <a:cs typeface="+mn-cs"/>
            </a:rPr>
            <a:t>森林環境整備基基金</a:t>
          </a:r>
          <a:endParaRPr lang="ja-JP" altLang="ja-JP" sz="1300">
            <a:effectLst/>
          </a:endParaRPr>
        </a:p>
        <a:p>
          <a:r>
            <a:rPr kumimoji="1" lang="ja-JP" altLang="ja-JP" sz="1300">
              <a:solidFill>
                <a:schemeClr val="dk1"/>
              </a:solidFill>
              <a:effectLst/>
              <a:latin typeface="+mn-lt"/>
              <a:ea typeface="+mn-ea"/>
              <a:cs typeface="+mn-cs"/>
            </a:rPr>
            <a:t>　　森林整備事業の推進に要する経費の財源への充当（令和元年</a:t>
          </a:r>
          <a:r>
            <a:rPr kumimoji="1" lang="en-US" altLang="ja-JP" sz="1300">
              <a:solidFill>
                <a:schemeClr val="dk1"/>
              </a:solidFill>
              <a:effectLst/>
              <a:latin typeface="+mn-lt"/>
              <a:ea typeface="+mn-ea"/>
              <a:cs typeface="+mn-cs"/>
            </a:rPr>
            <a:t>9</a:t>
          </a:r>
          <a:r>
            <a:rPr kumimoji="1" lang="ja-JP" altLang="ja-JP" sz="1300">
              <a:solidFill>
                <a:schemeClr val="dk1"/>
              </a:solidFill>
              <a:effectLst/>
              <a:latin typeface="+mn-lt"/>
              <a:ea typeface="+mn-ea"/>
              <a:cs typeface="+mn-cs"/>
            </a:rPr>
            <a:t>月</a:t>
          </a:r>
          <a:r>
            <a:rPr kumimoji="1" lang="en-US" altLang="ja-JP" sz="1300">
              <a:solidFill>
                <a:schemeClr val="dk1"/>
              </a:solidFill>
              <a:effectLst/>
              <a:latin typeface="+mn-lt"/>
              <a:ea typeface="+mn-ea"/>
              <a:cs typeface="+mn-cs"/>
            </a:rPr>
            <a:t>30</a:t>
          </a:r>
          <a:r>
            <a:rPr kumimoji="1" lang="ja-JP" altLang="ja-JP" sz="1300">
              <a:solidFill>
                <a:schemeClr val="dk1"/>
              </a:solidFill>
              <a:effectLst/>
              <a:latin typeface="+mn-lt"/>
              <a:ea typeface="+mn-ea"/>
              <a:cs typeface="+mn-cs"/>
            </a:rPr>
            <a:t>日施行）</a:t>
          </a:r>
          <a:endParaRPr lang="ja-JP" altLang="ja-JP" sz="1300">
            <a:effectLst/>
          </a:endParaRPr>
        </a:p>
        <a:p>
          <a:r>
            <a:rPr kumimoji="1" lang="ja-JP" altLang="ja-JP" sz="1300">
              <a:solidFill>
                <a:schemeClr val="dk1"/>
              </a:solidFill>
              <a:effectLst/>
              <a:latin typeface="+mn-lt"/>
              <a:ea typeface="+mn-ea"/>
              <a:cs typeface="+mn-cs"/>
            </a:rPr>
            <a:t>新型コロナウイルス感染症対策基金</a:t>
          </a:r>
          <a:endParaRPr lang="ja-JP" altLang="ja-JP" sz="1300">
            <a:effectLst/>
          </a:endParaRPr>
        </a:p>
        <a:p>
          <a:r>
            <a:rPr kumimoji="1" lang="ja-JP" altLang="ja-JP" sz="1300">
              <a:solidFill>
                <a:schemeClr val="dk1"/>
              </a:solidFill>
              <a:effectLst/>
              <a:latin typeface="+mn-lt"/>
              <a:ea typeface="+mn-ea"/>
              <a:cs typeface="+mn-cs"/>
            </a:rPr>
            <a:t>　　新型コロナウイルス感染症に係る予防対策、市民生活の支援、地域経済対策等に要する経費の財源への充当（令和</a:t>
          </a:r>
          <a:r>
            <a:rPr kumimoji="1" lang="en-US" altLang="ja-JP" sz="1300">
              <a:solidFill>
                <a:schemeClr val="dk1"/>
              </a:solidFill>
              <a:effectLst/>
              <a:latin typeface="+mn-lt"/>
              <a:ea typeface="+mn-ea"/>
              <a:cs typeface="+mn-cs"/>
            </a:rPr>
            <a:t>2</a:t>
          </a:r>
          <a:r>
            <a:rPr kumimoji="1" lang="ja-JP" altLang="ja-JP" sz="1300">
              <a:solidFill>
                <a:schemeClr val="dk1"/>
              </a:solidFill>
              <a:effectLst/>
              <a:latin typeface="+mn-lt"/>
              <a:ea typeface="+mn-ea"/>
              <a:cs typeface="+mn-cs"/>
            </a:rPr>
            <a:t>年</a:t>
          </a:r>
          <a:r>
            <a:rPr kumimoji="1" lang="en-US" altLang="ja-JP" sz="1300">
              <a:solidFill>
                <a:schemeClr val="dk1"/>
              </a:solidFill>
              <a:effectLst/>
              <a:latin typeface="+mn-lt"/>
              <a:ea typeface="+mn-ea"/>
              <a:cs typeface="+mn-cs"/>
            </a:rPr>
            <a:t>6</a:t>
          </a:r>
          <a:r>
            <a:rPr kumimoji="1" lang="ja-JP" altLang="ja-JP" sz="1300">
              <a:solidFill>
                <a:schemeClr val="dk1"/>
              </a:solidFill>
              <a:effectLst/>
              <a:latin typeface="+mn-lt"/>
              <a:ea typeface="+mn-ea"/>
              <a:cs typeface="+mn-cs"/>
            </a:rPr>
            <a:t>月</a:t>
          </a:r>
          <a:r>
            <a:rPr kumimoji="1" lang="en-US" altLang="ja-JP" sz="1300">
              <a:solidFill>
                <a:schemeClr val="dk1"/>
              </a:solidFill>
              <a:effectLst/>
              <a:latin typeface="+mn-lt"/>
              <a:ea typeface="+mn-ea"/>
              <a:cs typeface="+mn-cs"/>
            </a:rPr>
            <a:t>26</a:t>
          </a:r>
          <a:r>
            <a:rPr kumimoji="1" lang="ja-JP" altLang="ja-JP" sz="1300">
              <a:solidFill>
                <a:schemeClr val="dk1"/>
              </a:solidFill>
              <a:effectLst/>
              <a:latin typeface="+mn-lt"/>
              <a:ea typeface="+mn-ea"/>
              <a:cs typeface="+mn-cs"/>
            </a:rPr>
            <a:t>日施行）</a:t>
          </a:r>
          <a:endParaRPr lang="ja-JP" altLang="ja-JP" sz="1300">
            <a:effectLst/>
          </a:endParaRPr>
        </a:p>
        <a:p>
          <a:endParaRPr kumimoji="1" lang="en-US" altLang="ja-JP" sz="1300">
            <a:solidFill>
              <a:schemeClr val="dk1"/>
            </a:solidFill>
            <a:effectLst/>
            <a:latin typeface="+mn-lt"/>
            <a:ea typeface="+mn-ea"/>
            <a:cs typeface="+mn-cs"/>
          </a:endParaRPr>
        </a:p>
        <a:p>
          <a:r>
            <a:rPr kumimoji="1" lang="ja-JP" altLang="ja-JP" sz="1300">
              <a:solidFill>
                <a:schemeClr val="dk1"/>
              </a:solidFill>
              <a:effectLst/>
              <a:latin typeface="+mn-lt"/>
              <a:ea typeface="+mn-ea"/>
              <a:cs typeface="+mn-cs"/>
            </a:rPr>
            <a:t>（増減理由）</a:t>
          </a:r>
          <a:endParaRPr lang="ja-JP" altLang="ja-JP" sz="13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新型コロナウイルス感染症対策基金は</a:t>
          </a:r>
          <a:r>
            <a:rPr kumimoji="1" lang="en-US" altLang="ja-JP" sz="1100">
              <a:solidFill>
                <a:schemeClr val="dk1"/>
              </a:solidFill>
              <a:effectLst/>
              <a:latin typeface="+mn-lt"/>
              <a:ea typeface="+mn-ea"/>
              <a:cs typeface="+mn-cs"/>
            </a:rPr>
            <a:t>240</a:t>
          </a:r>
          <a:r>
            <a:rPr kumimoji="1" lang="ja-JP" altLang="ja-JP" sz="1100">
              <a:solidFill>
                <a:schemeClr val="dk1"/>
              </a:solidFill>
              <a:effectLst/>
              <a:latin typeface="+mn-lt"/>
              <a:ea typeface="+mn-ea"/>
              <a:cs typeface="+mn-cs"/>
            </a:rPr>
            <a:t>千円を積み立て、</a:t>
          </a:r>
          <a:r>
            <a:rPr kumimoji="1" lang="en-US" altLang="ja-JP" sz="1100">
              <a:solidFill>
                <a:schemeClr val="dk1"/>
              </a:solidFill>
              <a:effectLst/>
              <a:latin typeface="+mn-lt"/>
              <a:ea typeface="+mn-ea"/>
              <a:cs typeface="+mn-cs"/>
            </a:rPr>
            <a:t>128,721</a:t>
          </a:r>
          <a:r>
            <a:rPr kumimoji="1" lang="ja-JP" altLang="ja-JP" sz="1100">
              <a:solidFill>
                <a:schemeClr val="dk1"/>
              </a:solidFill>
              <a:effectLst/>
              <a:latin typeface="+mn-lt"/>
              <a:ea typeface="+mn-ea"/>
              <a:cs typeface="+mn-cs"/>
            </a:rPr>
            <a:t>千円の取り崩しを行った。</a:t>
          </a:r>
          <a:endParaRPr kumimoji="1" lang="en-US" altLang="ja-JP" sz="1300">
            <a:solidFill>
              <a:schemeClr val="dk1"/>
            </a:solidFill>
            <a:effectLst/>
            <a:latin typeface="+mn-lt"/>
            <a:ea typeface="+mn-ea"/>
            <a:cs typeface="+mn-cs"/>
          </a:endParaRPr>
        </a:p>
        <a:p>
          <a:r>
            <a:rPr kumimoji="1" lang="ja-JP" altLang="ja-JP" sz="1300">
              <a:solidFill>
                <a:schemeClr val="dk1"/>
              </a:solidFill>
              <a:effectLst/>
              <a:latin typeface="+mn-lt"/>
              <a:ea typeface="+mn-ea"/>
              <a:cs typeface="+mn-cs"/>
            </a:rPr>
            <a:t>合併振興基金は</a:t>
          </a:r>
          <a:r>
            <a:rPr kumimoji="1" lang="en-US" altLang="ja-JP" sz="1300">
              <a:solidFill>
                <a:schemeClr val="dk1"/>
              </a:solidFill>
              <a:effectLst/>
              <a:latin typeface="+mn-lt"/>
              <a:ea typeface="+mn-ea"/>
              <a:cs typeface="+mn-cs"/>
            </a:rPr>
            <a:t>6,789</a:t>
          </a:r>
          <a:r>
            <a:rPr kumimoji="1" lang="ja-JP" altLang="ja-JP" sz="1300">
              <a:solidFill>
                <a:schemeClr val="dk1"/>
              </a:solidFill>
              <a:effectLst/>
              <a:latin typeface="+mn-lt"/>
              <a:ea typeface="+mn-ea"/>
              <a:cs typeface="+mn-cs"/>
            </a:rPr>
            <a:t>千円を積み立て、</a:t>
          </a:r>
          <a:r>
            <a:rPr kumimoji="1" lang="ja-JP" altLang="en-US" sz="1300">
              <a:solidFill>
                <a:schemeClr val="dk1"/>
              </a:solidFill>
              <a:effectLst/>
              <a:latin typeface="+mn-lt"/>
              <a:ea typeface="+mn-ea"/>
              <a:cs typeface="+mn-cs"/>
            </a:rPr>
            <a:t>道の駅整備事業</a:t>
          </a:r>
          <a:r>
            <a:rPr kumimoji="1" lang="ja-JP" altLang="ja-JP" sz="1300">
              <a:solidFill>
                <a:schemeClr val="dk1"/>
              </a:solidFill>
              <a:effectLst/>
              <a:latin typeface="+mn-lt"/>
              <a:ea typeface="+mn-ea"/>
              <a:cs typeface="+mn-cs"/>
            </a:rPr>
            <a:t>への充当により</a:t>
          </a:r>
          <a:r>
            <a:rPr kumimoji="1" lang="en-US" altLang="ja-JP" sz="1300">
              <a:solidFill>
                <a:schemeClr val="dk1"/>
              </a:solidFill>
              <a:effectLst/>
              <a:latin typeface="+mn-lt"/>
              <a:ea typeface="+mn-ea"/>
              <a:cs typeface="+mn-cs"/>
            </a:rPr>
            <a:t>66,671</a:t>
          </a:r>
          <a:r>
            <a:rPr kumimoji="1" lang="ja-JP" altLang="ja-JP" sz="1300">
              <a:solidFill>
                <a:schemeClr val="dk1"/>
              </a:solidFill>
              <a:effectLst/>
              <a:latin typeface="+mn-lt"/>
              <a:ea typeface="+mn-ea"/>
              <a:cs typeface="+mn-cs"/>
            </a:rPr>
            <a:t>千円の取り崩しを行った。</a:t>
          </a:r>
          <a:endParaRPr lang="ja-JP" altLang="ja-JP" sz="1300">
            <a:effectLst/>
          </a:endParaRPr>
        </a:p>
        <a:p>
          <a:r>
            <a:rPr kumimoji="1" lang="ja-JP" altLang="en-US" sz="1300">
              <a:solidFill>
                <a:schemeClr val="dk1"/>
              </a:solidFill>
              <a:effectLst/>
              <a:latin typeface="+mn-lt"/>
              <a:ea typeface="+mn-ea"/>
              <a:cs typeface="+mn-cs"/>
            </a:rPr>
            <a:t>コウノトリの里づくり</a:t>
          </a:r>
          <a:r>
            <a:rPr kumimoji="1" lang="ja-JP" altLang="ja-JP" sz="1300">
              <a:solidFill>
                <a:schemeClr val="dk1"/>
              </a:solidFill>
              <a:effectLst/>
              <a:latin typeface="+mn-lt"/>
              <a:ea typeface="+mn-ea"/>
              <a:cs typeface="+mn-cs"/>
            </a:rPr>
            <a:t>基金は</a:t>
          </a:r>
          <a:r>
            <a:rPr kumimoji="1" lang="en-US" altLang="ja-JP" sz="1300">
              <a:solidFill>
                <a:schemeClr val="dk1"/>
              </a:solidFill>
              <a:effectLst/>
              <a:latin typeface="+mn-lt"/>
              <a:ea typeface="+mn-ea"/>
              <a:cs typeface="+mn-cs"/>
            </a:rPr>
            <a:t>13,431</a:t>
          </a:r>
          <a:r>
            <a:rPr kumimoji="1" lang="ja-JP" altLang="ja-JP" sz="1300">
              <a:solidFill>
                <a:schemeClr val="dk1"/>
              </a:solidFill>
              <a:effectLst/>
              <a:latin typeface="+mn-lt"/>
              <a:ea typeface="+mn-ea"/>
              <a:cs typeface="+mn-cs"/>
            </a:rPr>
            <a:t>千円を積み立て、</a:t>
          </a:r>
          <a:r>
            <a:rPr kumimoji="1" lang="en-US" altLang="ja-JP" sz="1300">
              <a:solidFill>
                <a:schemeClr val="dk1"/>
              </a:solidFill>
              <a:effectLst/>
              <a:latin typeface="+mn-lt"/>
              <a:ea typeface="+mn-ea"/>
              <a:cs typeface="+mn-cs"/>
            </a:rPr>
            <a:t>28,367</a:t>
          </a:r>
          <a:r>
            <a:rPr kumimoji="1" lang="ja-JP" altLang="ja-JP" sz="1300">
              <a:solidFill>
                <a:schemeClr val="dk1"/>
              </a:solidFill>
              <a:effectLst/>
              <a:latin typeface="+mn-lt"/>
              <a:ea typeface="+mn-ea"/>
              <a:cs typeface="+mn-cs"/>
            </a:rPr>
            <a:t>千円の取り崩しを行った。</a:t>
          </a:r>
          <a:endParaRPr lang="ja-JP" altLang="ja-JP" sz="1300">
            <a:effectLst/>
          </a:endParaRPr>
        </a:p>
        <a:p>
          <a:endParaRPr kumimoji="1" lang="en-US" altLang="ja-JP" sz="1300">
            <a:solidFill>
              <a:schemeClr val="dk1"/>
            </a:solidFill>
            <a:effectLst/>
            <a:latin typeface="+mn-lt"/>
            <a:ea typeface="+mn-ea"/>
            <a:cs typeface="+mn-cs"/>
          </a:endParaRPr>
        </a:p>
        <a:p>
          <a:r>
            <a:rPr kumimoji="1" lang="ja-JP" altLang="ja-JP" sz="1300">
              <a:solidFill>
                <a:schemeClr val="dk1"/>
              </a:solidFill>
              <a:effectLst/>
              <a:latin typeface="+mn-lt"/>
              <a:ea typeface="+mn-ea"/>
              <a:cs typeface="+mn-cs"/>
            </a:rPr>
            <a:t>（今後の方針）</a:t>
          </a:r>
          <a:endParaRPr lang="ja-JP" altLang="ja-JP" sz="1300">
            <a:effectLst/>
          </a:endParaRPr>
        </a:p>
        <a:p>
          <a:r>
            <a:rPr kumimoji="1" lang="ja-JP" altLang="ja-JP" sz="1300">
              <a:solidFill>
                <a:schemeClr val="dk1"/>
              </a:solidFill>
              <a:effectLst/>
              <a:latin typeface="+mn-lt"/>
              <a:ea typeface="+mn-ea"/>
              <a:cs typeface="+mn-cs"/>
            </a:rPr>
            <a:t>合併振興基金は、引き続き道の駅整備事業等へ、公共施設等整備基金は、今後増加する老朽化した施設の更新・修繕等の事業等へ活用する方針である。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（増減理由）</a:t>
          </a:r>
          <a:endParaRPr lang="ja-JP" altLang="ja-JP" sz="1300">
            <a:effectLst/>
          </a:endParaRPr>
        </a:p>
        <a:p>
          <a:r>
            <a:rPr kumimoji="1" lang="en-US" altLang="ja-JP" sz="1300">
              <a:solidFill>
                <a:schemeClr val="dk1"/>
              </a:solidFill>
              <a:effectLst/>
              <a:latin typeface="+mn-lt"/>
              <a:ea typeface="+mn-ea"/>
              <a:cs typeface="+mn-cs"/>
            </a:rPr>
            <a:t>5,767</a:t>
          </a:r>
          <a:r>
            <a:rPr kumimoji="1" lang="ja-JP" altLang="ja-JP" sz="1300">
              <a:solidFill>
                <a:schemeClr val="dk1"/>
              </a:solidFill>
              <a:effectLst/>
              <a:latin typeface="+mn-lt"/>
              <a:ea typeface="+mn-ea"/>
              <a:cs typeface="+mn-cs"/>
            </a:rPr>
            <a:t>千円を積み立て、予算の全体調整により財源不足額として</a:t>
          </a:r>
          <a:r>
            <a:rPr kumimoji="1" lang="en-US" altLang="ja-JP" sz="1300">
              <a:solidFill>
                <a:schemeClr val="dk1"/>
              </a:solidFill>
              <a:effectLst/>
              <a:latin typeface="+mn-lt"/>
              <a:ea typeface="+mn-ea"/>
              <a:cs typeface="+mn-cs"/>
            </a:rPr>
            <a:t>190,000</a:t>
          </a:r>
          <a:r>
            <a:rPr kumimoji="1" lang="ja-JP" altLang="ja-JP" sz="1300">
              <a:solidFill>
                <a:schemeClr val="dk1"/>
              </a:solidFill>
              <a:effectLst/>
              <a:latin typeface="+mn-lt"/>
              <a:ea typeface="+mn-ea"/>
              <a:cs typeface="+mn-cs"/>
            </a:rPr>
            <a:t>千円を取り崩したことで、</a:t>
          </a:r>
          <a:r>
            <a:rPr kumimoji="1" lang="en-US" altLang="ja-JP" sz="1300">
              <a:solidFill>
                <a:schemeClr val="dk1"/>
              </a:solidFill>
              <a:effectLst/>
              <a:latin typeface="+mn-lt"/>
              <a:ea typeface="+mn-ea"/>
              <a:cs typeface="+mn-cs"/>
            </a:rPr>
            <a:t>184,233</a:t>
          </a:r>
          <a:r>
            <a:rPr kumimoji="1" lang="ja-JP" altLang="ja-JP" sz="1300">
              <a:solidFill>
                <a:schemeClr val="dk1"/>
              </a:solidFill>
              <a:effectLst/>
              <a:latin typeface="+mn-lt"/>
              <a:ea typeface="+mn-ea"/>
              <a:cs typeface="+mn-cs"/>
            </a:rPr>
            <a:t>千円減少した。</a:t>
          </a:r>
          <a:endParaRPr lang="ja-JP" altLang="ja-JP" sz="1300">
            <a:effectLst/>
          </a:endParaRPr>
        </a:p>
        <a:p>
          <a:endParaRPr kumimoji="1" lang="en-US" altLang="ja-JP" sz="1300">
            <a:solidFill>
              <a:schemeClr val="dk1"/>
            </a:solidFill>
            <a:effectLst/>
            <a:latin typeface="+mn-lt"/>
            <a:ea typeface="+mn-ea"/>
            <a:cs typeface="+mn-cs"/>
          </a:endParaRPr>
        </a:p>
        <a:p>
          <a:endParaRPr kumimoji="1" lang="en-US" altLang="ja-JP" sz="1300">
            <a:solidFill>
              <a:schemeClr val="dk1"/>
            </a:solidFill>
            <a:effectLst/>
            <a:latin typeface="+mn-lt"/>
            <a:ea typeface="+mn-ea"/>
            <a:cs typeface="+mn-cs"/>
          </a:endParaRPr>
        </a:p>
        <a:p>
          <a:endParaRPr kumimoji="1" lang="en-US" altLang="ja-JP" sz="1300">
            <a:solidFill>
              <a:schemeClr val="dk1"/>
            </a:solidFill>
            <a:effectLst/>
            <a:latin typeface="+mn-lt"/>
            <a:ea typeface="+mn-ea"/>
            <a:cs typeface="+mn-cs"/>
          </a:endParaRPr>
        </a:p>
        <a:p>
          <a:endParaRPr kumimoji="1" lang="en-US" altLang="ja-JP" sz="1300">
            <a:solidFill>
              <a:schemeClr val="dk1"/>
            </a:solidFill>
            <a:effectLst/>
            <a:latin typeface="+mn-lt"/>
            <a:ea typeface="+mn-ea"/>
            <a:cs typeface="+mn-cs"/>
          </a:endParaRPr>
        </a:p>
        <a:p>
          <a:r>
            <a:rPr kumimoji="1" lang="ja-JP" altLang="ja-JP" sz="1300">
              <a:solidFill>
                <a:schemeClr val="dk1"/>
              </a:solidFill>
              <a:effectLst/>
              <a:latin typeface="+mn-lt"/>
              <a:ea typeface="+mn-ea"/>
              <a:cs typeface="+mn-cs"/>
            </a:rPr>
            <a:t>（今後の方針）</a:t>
          </a:r>
          <a:endParaRPr lang="ja-JP" altLang="ja-JP" sz="1300">
            <a:effectLst/>
          </a:endParaRPr>
        </a:p>
        <a:p>
          <a:r>
            <a:rPr kumimoji="1" lang="ja-JP" altLang="ja-JP" sz="1300">
              <a:solidFill>
                <a:schemeClr val="dk1"/>
              </a:solidFill>
              <a:effectLst/>
              <a:latin typeface="+mn-lt"/>
              <a:ea typeface="+mn-ea"/>
              <a:cs typeface="+mn-cs"/>
            </a:rPr>
            <a:t>財政調整基金については、景気・経済の影響による市税収入の減少や災害等、予期しない財政需要への対応等の備え、長期的視野に立った計画的な財政運営を行うため、標準財政規模の</a:t>
          </a:r>
          <a:r>
            <a:rPr kumimoji="1" lang="en-US" altLang="ja-JP" sz="1300">
              <a:solidFill>
                <a:schemeClr val="dk1"/>
              </a:solidFill>
              <a:effectLst/>
              <a:latin typeface="+mn-lt"/>
              <a:ea typeface="+mn-ea"/>
              <a:cs typeface="+mn-cs"/>
            </a:rPr>
            <a:t>5</a:t>
          </a:r>
          <a:r>
            <a:rPr kumimoji="1" lang="ja-JP" altLang="ja-JP" sz="1300">
              <a:solidFill>
                <a:schemeClr val="dk1"/>
              </a:solidFill>
              <a:effectLst/>
              <a:latin typeface="+mn-lt"/>
              <a:ea typeface="+mn-ea"/>
              <a:cs typeface="+mn-cs"/>
            </a:rPr>
            <a:t>～</a:t>
          </a:r>
          <a:r>
            <a:rPr kumimoji="1" lang="en-US" altLang="ja-JP" sz="1300">
              <a:solidFill>
                <a:schemeClr val="dk1"/>
              </a:solidFill>
              <a:effectLst/>
              <a:latin typeface="+mn-lt"/>
              <a:ea typeface="+mn-ea"/>
              <a:cs typeface="+mn-cs"/>
            </a:rPr>
            <a:t>10</a:t>
          </a:r>
          <a:r>
            <a:rPr kumimoji="1" lang="ja-JP" altLang="ja-JP" sz="1300">
              <a:solidFill>
                <a:schemeClr val="dk1"/>
              </a:solidFill>
              <a:effectLst/>
              <a:latin typeface="+mn-lt"/>
              <a:ea typeface="+mn-ea"/>
              <a:cs typeface="+mn-cs"/>
            </a:rPr>
            <a:t>％の残高を確保していく。</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（増減理由）</a:t>
          </a:r>
          <a:endParaRPr lang="ja-JP" altLang="ja-JP" sz="1300">
            <a:effectLst/>
          </a:endParaRPr>
        </a:p>
        <a:p>
          <a:r>
            <a:rPr kumimoji="1" lang="ja-JP" altLang="ja-JP" sz="1300">
              <a:solidFill>
                <a:schemeClr val="dk1"/>
              </a:solidFill>
              <a:effectLst/>
              <a:latin typeface="+mn-lt"/>
              <a:ea typeface="+mn-ea"/>
              <a:cs typeface="+mn-cs"/>
            </a:rPr>
            <a:t>利子</a:t>
          </a:r>
          <a:r>
            <a:rPr kumimoji="1" lang="en-US" altLang="ja-JP" sz="1300">
              <a:solidFill>
                <a:schemeClr val="dk1"/>
              </a:solidFill>
              <a:effectLst/>
              <a:latin typeface="+mn-lt"/>
              <a:ea typeface="+mn-ea"/>
              <a:cs typeface="+mn-cs"/>
            </a:rPr>
            <a:t>1,333</a:t>
          </a:r>
          <a:r>
            <a:rPr kumimoji="1" lang="ja-JP" altLang="ja-JP" sz="1300">
              <a:solidFill>
                <a:schemeClr val="dk1"/>
              </a:solidFill>
              <a:effectLst/>
              <a:latin typeface="+mn-lt"/>
              <a:ea typeface="+mn-ea"/>
              <a:cs typeface="+mn-cs"/>
            </a:rPr>
            <a:t>千円、</a:t>
          </a:r>
          <a:r>
            <a:rPr kumimoji="1" lang="ja-JP" altLang="en-US" sz="1300">
              <a:solidFill>
                <a:schemeClr val="dk1"/>
              </a:solidFill>
              <a:effectLst/>
              <a:latin typeface="+mn-lt"/>
              <a:ea typeface="+mn-ea"/>
              <a:cs typeface="+mn-cs"/>
            </a:rPr>
            <a:t>普通交付税（臨時財政対策債償還基金分）</a:t>
          </a:r>
          <a:r>
            <a:rPr kumimoji="1" lang="en-US" altLang="ja-JP" sz="1300">
              <a:solidFill>
                <a:schemeClr val="dk1"/>
              </a:solidFill>
              <a:effectLst/>
              <a:latin typeface="+mn-lt"/>
              <a:ea typeface="+mn-ea"/>
              <a:cs typeface="+mn-cs"/>
            </a:rPr>
            <a:t>135,919</a:t>
          </a:r>
          <a:r>
            <a:rPr kumimoji="1" lang="ja-JP" altLang="ja-JP" sz="1300">
              <a:solidFill>
                <a:schemeClr val="dk1"/>
              </a:solidFill>
              <a:effectLst/>
              <a:latin typeface="+mn-lt"/>
              <a:ea typeface="+mn-ea"/>
              <a:cs typeface="+mn-cs"/>
            </a:rPr>
            <a:t>千円を積み立て、</a:t>
          </a:r>
          <a:r>
            <a:rPr kumimoji="1" lang="en-US" altLang="ja-JP" sz="1300">
              <a:solidFill>
                <a:schemeClr val="dk1"/>
              </a:solidFill>
              <a:effectLst/>
              <a:latin typeface="+mn-lt"/>
              <a:ea typeface="+mn-ea"/>
              <a:cs typeface="+mn-cs"/>
            </a:rPr>
            <a:t>200,000</a:t>
          </a:r>
          <a:r>
            <a:rPr kumimoji="1" lang="ja-JP" altLang="ja-JP" sz="1300">
              <a:solidFill>
                <a:schemeClr val="dk1"/>
              </a:solidFill>
              <a:effectLst/>
              <a:latin typeface="+mn-lt"/>
              <a:ea typeface="+mn-ea"/>
              <a:cs typeface="+mn-cs"/>
            </a:rPr>
            <a:t>千円取り崩したことで、</a:t>
          </a:r>
          <a:r>
            <a:rPr kumimoji="1" lang="en-US" altLang="ja-JP" sz="1300">
              <a:solidFill>
                <a:schemeClr val="dk1"/>
              </a:solidFill>
              <a:effectLst/>
              <a:latin typeface="+mn-lt"/>
              <a:ea typeface="+mn-ea"/>
              <a:cs typeface="+mn-cs"/>
            </a:rPr>
            <a:t>62,748</a:t>
          </a:r>
          <a:r>
            <a:rPr kumimoji="1" lang="ja-JP" altLang="ja-JP" sz="1300">
              <a:solidFill>
                <a:schemeClr val="dk1"/>
              </a:solidFill>
              <a:effectLst/>
              <a:latin typeface="+mn-lt"/>
              <a:ea typeface="+mn-ea"/>
              <a:cs typeface="+mn-cs"/>
            </a:rPr>
            <a:t>千円減少した。</a:t>
          </a:r>
          <a:endParaRPr lang="ja-JP" altLang="ja-JP" sz="1300">
            <a:effectLst/>
          </a:endParaRPr>
        </a:p>
        <a:p>
          <a:endParaRPr kumimoji="1" lang="en-US" altLang="ja-JP" sz="1300">
            <a:solidFill>
              <a:schemeClr val="dk1"/>
            </a:solidFill>
            <a:effectLst/>
            <a:latin typeface="+mn-lt"/>
            <a:ea typeface="+mn-ea"/>
            <a:cs typeface="+mn-cs"/>
          </a:endParaRPr>
        </a:p>
        <a:p>
          <a:endParaRPr kumimoji="1" lang="en-US" altLang="ja-JP" sz="1300">
            <a:solidFill>
              <a:schemeClr val="dk1"/>
            </a:solidFill>
            <a:effectLst/>
            <a:latin typeface="+mn-lt"/>
            <a:ea typeface="+mn-ea"/>
            <a:cs typeface="+mn-cs"/>
          </a:endParaRPr>
        </a:p>
        <a:p>
          <a:endParaRPr kumimoji="1" lang="en-US" altLang="ja-JP" sz="1300">
            <a:solidFill>
              <a:schemeClr val="dk1"/>
            </a:solidFill>
            <a:effectLst/>
            <a:latin typeface="+mn-lt"/>
            <a:ea typeface="+mn-ea"/>
            <a:cs typeface="+mn-cs"/>
          </a:endParaRPr>
        </a:p>
        <a:p>
          <a:endParaRPr kumimoji="1" lang="en-US" altLang="ja-JP" sz="1300">
            <a:solidFill>
              <a:schemeClr val="dk1"/>
            </a:solidFill>
            <a:effectLst/>
            <a:latin typeface="+mn-lt"/>
            <a:ea typeface="+mn-ea"/>
            <a:cs typeface="+mn-cs"/>
          </a:endParaRPr>
        </a:p>
        <a:p>
          <a:r>
            <a:rPr kumimoji="1" lang="ja-JP" altLang="ja-JP" sz="1300">
              <a:solidFill>
                <a:schemeClr val="dk1"/>
              </a:solidFill>
              <a:effectLst/>
              <a:latin typeface="+mn-lt"/>
              <a:ea typeface="+mn-ea"/>
              <a:cs typeface="+mn-cs"/>
            </a:rPr>
            <a:t>（今後の方針）</a:t>
          </a:r>
          <a:endParaRPr lang="ja-JP" altLang="ja-JP" sz="1300">
            <a:effectLst/>
          </a:endParaRPr>
        </a:p>
        <a:p>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30</a:t>
          </a:r>
          <a:r>
            <a:rPr kumimoji="1" lang="ja-JP" altLang="ja-JP" sz="1300">
              <a:solidFill>
                <a:schemeClr val="dk1"/>
              </a:solidFill>
              <a:effectLst/>
              <a:latin typeface="+mn-lt"/>
              <a:ea typeface="+mn-ea"/>
              <a:cs typeface="+mn-cs"/>
            </a:rPr>
            <a:t>年度より地方債償還額が増加し、令和３年度がピークとなり、今後も償還財源として活用するため残高は減少する。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44042276</v>
      </c>
      <c r="BO4" s="449"/>
      <c r="BP4" s="449"/>
      <c r="BQ4" s="449"/>
      <c r="BR4" s="449"/>
      <c r="BS4" s="449"/>
      <c r="BT4" s="449"/>
      <c r="BU4" s="450"/>
      <c r="BV4" s="448">
        <v>44317128</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8.4</v>
      </c>
      <c r="CU4" s="589"/>
      <c r="CV4" s="589"/>
      <c r="CW4" s="589"/>
      <c r="CX4" s="589"/>
      <c r="CY4" s="589"/>
      <c r="CZ4" s="589"/>
      <c r="DA4" s="590"/>
      <c r="DB4" s="588">
        <v>9.3000000000000007</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41578470</v>
      </c>
      <c r="BO5" s="420"/>
      <c r="BP5" s="420"/>
      <c r="BQ5" s="420"/>
      <c r="BR5" s="420"/>
      <c r="BS5" s="420"/>
      <c r="BT5" s="420"/>
      <c r="BU5" s="421"/>
      <c r="BV5" s="419">
        <v>41711443</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95.5</v>
      </c>
      <c r="CU5" s="417"/>
      <c r="CV5" s="417"/>
      <c r="CW5" s="417"/>
      <c r="CX5" s="417"/>
      <c r="CY5" s="417"/>
      <c r="CZ5" s="417"/>
      <c r="DA5" s="418"/>
      <c r="DB5" s="416">
        <v>93.9</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2463806</v>
      </c>
      <c r="BO6" s="420"/>
      <c r="BP6" s="420"/>
      <c r="BQ6" s="420"/>
      <c r="BR6" s="420"/>
      <c r="BS6" s="420"/>
      <c r="BT6" s="420"/>
      <c r="BU6" s="421"/>
      <c r="BV6" s="419">
        <v>2605685</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96.4</v>
      </c>
      <c r="CU6" s="563"/>
      <c r="CV6" s="563"/>
      <c r="CW6" s="563"/>
      <c r="CX6" s="563"/>
      <c r="CY6" s="563"/>
      <c r="CZ6" s="563"/>
      <c r="DA6" s="564"/>
      <c r="DB6" s="562">
        <v>96</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101</v>
      </c>
      <c r="AV7" s="478"/>
      <c r="AW7" s="478"/>
      <c r="AX7" s="478"/>
      <c r="AY7" s="433" t="s">
        <v>102</v>
      </c>
      <c r="AZ7" s="434"/>
      <c r="BA7" s="434"/>
      <c r="BB7" s="434"/>
      <c r="BC7" s="434"/>
      <c r="BD7" s="434"/>
      <c r="BE7" s="434"/>
      <c r="BF7" s="434"/>
      <c r="BG7" s="434"/>
      <c r="BH7" s="434"/>
      <c r="BI7" s="434"/>
      <c r="BJ7" s="434"/>
      <c r="BK7" s="434"/>
      <c r="BL7" s="434"/>
      <c r="BM7" s="435"/>
      <c r="BN7" s="419">
        <v>294595</v>
      </c>
      <c r="BO7" s="420"/>
      <c r="BP7" s="420"/>
      <c r="BQ7" s="420"/>
      <c r="BR7" s="420"/>
      <c r="BS7" s="420"/>
      <c r="BT7" s="420"/>
      <c r="BU7" s="421"/>
      <c r="BV7" s="419">
        <v>251286</v>
      </c>
      <c r="BW7" s="420"/>
      <c r="BX7" s="420"/>
      <c r="BY7" s="420"/>
      <c r="BZ7" s="420"/>
      <c r="CA7" s="420"/>
      <c r="CB7" s="420"/>
      <c r="CC7" s="421"/>
      <c r="CD7" s="459" t="s">
        <v>103</v>
      </c>
      <c r="CE7" s="379"/>
      <c r="CF7" s="379"/>
      <c r="CG7" s="379"/>
      <c r="CH7" s="379"/>
      <c r="CI7" s="379"/>
      <c r="CJ7" s="379"/>
      <c r="CK7" s="379"/>
      <c r="CL7" s="379"/>
      <c r="CM7" s="379"/>
      <c r="CN7" s="379"/>
      <c r="CO7" s="379"/>
      <c r="CP7" s="379"/>
      <c r="CQ7" s="379"/>
      <c r="CR7" s="379"/>
      <c r="CS7" s="460"/>
      <c r="CT7" s="419">
        <v>25764389</v>
      </c>
      <c r="CU7" s="420"/>
      <c r="CV7" s="420"/>
      <c r="CW7" s="420"/>
      <c r="CX7" s="420"/>
      <c r="CY7" s="420"/>
      <c r="CZ7" s="420"/>
      <c r="DA7" s="421"/>
      <c r="DB7" s="419">
        <v>25195098</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104</v>
      </c>
      <c r="AN8" s="376"/>
      <c r="AO8" s="376"/>
      <c r="AP8" s="376"/>
      <c r="AQ8" s="376"/>
      <c r="AR8" s="376"/>
      <c r="AS8" s="376"/>
      <c r="AT8" s="377"/>
      <c r="AU8" s="477" t="s">
        <v>90</v>
      </c>
      <c r="AV8" s="478"/>
      <c r="AW8" s="478"/>
      <c r="AX8" s="478"/>
      <c r="AY8" s="433" t="s">
        <v>105</v>
      </c>
      <c r="AZ8" s="434"/>
      <c r="BA8" s="434"/>
      <c r="BB8" s="434"/>
      <c r="BC8" s="434"/>
      <c r="BD8" s="434"/>
      <c r="BE8" s="434"/>
      <c r="BF8" s="434"/>
      <c r="BG8" s="434"/>
      <c r="BH8" s="434"/>
      <c r="BI8" s="434"/>
      <c r="BJ8" s="434"/>
      <c r="BK8" s="434"/>
      <c r="BL8" s="434"/>
      <c r="BM8" s="435"/>
      <c r="BN8" s="419">
        <v>2169211</v>
      </c>
      <c r="BO8" s="420"/>
      <c r="BP8" s="420"/>
      <c r="BQ8" s="420"/>
      <c r="BR8" s="420"/>
      <c r="BS8" s="420"/>
      <c r="BT8" s="420"/>
      <c r="BU8" s="421"/>
      <c r="BV8" s="419">
        <v>2354399</v>
      </c>
      <c r="BW8" s="420"/>
      <c r="BX8" s="420"/>
      <c r="BY8" s="420"/>
      <c r="BZ8" s="420"/>
      <c r="CA8" s="420"/>
      <c r="CB8" s="420"/>
      <c r="CC8" s="421"/>
      <c r="CD8" s="459" t="s">
        <v>106</v>
      </c>
      <c r="CE8" s="379"/>
      <c r="CF8" s="379"/>
      <c r="CG8" s="379"/>
      <c r="CH8" s="379"/>
      <c r="CI8" s="379"/>
      <c r="CJ8" s="379"/>
      <c r="CK8" s="379"/>
      <c r="CL8" s="379"/>
      <c r="CM8" s="379"/>
      <c r="CN8" s="379"/>
      <c r="CO8" s="379"/>
      <c r="CP8" s="379"/>
      <c r="CQ8" s="379"/>
      <c r="CR8" s="379"/>
      <c r="CS8" s="460"/>
      <c r="CT8" s="522">
        <v>0.65</v>
      </c>
      <c r="CU8" s="523"/>
      <c r="CV8" s="523"/>
      <c r="CW8" s="523"/>
      <c r="CX8" s="523"/>
      <c r="CY8" s="523"/>
      <c r="CZ8" s="523"/>
      <c r="DA8" s="524"/>
      <c r="DB8" s="522">
        <v>0.67</v>
      </c>
      <c r="DC8" s="523"/>
      <c r="DD8" s="523"/>
      <c r="DE8" s="523"/>
      <c r="DF8" s="523"/>
      <c r="DG8" s="523"/>
      <c r="DH8" s="523"/>
      <c r="DI8" s="524"/>
    </row>
    <row r="9" spans="1:119" ht="18.75" customHeight="1" thickBot="1" x14ac:dyDescent="0.2">
      <c r="A9" s="181"/>
      <c r="B9" s="551" t="s">
        <v>107</v>
      </c>
      <c r="C9" s="552"/>
      <c r="D9" s="552"/>
      <c r="E9" s="552"/>
      <c r="F9" s="552"/>
      <c r="G9" s="552"/>
      <c r="H9" s="552"/>
      <c r="I9" s="552"/>
      <c r="J9" s="552"/>
      <c r="K9" s="470"/>
      <c r="L9" s="553" t="s">
        <v>108</v>
      </c>
      <c r="M9" s="554"/>
      <c r="N9" s="554"/>
      <c r="O9" s="554"/>
      <c r="P9" s="554"/>
      <c r="Q9" s="555"/>
      <c r="R9" s="556">
        <v>116828</v>
      </c>
      <c r="S9" s="557"/>
      <c r="T9" s="557"/>
      <c r="U9" s="557"/>
      <c r="V9" s="558"/>
      <c r="W9" s="488" t="s">
        <v>109</v>
      </c>
      <c r="X9" s="489"/>
      <c r="Y9" s="489"/>
      <c r="Z9" s="489"/>
      <c r="AA9" s="489"/>
      <c r="AB9" s="489"/>
      <c r="AC9" s="489"/>
      <c r="AD9" s="489"/>
      <c r="AE9" s="489"/>
      <c r="AF9" s="489"/>
      <c r="AG9" s="489"/>
      <c r="AH9" s="489"/>
      <c r="AI9" s="489"/>
      <c r="AJ9" s="489"/>
      <c r="AK9" s="489"/>
      <c r="AL9" s="559"/>
      <c r="AM9" s="476" t="s">
        <v>110</v>
      </c>
      <c r="AN9" s="376"/>
      <c r="AO9" s="376"/>
      <c r="AP9" s="376"/>
      <c r="AQ9" s="376"/>
      <c r="AR9" s="376"/>
      <c r="AS9" s="376"/>
      <c r="AT9" s="377"/>
      <c r="AU9" s="477" t="s">
        <v>90</v>
      </c>
      <c r="AV9" s="478"/>
      <c r="AW9" s="478"/>
      <c r="AX9" s="478"/>
      <c r="AY9" s="433" t="s">
        <v>111</v>
      </c>
      <c r="AZ9" s="434"/>
      <c r="BA9" s="434"/>
      <c r="BB9" s="434"/>
      <c r="BC9" s="434"/>
      <c r="BD9" s="434"/>
      <c r="BE9" s="434"/>
      <c r="BF9" s="434"/>
      <c r="BG9" s="434"/>
      <c r="BH9" s="434"/>
      <c r="BI9" s="434"/>
      <c r="BJ9" s="434"/>
      <c r="BK9" s="434"/>
      <c r="BL9" s="434"/>
      <c r="BM9" s="435"/>
      <c r="BN9" s="419">
        <v>-185188</v>
      </c>
      <c r="BO9" s="420"/>
      <c r="BP9" s="420"/>
      <c r="BQ9" s="420"/>
      <c r="BR9" s="420"/>
      <c r="BS9" s="420"/>
      <c r="BT9" s="420"/>
      <c r="BU9" s="421"/>
      <c r="BV9" s="419">
        <v>-126125</v>
      </c>
      <c r="BW9" s="420"/>
      <c r="BX9" s="420"/>
      <c r="BY9" s="420"/>
      <c r="BZ9" s="420"/>
      <c r="CA9" s="420"/>
      <c r="CB9" s="420"/>
      <c r="CC9" s="421"/>
      <c r="CD9" s="459" t="s">
        <v>112</v>
      </c>
      <c r="CE9" s="379"/>
      <c r="CF9" s="379"/>
      <c r="CG9" s="379"/>
      <c r="CH9" s="379"/>
      <c r="CI9" s="379"/>
      <c r="CJ9" s="379"/>
      <c r="CK9" s="379"/>
      <c r="CL9" s="379"/>
      <c r="CM9" s="379"/>
      <c r="CN9" s="379"/>
      <c r="CO9" s="379"/>
      <c r="CP9" s="379"/>
      <c r="CQ9" s="379"/>
      <c r="CR9" s="379"/>
      <c r="CS9" s="460"/>
      <c r="CT9" s="416">
        <v>14.1</v>
      </c>
      <c r="CU9" s="417"/>
      <c r="CV9" s="417"/>
      <c r="CW9" s="417"/>
      <c r="CX9" s="417"/>
      <c r="CY9" s="417"/>
      <c r="CZ9" s="417"/>
      <c r="DA9" s="418"/>
      <c r="DB9" s="416">
        <v>15.1</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113</v>
      </c>
      <c r="M10" s="376"/>
      <c r="N10" s="376"/>
      <c r="O10" s="376"/>
      <c r="P10" s="376"/>
      <c r="Q10" s="377"/>
      <c r="R10" s="372">
        <v>118072</v>
      </c>
      <c r="S10" s="373"/>
      <c r="T10" s="373"/>
      <c r="U10" s="373"/>
      <c r="V10" s="432"/>
      <c r="W10" s="560"/>
      <c r="X10" s="370"/>
      <c r="Y10" s="370"/>
      <c r="Z10" s="370"/>
      <c r="AA10" s="370"/>
      <c r="AB10" s="370"/>
      <c r="AC10" s="370"/>
      <c r="AD10" s="370"/>
      <c r="AE10" s="370"/>
      <c r="AF10" s="370"/>
      <c r="AG10" s="370"/>
      <c r="AH10" s="370"/>
      <c r="AI10" s="370"/>
      <c r="AJ10" s="370"/>
      <c r="AK10" s="370"/>
      <c r="AL10" s="561"/>
      <c r="AM10" s="476" t="s">
        <v>114</v>
      </c>
      <c r="AN10" s="376"/>
      <c r="AO10" s="376"/>
      <c r="AP10" s="376"/>
      <c r="AQ10" s="376"/>
      <c r="AR10" s="376"/>
      <c r="AS10" s="376"/>
      <c r="AT10" s="377"/>
      <c r="AU10" s="477" t="s">
        <v>90</v>
      </c>
      <c r="AV10" s="478"/>
      <c r="AW10" s="478"/>
      <c r="AX10" s="478"/>
      <c r="AY10" s="433" t="s">
        <v>115</v>
      </c>
      <c r="AZ10" s="434"/>
      <c r="BA10" s="434"/>
      <c r="BB10" s="434"/>
      <c r="BC10" s="434"/>
      <c r="BD10" s="434"/>
      <c r="BE10" s="434"/>
      <c r="BF10" s="434"/>
      <c r="BG10" s="434"/>
      <c r="BH10" s="434"/>
      <c r="BI10" s="434"/>
      <c r="BJ10" s="434"/>
      <c r="BK10" s="434"/>
      <c r="BL10" s="434"/>
      <c r="BM10" s="435"/>
      <c r="BN10" s="419">
        <v>5767</v>
      </c>
      <c r="BO10" s="420"/>
      <c r="BP10" s="420"/>
      <c r="BQ10" s="420"/>
      <c r="BR10" s="420"/>
      <c r="BS10" s="420"/>
      <c r="BT10" s="420"/>
      <c r="BU10" s="421"/>
      <c r="BV10" s="419">
        <v>305091</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90</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117582</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190000</v>
      </c>
      <c r="BO12" s="420"/>
      <c r="BP12" s="420"/>
      <c r="BQ12" s="420"/>
      <c r="BR12" s="420"/>
      <c r="BS12" s="420"/>
      <c r="BT12" s="420"/>
      <c r="BU12" s="421"/>
      <c r="BV12" s="419">
        <v>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115181</v>
      </c>
      <c r="S13" s="507"/>
      <c r="T13" s="507"/>
      <c r="U13" s="507"/>
      <c r="V13" s="508"/>
      <c r="W13" s="509" t="s">
        <v>131</v>
      </c>
      <c r="X13" s="405"/>
      <c r="Y13" s="405"/>
      <c r="Z13" s="405"/>
      <c r="AA13" s="405"/>
      <c r="AB13" s="406"/>
      <c r="AC13" s="372">
        <v>1527</v>
      </c>
      <c r="AD13" s="373"/>
      <c r="AE13" s="373"/>
      <c r="AF13" s="373"/>
      <c r="AG13" s="374"/>
      <c r="AH13" s="372">
        <v>1776</v>
      </c>
      <c r="AI13" s="373"/>
      <c r="AJ13" s="373"/>
      <c r="AK13" s="373"/>
      <c r="AL13" s="432"/>
      <c r="AM13" s="476" t="s">
        <v>132</v>
      </c>
      <c r="AN13" s="376"/>
      <c r="AO13" s="376"/>
      <c r="AP13" s="376"/>
      <c r="AQ13" s="376"/>
      <c r="AR13" s="376"/>
      <c r="AS13" s="376"/>
      <c r="AT13" s="377"/>
      <c r="AU13" s="477" t="s">
        <v>101</v>
      </c>
      <c r="AV13" s="478"/>
      <c r="AW13" s="478"/>
      <c r="AX13" s="478"/>
      <c r="AY13" s="433" t="s">
        <v>133</v>
      </c>
      <c r="AZ13" s="434"/>
      <c r="BA13" s="434"/>
      <c r="BB13" s="434"/>
      <c r="BC13" s="434"/>
      <c r="BD13" s="434"/>
      <c r="BE13" s="434"/>
      <c r="BF13" s="434"/>
      <c r="BG13" s="434"/>
      <c r="BH13" s="434"/>
      <c r="BI13" s="434"/>
      <c r="BJ13" s="434"/>
      <c r="BK13" s="434"/>
      <c r="BL13" s="434"/>
      <c r="BM13" s="435"/>
      <c r="BN13" s="419">
        <v>-369421</v>
      </c>
      <c r="BO13" s="420"/>
      <c r="BP13" s="420"/>
      <c r="BQ13" s="420"/>
      <c r="BR13" s="420"/>
      <c r="BS13" s="420"/>
      <c r="BT13" s="420"/>
      <c r="BU13" s="421"/>
      <c r="BV13" s="419">
        <v>178966</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4</v>
      </c>
      <c r="CU13" s="417"/>
      <c r="CV13" s="417"/>
      <c r="CW13" s="417"/>
      <c r="CX13" s="417"/>
      <c r="CY13" s="417"/>
      <c r="CZ13" s="417"/>
      <c r="DA13" s="418"/>
      <c r="DB13" s="416">
        <v>4.2</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117798</v>
      </c>
      <c r="S14" s="507"/>
      <c r="T14" s="507"/>
      <c r="U14" s="507"/>
      <c r="V14" s="508"/>
      <c r="W14" s="510"/>
      <c r="X14" s="408"/>
      <c r="Y14" s="408"/>
      <c r="Z14" s="408"/>
      <c r="AA14" s="408"/>
      <c r="AB14" s="409"/>
      <c r="AC14" s="499">
        <v>2.8</v>
      </c>
      <c r="AD14" s="500"/>
      <c r="AE14" s="500"/>
      <c r="AF14" s="500"/>
      <c r="AG14" s="501"/>
      <c r="AH14" s="499">
        <v>3.3</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v>4.0999999999999996</v>
      </c>
      <c r="CU14" s="517"/>
      <c r="CV14" s="517"/>
      <c r="CW14" s="517"/>
      <c r="CX14" s="517"/>
      <c r="CY14" s="517"/>
      <c r="CZ14" s="517"/>
      <c r="DA14" s="518"/>
      <c r="DB14" s="516">
        <v>6.1</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115794</v>
      </c>
      <c r="S15" s="507"/>
      <c r="T15" s="507"/>
      <c r="U15" s="507"/>
      <c r="V15" s="508"/>
      <c r="W15" s="509" t="s">
        <v>137</v>
      </c>
      <c r="X15" s="405"/>
      <c r="Y15" s="405"/>
      <c r="Z15" s="405"/>
      <c r="AA15" s="405"/>
      <c r="AB15" s="406"/>
      <c r="AC15" s="372">
        <v>12811</v>
      </c>
      <c r="AD15" s="373"/>
      <c r="AE15" s="373"/>
      <c r="AF15" s="373"/>
      <c r="AG15" s="374"/>
      <c r="AH15" s="372">
        <v>13678</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14246743</v>
      </c>
      <c r="BO15" s="449"/>
      <c r="BP15" s="449"/>
      <c r="BQ15" s="449"/>
      <c r="BR15" s="449"/>
      <c r="BS15" s="449"/>
      <c r="BT15" s="449"/>
      <c r="BU15" s="450"/>
      <c r="BV15" s="448">
        <v>13819445</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23.7</v>
      </c>
      <c r="AD16" s="500"/>
      <c r="AE16" s="500"/>
      <c r="AF16" s="500"/>
      <c r="AG16" s="501"/>
      <c r="AH16" s="499">
        <v>25.1</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21788647</v>
      </c>
      <c r="BO16" s="420"/>
      <c r="BP16" s="420"/>
      <c r="BQ16" s="420"/>
      <c r="BR16" s="420"/>
      <c r="BS16" s="420"/>
      <c r="BT16" s="420"/>
      <c r="BU16" s="421"/>
      <c r="BV16" s="419">
        <v>21047215</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39758</v>
      </c>
      <c r="AD17" s="373"/>
      <c r="AE17" s="373"/>
      <c r="AF17" s="373"/>
      <c r="AG17" s="374"/>
      <c r="AH17" s="372">
        <v>39018</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17968967</v>
      </c>
      <c r="BO17" s="420"/>
      <c r="BP17" s="420"/>
      <c r="BQ17" s="420"/>
      <c r="BR17" s="420"/>
      <c r="BS17" s="420"/>
      <c r="BT17" s="420"/>
      <c r="BU17" s="421"/>
      <c r="BV17" s="419">
        <v>17411278</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147</v>
      </c>
      <c r="C18" s="470"/>
      <c r="D18" s="470"/>
      <c r="E18" s="471"/>
      <c r="F18" s="471"/>
      <c r="G18" s="471"/>
      <c r="H18" s="471"/>
      <c r="I18" s="471"/>
      <c r="J18" s="471"/>
      <c r="K18" s="471"/>
      <c r="L18" s="472">
        <v>67.44</v>
      </c>
      <c r="M18" s="472"/>
      <c r="N18" s="472"/>
      <c r="O18" s="472"/>
      <c r="P18" s="472"/>
      <c r="Q18" s="472"/>
      <c r="R18" s="473"/>
      <c r="S18" s="473"/>
      <c r="T18" s="473"/>
      <c r="U18" s="473"/>
      <c r="V18" s="474"/>
      <c r="W18" s="490"/>
      <c r="X18" s="491"/>
      <c r="Y18" s="491"/>
      <c r="Z18" s="491"/>
      <c r="AA18" s="491"/>
      <c r="AB18" s="515"/>
      <c r="AC18" s="389">
        <v>73.5</v>
      </c>
      <c r="AD18" s="390"/>
      <c r="AE18" s="390"/>
      <c r="AF18" s="390"/>
      <c r="AG18" s="475"/>
      <c r="AH18" s="389">
        <v>71.599999999999994</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24887857</v>
      </c>
      <c r="BO18" s="420"/>
      <c r="BP18" s="420"/>
      <c r="BQ18" s="420"/>
      <c r="BR18" s="420"/>
      <c r="BS18" s="420"/>
      <c r="BT18" s="420"/>
      <c r="BU18" s="421"/>
      <c r="BV18" s="419">
        <v>24292740</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149</v>
      </c>
      <c r="C19" s="470"/>
      <c r="D19" s="470"/>
      <c r="E19" s="471"/>
      <c r="F19" s="471"/>
      <c r="G19" s="471"/>
      <c r="H19" s="471"/>
      <c r="I19" s="471"/>
      <c r="J19" s="471"/>
      <c r="K19" s="471"/>
      <c r="L19" s="479">
        <v>1732</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32054551</v>
      </c>
      <c r="BO19" s="420"/>
      <c r="BP19" s="420"/>
      <c r="BQ19" s="420"/>
      <c r="BR19" s="420"/>
      <c r="BS19" s="420"/>
      <c r="BT19" s="420"/>
      <c r="BU19" s="421"/>
      <c r="BV19" s="419">
        <v>31575596</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151</v>
      </c>
      <c r="C20" s="470"/>
      <c r="D20" s="470"/>
      <c r="E20" s="471"/>
      <c r="F20" s="471"/>
      <c r="G20" s="471"/>
      <c r="H20" s="471"/>
      <c r="I20" s="471"/>
      <c r="J20" s="471"/>
      <c r="K20" s="471"/>
      <c r="L20" s="479">
        <v>47499</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38622535</v>
      </c>
      <c r="BO22" s="449"/>
      <c r="BP22" s="449"/>
      <c r="BQ22" s="449"/>
      <c r="BR22" s="449"/>
      <c r="BS22" s="449"/>
      <c r="BT22" s="449"/>
      <c r="BU22" s="450"/>
      <c r="BV22" s="448">
        <v>41960732</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24417793</v>
      </c>
      <c r="BO23" s="420"/>
      <c r="BP23" s="420"/>
      <c r="BQ23" s="420"/>
      <c r="BR23" s="420"/>
      <c r="BS23" s="420"/>
      <c r="BT23" s="420"/>
      <c r="BU23" s="421"/>
      <c r="BV23" s="419">
        <v>26854142</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161</v>
      </c>
      <c r="F24" s="376"/>
      <c r="G24" s="376"/>
      <c r="H24" s="376"/>
      <c r="I24" s="376"/>
      <c r="J24" s="376"/>
      <c r="K24" s="377"/>
      <c r="L24" s="372">
        <v>1</v>
      </c>
      <c r="M24" s="373"/>
      <c r="N24" s="373"/>
      <c r="O24" s="373"/>
      <c r="P24" s="374"/>
      <c r="Q24" s="372">
        <v>9370</v>
      </c>
      <c r="R24" s="373"/>
      <c r="S24" s="373"/>
      <c r="T24" s="373"/>
      <c r="U24" s="373"/>
      <c r="V24" s="374"/>
      <c r="W24" s="462"/>
      <c r="X24" s="399"/>
      <c r="Y24" s="400"/>
      <c r="Z24" s="375" t="s">
        <v>162</v>
      </c>
      <c r="AA24" s="376"/>
      <c r="AB24" s="376"/>
      <c r="AC24" s="376"/>
      <c r="AD24" s="376"/>
      <c r="AE24" s="376"/>
      <c r="AF24" s="376"/>
      <c r="AG24" s="377"/>
      <c r="AH24" s="372">
        <v>601</v>
      </c>
      <c r="AI24" s="373"/>
      <c r="AJ24" s="373"/>
      <c r="AK24" s="373"/>
      <c r="AL24" s="374"/>
      <c r="AM24" s="372">
        <v>1906973</v>
      </c>
      <c r="AN24" s="373"/>
      <c r="AO24" s="373"/>
      <c r="AP24" s="373"/>
      <c r="AQ24" s="373"/>
      <c r="AR24" s="374"/>
      <c r="AS24" s="372">
        <v>3173</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20375306</v>
      </c>
      <c r="BO24" s="420"/>
      <c r="BP24" s="420"/>
      <c r="BQ24" s="420"/>
      <c r="BR24" s="420"/>
      <c r="BS24" s="420"/>
      <c r="BT24" s="420"/>
      <c r="BU24" s="421"/>
      <c r="BV24" s="419">
        <v>22139475</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164</v>
      </c>
      <c r="F25" s="376"/>
      <c r="G25" s="376"/>
      <c r="H25" s="376"/>
      <c r="I25" s="376"/>
      <c r="J25" s="376"/>
      <c r="K25" s="377"/>
      <c r="L25" s="372">
        <v>1</v>
      </c>
      <c r="M25" s="373"/>
      <c r="N25" s="373"/>
      <c r="O25" s="373"/>
      <c r="P25" s="374"/>
      <c r="Q25" s="372">
        <v>7910</v>
      </c>
      <c r="R25" s="373"/>
      <c r="S25" s="373"/>
      <c r="T25" s="373"/>
      <c r="U25" s="373"/>
      <c r="V25" s="374"/>
      <c r="W25" s="462"/>
      <c r="X25" s="399"/>
      <c r="Y25" s="400"/>
      <c r="Z25" s="375" t="s">
        <v>165</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3201372</v>
      </c>
      <c r="BO25" s="449"/>
      <c r="BP25" s="449"/>
      <c r="BQ25" s="449"/>
      <c r="BR25" s="449"/>
      <c r="BS25" s="449"/>
      <c r="BT25" s="449"/>
      <c r="BU25" s="450"/>
      <c r="BV25" s="448">
        <v>3679500</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167</v>
      </c>
      <c r="F26" s="376"/>
      <c r="G26" s="376"/>
      <c r="H26" s="376"/>
      <c r="I26" s="376"/>
      <c r="J26" s="376"/>
      <c r="K26" s="377"/>
      <c r="L26" s="372">
        <v>1</v>
      </c>
      <c r="M26" s="373"/>
      <c r="N26" s="373"/>
      <c r="O26" s="373"/>
      <c r="P26" s="374"/>
      <c r="Q26" s="372">
        <v>7250</v>
      </c>
      <c r="R26" s="373"/>
      <c r="S26" s="373"/>
      <c r="T26" s="373"/>
      <c r="U26" s="373"/>
      <c r="V26" s="374"/>
      <c r="W26" s="462"/>
      <c r="X26" s="399"/>
      <c r="Y26" s="400"/>
      <c r="Z26" s="375" t="s">
        <v>168</v>
      </c>
      <c r="AA26" s="430"/>
      <c r="AB26" s="430"/>
      <c r="AC26" s="430"/>
      <c r="AD26" s="430"/>
      <c r="AE26" s="430"/>
      <c r="AF26" s="430"/>
      <c r="AG26" s="431"/>
      <c r="AH26" s="372">
        <v>4</v>
      </c>
      <c r="AI26" s="373"/>
      <c r="AJ26" s="373"/>
      <c r="AK26" s="373"/>
      <c r="AL26" s="374"/>
      <c r="AM26" s="372">
        <v>14292</v>
      </c>
      <c r="AN26" s="373"/>
      <c r="AO26" s="373"/>
      <c r="AP26" s="373"/>
      <c r="AQ26" s="373"/>
      <c r="AR26" s="374"/>
      <c r="AS26" s="372">
        <v>3573</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v>70000</v>
      </c>
      <c r="BO26" s="420"/>
      <c r="BP26" s="420"/>
      <c r="BQ26" s="420"/>
      <c r="BR26" s="420"/>
      <c r="BS26" s="420"/>
      <c r="BT26" s="420"/>
      <c r="BU26" s="421"/>
      <c r="BV26" s="419">
        <v>60000</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170</v>
      </c>
      <c r="F27" s="376"/>
      <c r="G27" s="376"/>
      <c r="H27" s="376"/>
      <c r="I27" s="376"/>
      <c r="J27" s="376"/>
      <c r="K27" s="377"/>
      <c r="L27" s="372">
        <v>1</v>
      </c>
      <c r="M27" s="373"/>
      <c r="N27" s="373"/>
      <c r="O27" s="373"/>
      <c r="P27" s="374"/>
      <c r="Q27" s="372">
        <v>4500</v>
      </c>
      <c r="R27" s="373"/>
      <c r="S27" s="373"/>
      <c r="T27" s="373"/>
      <c r="U27" s="373"/>
      <c r="V27" s="374"/>
      <c r="W27" s="462"/>
      <c r="X27" s="399"/>
      <c r="Y27" s="400"/>
      <c r="Z27" s="375" t="s">
        <v>171</v>
      </c>
      <c r="AA27" s="376"/>
      <c r="AB27" s="376"/>
      <c r="AC27" s="376"/>
      <c r="AD27" s="376"/>
      <c r="AE27" s="376"/>
      <c r="AF27" s="376"/>
      <c r="AG27" s="377"/>
      <c r="AH27" s="372">
        <v>12</v>
      </c>
      <c r="AI27" s="373"/>
      <c r="AJ27" s="373"/>
      <c r="AK27" s="373"/>
      <c r="AL27" s="374"/>
      <c r="AM27" s="372">
        <v>48624</v>
      </c>
      <c r="AN27" s="373"/>
      <c r="AO27" s="373"/>
      <c r="AP27" s="373"/>
      <c r="AQ27" s="373"/>
      <c r="AR27" s="374"/>
      <c r="AS27" s="372">
        <v>4052</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t="s">
        <v>122</v>
      </c>
      <c r="BO27" s="454"/>
      <c r="BP27" s="454"/>
      <c r="BQ27" s="454"/>
      <c r="BR27" s="454"/>
      <c r="BS27" s="454"/>
      <c r="BT27" s="454"/>
      <c r="BU27" s="455"/>
      <c r="BV27" s="453" t="s">
        <v>122</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173</v>
      </c>
      <c r="F28" s="376"/>
      <c r="G28" s="376"/>
      <c r="H28" s="376"/>
      <c r="I28" s="376"/>
      <c r="J28" s="376"/>
      <c r="K28" s="377"/>
      <c r="L28" s="372">
        <v>1</v>
      </c>
      <c r="M28" s="373"/>
      <c r="N28" s="373"/>
      <c r="O28" s="373"/>
      <c r="P28" s="374"/>
      <c r="Q28" s="372">
        <v>4000</v>
      </c>
      <c r="R28" s="373"/>
      <c r="S28" s="373"/>
      <c r="T28" s="373"/>
      <c r="U28" s="373"/>
      <c r="V28" s="374"/>
      <c r="W28" s="462"/>
      <c r="X28" s="399"/>
      <c r="Y28" s="400"/>
      <c r="Z28" s="375" t="s">
        <v>174</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3220299</v>
      </c>
      <c r="BO28" s="449"/>
      <c r="BP28" s="449"/>
      <c r="BQ28" s="449"/>
      <c r="BR28" s="449"/>
      <c r="BS28" s="449"/>
      <c r="BT28" s="449"/>
      <c r="BU28" s="450"/>
      <c r="BV28" s="448">
        <v>3404532</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176</v>
      </c>
      <c r="F29" s="376"/>
      <c r="G29" s="376"/>
      <c r="H29" s="376"/>
      <c r="I29" s="376"/>
      <c r="J29" s="376"/>
      <c r="K29" s="377"/>
      <c r="L29" s="372">
        <v>22</v>
      </c>
      <c r="M29" s="373"/>
      <c r="N29" s="373"/>
      <c r="O29" s="373"/>
      <c r="P29" s="374"/>
      <c r="Q29" s="372">
        <v>3770</v>
      </c>
      <c r="R29" s="373"/>
      <c r="S29" s="373"/>
      <c r="T29" s="373"/>
      <c r="U29" s="373"/>
      <c r="V29" s="374"/>
      <c r="W29" s="463"/>
      <c r="X29" s="464"/>
      <c r="Y29" s="465"/>
      <c r="Z29" s="375" t="s">
        <v>177</v>
      </c>
      <c r="AA29" s="376"/>
      <c r="AB29" s="376"/>
      <c r="AC29" s="376"/>
      <c r="AD29" s="376"/>
      <c r="AE29" s="376"/>
      <c r="AF29" s="376"/>
      <c r="AG29" s="377"/>
      <c r="AH29" s="372">
        <v>613</v>
      </c>
      <c r="AI29" s="373"/>
      <c r="AJ29" s="373"/>
      <c r="AK29" s="373"/>
      <c r="AL29" s="374"/>
      <c r="AM29" s="372">
        <v>1955597</v>
      </c>
      <c r="AN29" s="373"/>
      <c r="AO29" s="373"/>
      <c r="AP29" s="373"/>
      <c r="AQ29" s="373"/>
      <c r="AR29" s="374"/>
      <c r="AS29" s="372">
        <v>3190</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727993</v>
      </c>
      <c r="BO29" s="420"/>
      <c r="BP29" s="420"/>
      <c r="BQ29" s="420"/>
      <c r="BR29" s="420"/>
      <c r="BS29" s="420"/>
      <c r="BT29" s="420"/>
      <c r="BU29" s="421"/>
      <c r="BV29" s="419">
        <v>790741</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100</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5903470</v>
      </c>
      <c r="BO30" s="454"/>
      <c r="BP30" s="454"/>
      <c r="BQ30" s="454"/>
      <c r="BR30" s="454"/>
      <c r="BS30" s="454"/>
      <c r="BT30" s="454"/>
      <c r="BU30" s="455"/>
      <c r="BV30" s="453">
        <v>6015860</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4</v>
      </c>
      <c r="V34" s="367"/>
      <c r="W34" s="368" t="str">
        <f>IF('各会計、関係団体の財政状況及び健全化判断比率'!B28="","",'各会計、関係団体の財政状況及び健全化判断比率'!B28)</f>
        <v>国民健康保険事業特別会計</v>
      </c>
      <c r="X34" s="368"/>
      <c r="Y34" s="368"/>
      <c r="Z34" s="368"/>
      <c r="AA34" s="368"/>
      <c r="AB34" s="368"/>
      <c r="AC34" s="368"/>
      <c r="AD34" s="368"/>
      <c r="AE34" s="368"/>
      <c r="AF34" s="368"/>
      <c r="AG34" s="368"/>
      <c r="AH34" s="368"/>
      <c r="AI34" s="368"/>
      <c r="AJ34" s="368"/>
      <c r="AK34" s="368"/>
      <c r="AL34" s="181"/>
      <c r="AM34" s="367">
        <f>IF(AO34="","",MAX(C34:D43,U34:V43)+1)</f>
        <v>7</v>
      </c>
      <c r="AN34" s="367"/>
      <c r="AO34" s="368" t="str">
        <f>IF('各会計、関係団体の財政状況及び健全化判断比率'!B31="","",'各会計、関係団体の財政状況及び健全化判断比率'!B31)</f>
        <v>水道事業会計</v>
      </c>
      <c r="AP34" s="368"/>
      <c r="AQ34" s="368"/>
      <c r="AR34" s="368"/>
      <c r="AS34" s="368"/>
      <c r="AT34" s="368"/>
      <c r="AU34" s="368"/>
      <c r="AV34" s="368"/>
      <c r="AW34" s="368"/>
      <c r="AX34" s="368"/>
      <c r="AY34" s="368"/>
      <c r="AZ34" s="368"/>
      <c r="BA34" s="368"/>
      <c r="BB34" s="368"/>
      <c r="BC34" s="368"/>
      <c r="BD34" s="181"/>
      <c r="BE34" s="367">
        <f>IF(BG34="","",MAX(C34:D43,U34:V43,AM34:AN43)+1)</f>
        <v>9</v>
      </c>
      <c r="BF34" s="367"/>
      <c r="BG34" s="368" t="str">
        <f>IF('各会計、関係団体の財政状況及び健全化判断比率'!B33="","",'各会計、関係団体の財政状況及び健全化判断比率'!B33)</f>
        <v>農業集落排水事業特別会計</v>
      </c>
      <c r="BH34" s="368"/>
      <c r="BI34" s="368"/>
      <c r="BJ34" s="368"/>
      <c r="BK34" s="368"/>
      <c r="BL34" s="368"/>
      <c r="BM34" s="368"/>
      <c r="BN34" s="368"/>
      <c r="BO34" s="368"/>
      <c r="BP34" s="368"/>
      <c r="BQ34" s="368"/>
      <c r="BR34" s="368"/>
      <c r="BS34" s="368"/>
      <c r="BT34" s="368"/>
      <c r="BU34" s="368"/>
      <c r="BV34" s="181"/>
      <c r="BW34" s="367">
        <f>IF(BY34="","",MAX(C34:D43,U34:V43,AM34:AN43,BE34:BF43)+1)</f>
        <v>10</v>
      </c>
      <c r="BX34" s="367"/>
      <c r="BY34" s="368" t="str">
        <f>IF('各会計、関係団体の財政状況及び健全化判断比率'!B68="","",'各会計、関係団体の財政状況及び健全化判断比率'!B68)</f>
        <v>埼玉県央広域事務組合</v>
      </c>
      <c r="BZ34" s="368"/>
      <c r="CA34" s="368"/>
      <c r="CB34" s="368"/>
      <c r="CC34" s="368"/>
      <c r="CD34" s="368"/>
      <c r="CE34" s="368"/>
      <c r="CF34" s="368"/>
      <c r="CG34" s="368"/>
      <c r="CH34" s="368"/>
      <c r="CI34" s="368"/>
      <c r="CJ34" s="368"/>
      <c r="CK34" s="368"/>
      <c r="CL34" s="368"/>
      <c r="CM34" s="368"/>
      <c r="CN34" s="181"/>
      <c r="CO34" s="367">
        <f>IF(CQ34="","",MAX(C34:D43,U34:V43,AM34:AN43,BE34:BF43,BW34:BX43)+1)</f>
        <v>20</v>
      </c>
      <c r="CP34" s="367"/>
      <c r="CQ34" s="368" t="str">
        <f>IF('各会計、関係団体の財政状況及び健全化判断比率'!BS7="","",'各会計、関係団体の財政状況及び健全化判断比率'!BS7)</f>
        <v>鴻巣市土地開発公社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北新宿第二土地区画整理事業特別会計</v>
      </c>
      <c r="F35" s="368"/>
      <c r="G35" s="368"/>
      <c r="H35" s="368"/>
      <c r="I35" s="368"/>
      <c r="J35" s="368"/>
      <c r="K35" s="368"/>
      <c r="L35" s="368"/>
      <c r="M35" s="368"/>
      <c r="N35" s="368"/>
      <c r="O35" s="368"/>
      <c r="P35" s="368"/>
      <c r="Q35" s="368"/>
      <c r="R35" s="368"/>
      <c r="S35" s="368"/>
      <c r="T35" s="181"/>
      <c r="U35" s="367">
        <f>IF(W35="","",U34+1)</f>
        <v>5</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f t="shared" ref="AM35:AM43" si="0">IF(AO35="","",AM34+1)</f>
        <v>8</v>
      </c>
      <c r="AN35" s="367"/>
      <c r="AO35" s="368" t="str">
        <f>IF('各会計、関係団体の財政状況及び健全化判断比率'!B32="","",'各会計、関係団体の財政状況及び健全化判断比率'!B32)</f>
        <v>下水道事業会計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11</v>
      </c>
      <c r="BX35" s="367"/>
      <c r="BY35" s="368" t="str">
        <f>IF('各会計、関係団体の財政状況及び健全化判断比率'!B69="","",'各会計、関係団体の財政状況及び健全化判断比率'!B69)</f>
        <v>埼玉県央広域事務組合</v>
      </c>
      <c r="BZ35" s="368"/>
      <c r="CA35" s="368"/>
      <c r="CB35" s="368"/>
      <c r="CC35" s="368"/>
      <c r="CD35" s="368"/>
      <c r="CE35" s="368"/>
      <c r="CF35" s="368"/>
      <c r="CG35" s="368"/>
      <c r="CH35" s="368"/>
      <c r="CI35" s="368"/>
      <c r="CJ35" s="368"/>
      <c r="CK35" s="368"/>
      <c r="CL35" s="368"/>
      <c r="CM35" s="368"/>
      <c r="CN35" s="181"/>
      <c r="CO35" s="367">
        <f t="shared" ref="CO35:CO43" si="3">IF(CQ35="","",CO34+1)</f>
        <v>21</v>
      </c>
      <c r="CP35" s="367"/>
      <c r="CQ35" s="368" t="str">
        <f>IF('各会計、関係団体の財政状況及び健全化判断比率'!BS8="","",'各会計、関係団体の財政状況及び健全化判断比率'!BS8)</f>
        <v>鴻巣フラワーセンター</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f>IF(E36="","",C35+1)</f>
        <v>3</v>
      </c>
      <c r="D36" s="367"/>
      <c r="E36" s="368" t="str">
        <f>IF('各会計、関係団体の財政状況及び健全化判断比率'!B9="","",'各会計、関係団体の財政状況及び健全化判断比率'!B9)</f>
        <v>広田中央特定土地区画整理事業特別会計</v>
      </c>
      <c r="F36" s="368"/>
      <c r="G36" s="368"/>
      <c r="H36" s="368"/>
      <c r="I36" s="368"/>
      <c r="J36" s="368"/>
      <c r="K36" s="368"/>
      <c r="L36" s="368"/>
      <c r="M36" s="368"/>
      <c r="N36" s="368"/>
      <c r="O36" s="368"/>
      <c r="P36" s="368"/>
      <c r="Q36" s="368"/>
      <c r="R36" s="368"/>
      <c r="S36" s="368"/>
      <c r="T36" s="181"/>
      <c r="U36" s="367">
        <f t="shared" ref="U36:U43" si="4">IF(W36="","",U35+1)</f>
        <v>6</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12</v>
      </c>
      <c r="BX36" s="367"/>
      <c r="BY36" s="368" t="str">
        <f>IF('各会計、関係団体の財政状況及び健全化判断比率'!B70="","",'各会計、関係団体の財政状況及び健全化判断比率'!B70)</f>
        <v>埼玉中部環境保全組合</v>
      </c>
      <c r="BZ36" s="368"/>
      <c r="CA36" s="368"/>
      <c r="CB36" s="368"/>
      <c r="CC36" s="368"/>
      <c r="CD36" s="368"/>
      <c r="CE36" s="368"/>
      <c r="CF36" s="368"/>
      <c r="CG36" s="368"/>
      <c r="CH36" s="368"/>
      <c r="CI36" s="368"/>
      <c r="CJ36" s="368"/>
      <c r="CK36" s="368"/>
      <c r="CL36" s="368"/>
      <c r="CM36" s="368"/>
      <c r="CN36" s="181"/>
      <c r="CO36" s="367">
        <f t="shared" si="3"/>
        <v>22</v>
      </c>
      <c r="CP36" s="367"/>
      <c r="CQ36" s="368" t="str">
        <f>IF('各会計、関係団体の財政状況及び健全化判断比率'!BS9="","",'各会計、関係団体の財政状況及び健全化判断比率'!BS9)</f>
        <v>鴻巣市施設管理公社</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13</v>
      </c>
      <c r="BX37" s="367"/>
      <c r="BY37" s="368" t="str">
        <f>IF('各会計、関係団体の財政状況及び健全化判断比率'!B71="","",'各会計、関係団体の財政状況及び健全化判断比率'!B71)</f>
        <v>北本地区衛生組合</v>
      </c>
      <c r="BZ37" s="368"/>
      <c r="CA37" s="368"/>
      <c r="CB37" s="368"/>
      <c r="CC37" s="368"/>
      <c r="CD37" s="368"/>
      <c r="CE37" s="368"/>
      <c r="CF37" s="368"/>
      <c r="CG37" s="368"/>
      <c r="CH37" s="368"/>
      <c r="CI37" s="368"/>
      <c r="CJ37" s="368"/>
      <c r="CK37" s="368"/>
      <c r="CL37" s="368"/>
      <c r="CM37" s="368"/>
      <c r="CN37" s="181"/>
      <c r="CO37" s="367">
        <f t="shared" si="3"/>
        <v>23</v>
      </c>
      <c r="CP37" s="367"/>
      <c r="CQ37" s="368" t="str">
        <f>IF('各会計、関係団体の財政状況及び健全化判断比率'!BS10="","",'各会計、関係団体の財政状況及び健全化判断比率'!BS10)</f>
        <v>吹上スポーツプラザ</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14</v>
      </c>
      <c r="BX38" s="367"/>
      <c r="BY38" s="368" t="str">
        <f>IF('各会計、関係団体の財政状況及び健全化判断比率'!B72="","",'各会計、関係団体の財政状況及び健全化判断比率'!B72)</f>
        <v>彩北広域清掃組合</v>
      </c>
      <c r="BZ38" s="368"/>
      <c r="CA38" s="368"/>
      <c r="CB38" s="368"/>
      <c r="CC38" s="368"/>
      <c r="CD38" s="368"/>
      <c r="CE38" s="368"/>
      <c r="CF38" s="368"/>
      <c r="CG38" s="368"/>
      <c r="CH38" s="368"/>
      <c r="CI38" s="368"/>
      <c r="CJ38" s="368"/>
      <c r="CK38" s="368"/>
      <c r="CL38" s="368"/>
      <c r="CM38" s="368"/>
      <c r="CN38" s="181"/>
      <c r="CO38" s="367">
        <f t="shared" si="3"/>
        <v>24</v>
      </c>
      <c r="CP38" s="367"/>
      <c r="CQ38" s="368" t="str">
        <f>IF('各会計、関係団体の財政状況及び健全化判断比率'!BS11="","",'各会計、関係団体の財政状況及び健全化判断比率'!BS11)</f>
        <v>エルミ鴻巣</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15</v>
      </c>
      <c r="BX39" s="367"/>
      <c r="BY39" s="368" t="str">
        <f>IF('各会計、関係団体の財政状況及び健全化判断比率'!B73="","",'各会計、関係団体の財政状況及び健全化判断比率'!B73)</f>
        <v>荒川北縁水防事務組合</v>
      </c>
      <c r="BZ39" s="368"/>
      <c r="CA39" s="368"/>
      <c r="CB39" s="368"/>
      <c r="CC39" s="368"/>
      <c r="CD39" s="368"/>
      <c r="CE39" s="368"/>
      <c r="CF39" s="368"/>
      <c r="CG39" s="368"/>
      <c r="CH39" s="368"/>
      <c r="CI39" s="368"/>
      <c r="CJ39" s="368"/>
      <c r="CK39" s="368"/>
      <c r="CL39" s="368"/>
      <c r="CM39" s="368"/>
      <c r="CN39" s="181"/>
      <c r="CO39" s="367">
        <f t="shared" si="3"/>
        <v>25</v>
      </c>
      <c r="CP39" s="367"/>
      <c r="CQ39" s="368" t="str">
        <f>IF('各会計、関係団体の財政状況及び健全化判断比率'!BS12="","",'各会計、関係団体の財政状況及び健全化判断比率'!BS12)</f>
        <v>鴻巣市観光協会</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16</v>
      </c>
      <c r="BX40" s="367"/>
      <c r="BY40" s="368" t="str">
        <f>IF('各会計、関係団体の財政状況及び健全化判断比率'!B74="","",'各会計、関係団体の財政状況及び健全化判断比率'!B74)</f>
        <v>埼玉県都市ボートレース企業団</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17</v>
      </c>
      <c r="BX41" s="367"/>
      <c r="BY41" s="368" t="str">
        <f>IF('各会計、関係団体の財政状況及び健全化判断比率'!B75="","",'各会計、関係団体の財政状況及び健全化判断比率'!B75)</f>
        <v>埼玉県市町村総合事務組合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18</v>
      </c>
      <c r="BX42" s="367"/>
      <c r="BY42" s="368" t="str">
        <f>IF('各会計、関係団体の財政状況及び健全化判断比率'!B76="","",'各会計、関係団体の財政状況及び健全化判断比率'!B76)</f>
        <v>埼玉県市町村総合事務組合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f t="shared" si="2"/>
        <v>19</v>
      </c>
      <c r="BX43" s="367"/>
      <c r="BY43" s="368" t="str">
        <f>IF('各会計、関係団体の財政状況及び健全化判断比率'!B77="","",'各会計、関係団体の財政状況及び健全化判断比率'!B77)</f>
        <v>彩の国さいたま人づくり広域連合</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s3SMVniJ4B92/QU0wC9bYF4LRJpKgqfhdWuvZotZ4kfTz+TGqhaEt+tdoezlVyz3zGm5XggnIjToXlTSvFIbXg==" saltValue="TyE6Z15S2iBIjLyhx/49N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85" zoomScaleNormal="85"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215</v>
      </c>
      <c r="C5" s="680"/>
      <c r="D5" s="680"/>
      <c r="E5" s="680"/>
      <c r="F5" s="680"/>
      <c r="G5" s="680"/>
      <c r="H5" s="680"/>
      <c r="I5" s="680"/>
      <c r="J5" s="680"/>
      <c r="K5" s="680"/>
      <c r="L5" s="680"/>
      <c r="M5" s="680"/>
      <c r="N5" s="680"/>
      <c r="O5" s="680"/>
      <c r="P5" s="680"/>
      <c r="Q5" s="681"/>
      <c r="R5" s="676">
        <v>15357836</v>
      </c>
      <c r="S5" s="677"/>
      <c r="T5" s="677"/>
      <c r="U5" s="677"/>
      <c r="V5" s="677"/>
      <c r="W5" s="677"/>
      <c r="X5" s="677"/>
      <c r="Y5" s="702"/>
      <c r="Z5" s="715">
        <v>34.9</v>
      </c>
      <c r="AA5" s="715"/>
      <c r="AB5" s="715"/>
      <c r="AC5" s="715"/>
      <c r="AD5" s="716">
        <v>14619205</v>
      </c>
      <c r="AE5" s="716"/>
      <c r="AF5" s="716"/>
      <c r="AG5" s="716"/>
      <c r="AH5" s="716"/>
      <c r="AI5" s="716"/>
      <c r="AJ5" s="716"/>
      <c r="AK5" s="716"/>
      <c r="AL5" s="703">
        <v>56.6</v>
      </c>
      <c r="AM5" s="685"/>
      <c r="AN5" s="685"/>
      <c r="AO5" s="704"/>
      <c r="AP5" s="679" t="s">
        <v>216</v>
      </c>
      <c r="AQ5" s="680"/>
      <c r="AR5" s="680"/>
      <c r="AS5" s="680"/>
      <c r="AT5" s="680"/>
      <c r="AU5" s="680"/>
      <c r="AV5" s="680"/>
      <c r="AW5" s="680"/>
      <c r="AX5" s="680"/>
      <c r="AY5" s="680"/>
      <c r="AZ5" s="680"/>
      <c r="BA5" s="680"/>
      <c r="BB5" s="680"/>
      <c r="BC5" s="680"/>
      <c r="BD5" s="680"/>
      <c r="BE5" s="680"/>
      <c r="BF5" s="681"/>
      <c r="BG5" s="621">
        <v>14619205</v>
      </c>
      <c r="BH5" s="622"/>
      <c r="BI5" s="622"/>
      <c r="BJ5" s="622"/>
      <c r="BK5" s="622"/>
      <c r="BL5" s="622"/>
      <c r="BM5" s="622"/>
      <c r="BN5" s="623"/>
      <c r="BO5" s="659">
        <v>95.2</v>
      </c>
      <c r="BP5" s="659"/>
      <c r="BQ5" s="659"/>
      <c r="BR5" s="659"/>
      <c r="BS5" s="660">
        <v>127429</v>
      </c>
      <c r="BT5" s="660"/>
      <c r="BU5" s="660"/>
      <c r="BV5" s="660"/>
      <c r="BW5" s="660"/>
      <c r="BX5" s="660"/>
      <c r="BY5" s="660"/>
      <c r="BZ5" s="660"/>
      <c r="CA5" s="660"/>
      <c r="CB5" s="698"/>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x14ac:dyDescent="0.15">
      <c r="B6" s="618" t="s">
        <v>220</v>
      </c>
      <c r="C6" s="619"/>
      <c r="D6" s="619"/>
      <c r="E6" s="619"/>
      <c r="F6" s="619"/>
      <c r="G6" s="619"/>
      <c r="H6" s="619"/>
      <c r="I6" s="619"/>
      <c r="J6" s="619"/>
      <c r="K6" s="619"/>
      <c r="L6" s="619"/>
      <c r="M6" s="619"/>
      <c r="N6" s="619"/>
      <c r="O6" s="619"/>
      <c r="P6" s="619"/>
      <c r="Q6" s="620"/>
      <c r="R6" s="621">
        <v>341025</v>
      </c>
      <c r="S6" s="622"/>
      <c r="T6" s="622"/>
      <c r="U6" s="622"/>
      <c r="V6" s="622"/>
      <c r="W6" s="622"/>
      <c r="X6" s="622"/>
      <c r="Y6" s="623"/>
      <c r="Z6" s="659">
        <v>0.8</v>
      </c>
      <c r="AA6" s="659"/>
      <c r="AB6" s="659"/>
      <c r="AC6" s="659"/>
      <c r="AD6" s="660">
        <v>341025</v>
      </c>
      <c r="AE6" s="660"/>
      <c r="AF6" s="660"/>
      <c r="AG6" s="660"/>
      <c r="AH6" s="660"/>
      <c r="AI6" s="660"/>
      <c r="AJ6" s="660"/>
      <c r="AK6" s="660"/>
      <c r="AL6" s="624">
        <v>1.3</v>
      </c>
      <c r="AM6" s="625"/>
      <c r="AN6" s="625"/>
      <c r="AO6" s="661"/>
      <c r="AP6" s="618" t="s">
        <v>221</v>
      </c>
      <c r="AQ6" s="619"/>
      <c r="AR6" s="619"/>
      <c r="AS6" s="619"/>
      <c r="AT6" s="619"/>
      <c r="AU6" s="619"/>
      <c r="AV6" s="619"/>
      <c r="AW6" s="619"/>
      <c r="AX6" s="619"/>
      <c r="AY6" s="619"/>
      <c r="AZ6" s="619"/>
      <c r="BA6" s="619"/>
      <c r="BB6" s="619"/>
      <c r="BC6" s="619"/>
      <c r="BD6" s="619"/>
      <c r="BE6" s="619"/>
      <c r="BF6" s="620"/>
      <c r="BG6" s="621">
        <v>14619205</v>
      </c>
      <c r="BH6" s="622"/>
      <c r="BI6" s="622"/>
      <c r="BJ6" s="622"/>
      <c r="BK6" s="622"/>
      <c r="BL6" s="622"/>
      <c r="BM6" s="622"/>
      <c r="BN6" s="623"/>
      <c r="BO6" s="659">
        <v>95.2</v>
      </c>
      <c r="BP6" s="659"/>
      <c r="BQ6" s="659"/>
      <c r="BR6" s="659"/>
      <c r="BS6" s="660">
        <v>127429</v>
      </c>
      <c r="BT6" s="660"/>
      <c r="BU6" s="660"/>
      <c r="BV6" s="660"/>
      <c r="BW6" s="660"/>
      <c r="BX6" s="660"/>
      <c r="BY6" s="660"/>
      <c r="BZ6" s="660"/>
      <c r="CA6" s="660"/>
      <c r="CB6" s="698"/>
      <c r="CD6" s="679" t="s">
        <v>222</v>
      </c>
      <c r="CE6" s="680"/>
      <c r="CF6" s="680"/>
      <c r="CG6" s="680"/>
      <c r="CH6" s="680"/>
      <c r="CI6" s="680"/>
      <c r="CJ6" s="680"/>
      <c r="CK6" s="680"/>
      <c r="CL6" s="680"/>
      <c r="CM6" s="680"/>
      <c r="CN6" s="680"/>
      <c r="CO6" s="680"/>
      <c r="CP6" s="680"/>
      <c r="CQ6" s="681"/>
      <c r="CR6" s="621">
        <v>263594</v>
      </c>
      <c r="CS6" s="622"/>
      <c r="CT6" s="622"/>
      <c r="CU6" s="622"/>
      <c r="CV6" s="622"/>
      <c r="CW6" s="622"/>
      <c r="CX6" s="622"/>
      <c r="CY6" s="623"/>
      <c r="CZ6" s="703">
        <v>0.6</v>
      </c>
      <c r="DA6" s="685"/>
      <c r="DB6" s="685"/>
      <c r="DC6" s="705"/>
      <c r="DD6" s="627" t="s">
        <v>122</v>
      </c>
      <c r="DE6" s="622"/>
      <c r="DF6" s="622"/>
      <c r="DG6" s="622"/>
      <c r="DH6" s="622"/>
      <c r="DI6" s="622"/>
      <c r="DJ6" s="622"/>
      <c r="DK6" s="622"/>
      <c r="DL6" s="622"/>
      <c r="DM6" s="622"/>
      <c r="DN6" s="622"/>
      <c r="DO6" s="622"/>
      <c r="DP6" s="623"/>
      <c r="DQ6" s="627">
        <v>263594</v>
      </c>
      <c r="DR6" s="622"/>
      <c r="DS6" s="622"/>
      <c r="DT6" s="622"/>
      <c r="DU6" s="622"/>
      <c r="DV6" s="622"/>
      <c r="DW6" s="622"/>
      <c r="DX6" s="622"/>
      <c r="DY6" s="622"/>
      <c r="DZ6" s="622"/>
      <c r="EA6" s="622"/>
      <c r="EB6" s="622"/>
      <c r="EC6" s="658"/>
    </row>
    <row r="7" spans="2:143" ht="11.25" customHeight="1" x14ac:dyDescent="0.15">
      <c r="B7" s="618" t="s">
        <v>223</v>
      </c>
      <c r="C7" s="619"/>
      <c r="D7" s="619"/>
      <c r="E7" s="619"/>
      <c r="F7" s="619"/>
      <c r="G7" s="619"/>
      <c r="H7" s="619"/>
      <c r="I7" s="619"/>
      <c r="J7" s="619"/>
      <c r="K7" s="619"/>
      <c r="L7" s="619"/>
      <c r="M7" s="619"/>
      <c r="N7" s="619"/>
      <c r="O7" s="619"/>
      <c r="P7" s="619"/>
      <c r="Q7" s="620"/>
      <c r="R7" s="621">
        <v>5727</v>
      </c>
      <c r="S7" s="622"/>
      <c r="T7" s="622"/>
      <c r="U7" s="622"/>
      <c r="V7" s="622"/>
      <c r="W7" s="622"/>
      <c r="X7" s="622"/>
      <c r="Y7" s="623"/>
      <c r="Z7" s="659">
        <v>0</v>
      </c>
      <c r="AA7" s="659"/>
      <c r="AB7" s="659"/>
      <c r="AC7" s="659"/>
      <c r="AD7" s="660">
        <v>5727</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7558200</v>
      </c>
      <c r="BH7" s="622"/>
      <c r="BI7" s="622"/>
      <c r="BJ7" s="622"/>
      <c r="BK7" s="622"/>
      <c r="BL7" s="622"/>
      <c r="BM7" s="622"/>
      <c r="BN7" s="623"/>
      <c r="BO7" s="659">
        <v>49.2</v>
      </c>
      <c r="BP7" s="659"/>
      <c r="BQ7" s="659"/>
      <c r="BR7" s="659"/>
      <c r="BS7" s="660">
        <v>127429</v>
      </c>
      <c r="BT7" s="660"/>
      <c r="BU7" s="660"/>
      <c r="BV7" s="660"/>
      <c r="BW7" s="660"/>
      <c r="BX7" s="660"/>
      <c r="BY7" s="660"/>
      <c r="BZ7" s="660"/>
      <c r="CA7" s="660"/>
      <c r="CB7" s="698"/>
      <c r="CD7" s="618" t="s">
        <v>225</v>
      </c>
      <c r="CE7" s="619"/>
      <c r="CF7" s="619"/>
      <c r="CG7" s="619"/>
      <c r="CH7" s="619"/>
      <c r="CI7" s="619"/>
      <c r="CJ7" s="619"/>
      <c r="CK7" s="619"/>
      <c r="CL7" s="619"/>
      <c r="CM7" s="619"/>
      <c r="CN7" s="619"/>
      <c r="CO7" s="619"/>
      <c r="CP7" s="619"/>
      <c r="CQ7" s="620"/>
      <c r="CR7" s="621">
        <v>4481740</v>
      </c>
      <c r="CS7" s="622"/>
      <c r="CT7" s="622"/>
      <c r="CU7" s="622"/>
      <c r="CV7" s="622"/>
      <c r="CW7" s="622"/>
      <c r="CX7" s="622"/>
      <c r="CY7" s="623"/>
      <c r="CZ7" s="659">
        <v>10.8</v>
      </c>
      <c r="DA7" s="659"/>
      <c r="DB7" s="659"/>
      <c r="DC7" s="659"/>
      <c r="DD7" s="627">
        <v>96337</v>
      </c>
      <c r="DE7" s="622"/>
      <c r="DF7" s="622"/>
      <c r="DG7" s="622"/>
      <c r="DH7" s="622"/>
      <c r="DI7" s="622"/>
      <c r="DJ7" s="622"/>
      <c r="DK7" s="622"/>
      <c r="DL7" s="622"/>
      <c r="DM7" s="622"/>
      <c r="DN7" s="622"/>
      <c r="DO7" s="622"/>
      <c r="DP7" s="623"/>
      <c r="DQ7" s="627">
        <v>3950547</v>
      </c>
      <c r="DR7" s="622"/>
      <c r="DS7" s="622"/>
      <c r="DT7" s="622"/>
      <c r="DU7" s="622"/>
      <c r="DV7" s="622"/>
      <c r="DW7" s="622"/>
      <c r="DX7" s="622"/>
      <c r="DY7" s="622"/>
      <c r="DZ7" s="622"/>
      <c r="EA7" s="622"/>
      <c r="EB7" s="622"/>
      <c r="EC7" s="658"/>
    </row>
    <row r="8" spans="2:143" ht="11.25" customHeight="1" x14ac:dyDescent="0.15">
      <c r="B8" s="618" t="s">
        <v>226</v>
      </c>
      <c r="C8" s="619"/>
      <c r="D8" s="619"/>
      <c r="E8" s="619"/>
      <c r="F8" s="619"/>
      <c r="G8" s="619"/>
      <c r="H8" s="619"/>
      <c r="I8" s="619"/>
      <c r="J8" s="619"/>
      <c r="K8" s="619"/>
      <c r="L8" s="619"/>
      <c r="M8" s="619"/>
      <c r="N8" s="619"/>
      <c r="O8" s="619"/>
      <c r="P8" s="619"/>
      <c r="Q8" s="620"/>
      <c r="R8" s="621">
        <v>104242</v>
      </c>
      <c r="S8" s="622"/>
      <c r="T8" s="622"/>
      <c r="U8" s="622"/>
      <c r="V8" s="622"/>
      <c r="W8" s="622"/>
      <c r="X8" s="622"/>
      <c r="Y8" s="623"/>
      <c r="Z8" s="659">
        <v>0.2</v>
      </c>
      <c r="AA8" s="659"/>
      <c r="AB8" s="659"/>
      <c r="AC8" s="659"/>
      <c r="AD8" s="660">
        <v>104242</v>
      </c>
      <c r="AE8" s="660"/>
      <c r="AF8" s="660"/>
      <c r="AG8" s="660"/>
      <c r="AH8" s="660"/>
      <c r="AI8" s="660"/>
      <c r="AJ8" s="660"/>
      <c r="AK8" s="660"/>
      <c r="AL8" s="624">
        <v>0.4</v>
      </c>
      <c r="AM8" s="625"/>
      <c r="AN8" s="625"/>
      <c r="AO8" s="661"/>
      <c r="AP8" s="618" t="s">
        <v>227</v>
      </c>
      <c r="AQ8" s="619"/>
      <c r="AR8" s="619"/>
      <c r="AS8" s="619"/>
      <c r="AT8" s="619"/>
      <c r="AU8" s="619"/>
      <c r="AV8" s="619"/>
      <c r="AW8" s="619"/>
      <c r="AX8" s="619"/>
      <c r="AY8" s="619"/>
      <c r="AZ8" s="619"/>
      <c r="BA8" s="619"/>
      <c r="BB8" s="619"/>
      <c r="BC8" s="619"/>
      <c r="BD8" s="619"/>
      <c r="BE8" s="619"/>
      <c r="BF8" s="620"/>
      <c r="BG8" s="621">
        <v>221187</v>
      </c>
      <c r="BH8" s="622"/>
      <c r="BI8" s="622"/>
      <c r="BJ8" s="622"/>
      <c r="BK8" s="622"/>
      <c r="BL8" s="622"/>
      <c r="BM8" s="622"/>
      <c r="BN8" s="623"/>
      <c r="BO8" s="659">
        <v>1.4</v>
      </c>
      <c r="BP8" s="659"/>
      <c r="BQ8" s="659"/>
      <c r="BR8" s="659"/>
      <c r="BS8" s="660" t="s">
        <v>122</v>
      </c>
      <c r="BT8" s="660"/>
      <c r="BU8" s="660"/>
      <c r="BV8" s="660"/>
      <c r="BW8" s="660"/>
      <c r="BX8" s="660"/>
      <c r="BY8" s="660"/>
      <c r="BZ8" s="660"/>
      <c r="CA8" s="660"/>
      <c r="CB8" s="698"/>
      <c r="CD8" s="618" t="s">
        <v>228</v>
      </c>
      <c r="CE8" s="619"/>
      <c r="CF8" s="619"/>
      <c r="CG8" s="619"/>
      <c r="CH8" s="619"/>
      <c r="CI8" s="619"/>
      <c r="CJ8" s="619"/>
      <c r="CK8" s="619"/>
      <c r="CL8" s="619"/>
      <c r="CM8" s="619"/>
      <c r="CN8" s="619"/>
      <c r="CO8" s="619"/>
      <c r="CP8" s="619"/>
      <c r="CQ8" s="620"/>
      <c r="CR8" s="621">
        <v>17939963</v>
      </c>
      <c r="CS8" s="622"/>
      <c r="CT8" s="622"/>
      <c r="CU8" s="622"/>
      <c r="CV8" s="622"/>
      <c r="CW8" s="622"/>
      <c r="CX8" s="622"/>
      <c r="CY8" s="623"/>
      <c r="CZ8" s="659">
        <v>43.1</v>
      </c>
      <c r="DA8" s="659"/>
      <c r="DB8" s="659"/>
      <c r="DC8" s="659"/>
      <c r="DD8" s="627">
        <v>22432</v>
      </c>
      <c r="DE8" s="622"/>
      <c r="DF8" s="622"/>
      <c r="DG8" s="622"/>
      <c r="DH8" s="622"/>
      <c r="DI8" s="622"/>
      <c r="DJ8" s="622"/>
      <c r="DK8" s="622"/>
      <c r="DL8" s="622"/>
      <c r="DM8" s="622"/>
      <c r="DN8" s="622"/>
      <c r="DO8" s="622"/>
      <c r="DP8" s="623"/>
      <c r="DQ8" s="627">
        <v>9651818</v>
      </c>
      <c r="DR8" s="622"/>
      <c r="DS8" s="622"/>
      <c r="DT8" s="622"/>
      <c r="DU8" s="622"/>
      <c r="DV8" s="622"/>
      <c r="DW8" s="622"/>
      <c r="DX8" s="622"/>
      <c r="DY8" s="622"/>
      <c r="DZ8" s="622"/>
      <c r="EA8" s="622"/>
      <c r="EB8" s="622"/>
      <c r="EC8" s="658"/>
    </row>
    <row r="9" spans="2:143" ht="11.25" customHeight="1" x14ac:dyDescent="0.15">
      <c r="B9" s="618" t="s">
        <v>229</v>
      </c>
      <c r="C9" s="619"/>
      <c r="D9" s="619"/>
      <c r="E9" s="619"/>
      <c r="F9" s="619"/>
      <c r="G9" s="619"/>
      <c r="H9" s="619"/>
      <c r="I9" s="619"/>
      <c r="J9" s="619"/>
      <c r="K9" s="619"/>
      <c r="L9" s="619"/>
      <c r="M9" s="619"/>
      <c r="N9" s="619"/>
      <c r="O9" s="619"/>
      <c r="P9" s="619"/>
      <c r="Q9" s="620"/>
      <c r="R9" s="621">
        <v>121024</v>
      </c>
      <c r="S9" s="622"/>
      <c r="T9" s="622"/>
      <c r="U9" s="622"/>
      <c r="V9" s="622"/>
      <c r="W9" s="622"/>
      <c r="X9" s="622"/>
      <c r="Y9" s="623"/>
      <c r="Z9" s="659">
        <v>0.3</v>
      </c>
      <c r="AA9" s="659"/>
      <c r="AB9" s="659"/>
      <c r="AC9" s="659"/>
      <c r="AD9" s="660">
        <v>121024</v>
      </c>
      <c r="AE9" s="660"/>
      <c r="AF9" s="660"/>
      <c r="AG9" s="660"/>
      <c r="AH9" s="660"/>
      <c r="AI9" s="660"/>
      <c r="AJ9" s="660"/>
      <c r="AK9" s="660"/>
      <c r="AL9" s="624">
        <v>0.5</v>
      </c>
      <c r="AM9" s="625"/>
      <c r="AN9" s="625"/>
      <c r="AO9" s="661"/>
      <c r="AP9" s="618" t="s">
        <v>230</v>
      </c>
      <c r="AQ9" s="619"/>
      <c r="AR9" s="619"/>
      <c r="AS9" s="619"/>
      <c r="AT9" s="619"/>
      <c r="AU9" s="619"/>
      <c r="AV9" s="619"/>
      <c r="AW9" s="619"/>
      <c r="AX9" s="619"/>
      <c r="AY9" s="619"/>
      <c r="AZ9" s="619"/>
      <c r="BA9" s="619"/>
      <c r="BB9" s="619"/>
      <c r="BC9" s="619"/>
      <c r="BD9" s="619"/>
      <c r="BE9" s="619"/>
      <c r="BF9" s="620"/>
      <c r="BG9" s="621">
        <v>6597547</v>
      </c>
      <c r="BH9" s="622"/>
      <c r="BI9" s="622"/>
      <c r="BJ9" s="622"/>
      <c r="BK9" s="622"/>
      <c r="BL9" s="622"/>
      <c r="BM9" s="622"/>
      <c r="BN9" s="623"/>
      <c r="BO9" s="659">
        <v>43</v>
      </c>
      <c r="BP9" s="659"/>
      <c r="BQ9" s="659"/>
      <c r="BR9" s="659"/>
      <c r="BS9" s="660" t="s">
        <v>122</v>
      </c>
      <c r="BT9" s="660"/>
      <c r="BU9" s="660"/>
      <c r="BV9" s="660"/>
      <c r="BW9" s="660"/>
      <c r="BX9" s="660"/>
      <c r="BY9" s="660"/>
      <c r="BZ9" s="660"/>
      <c r="CA9" s="660"/>
      <c r="CB9" s="698"/>
      <c r="CD9" s="618" t="s">
        <v>231</v>
      </c>
      <c r="CE9" s="619"/>
      <c r="CF9" s="619"/>
      <c r="CG9" s="619"/>
      <c r="CH9" s="619"/>
      <c r="CI9" s="619"/>
      <c r="CJ9" s="619"/>
      <c r="CK9" s="619"/>
      <c r="CL9" s="619"/>
      <c r="CM9" s="619"/>
      <c r="CN9" s="619"/>
      <c r="CO9" s="619"/>
      <c r="CP9" s="619"/>
      <c r="CQ9" s="620"/>
      <c r="CR9" s="621">
        <v>3244921</v>
      </c>
      <c r="CS9" s="622"/>
      <c r="CT9" s="622"/>
      <c r="CU9" s="622"/>
      <c r="CV9" s="622"/>
      <c r="CW9" s="622"/>
      <c r="CX9" s="622"/>
      <c r="CY9" s="623"/>
      <c r="CZ9" s="659">
        <v>7.8</v>
      </c>
      <c r="DA9" s="659"/>
      <c r="DB9" s="659"/>
      <c r="DC9" s="659"/>
      <c r="DD9" s="627">
        <v>11484</v>
      </c>
      <c r="DE9" s="622"/>
      <c r="DF9" s="622"/>
      <c r="DG9" s="622"/>
      <c r="DH9" s="622"/>
      <c r="DI9" s="622"/>
      <c r="DJ9" s="622"/>
      <c r="DK9" s="622"/>
      <c r="DL9" s="622"/>
      <c r="DM9" s="622"/>
      <c r="DN9" s="622"/>
      <c r="DO9" s="622"/>
      <c r="DP9" s="623"/>
      <c r="DQ9" s="627">
        <v>2494429</v>
      </c>
      <c r="DR9" s="622"/>
      <c r="DS9" s="622"/>
      <c r="DT9" s="622"/>
      <c r="DU9" s="622"/>
      <c r="DV9" s="622"/>
      <c r="DW9" s="622"/>
      <c r="DX9" s="622"/>
      <c r="DY9" s="622"/>
      <c r="DZ9" s="622"/>
      <c r="EA9" s="622"/>
      <c r="EB9" s="622"/>
      <c r="EC9" s="658"/>
    </row>
    <row r="10" spans="2:143" ht="11.25" customHeight="1" x14ac:dyDescent="0.15">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253668</v>
      </c>
      <c r="BH10" s="622"/>
      <c r="BI10" s="622"/>
      <c r="BJ10" s="622"/>
      <c r="BK10" s="622"/>
      <c r="BL10" s="622"/>
      <c r="BM10" s="622"/>
      <c r="BN10" s="623"/>
      <c r="BO10" s="659">
        <v>1.7</v>
      </c>
      <c r="BP10" s="659"/>
      <c r="BQ10" s="659"/>
      <c r="BR10" s="659"/>
      <c r="BS10" s="660" t="s">
        <v>122</v>
      </c>
      <c r="BT10" s="660"/>
      <c r="BU10" s="660"/>
      <c r="BV10" s="660"/>
      <c r="BW10" s="660"/>
      <c r="BX10" s="660"/>
      <c r="BY10" s="660"/>
      <c r="BZ10" s="660"/>
      <c r="CA10" s="660"/>
      <c r="CB10" s="698"/>
      <c r="CD10" s="618" t="s">
        <v>234</v>
      </c>
      <c r="CE10" s="619"/>
      <c r="CF10" s="619"/>
      <c r="CG10" s="619"/>
      <c r="CH10" s="619"/>
      <c r="CI10" s="619"/>
      <c r="CJ10" s="619"/>
      <c r="CK10" s="619"/>
      <c r="CL10" s="619"/>
      <c r="CM10" s="619"/>
      <c r="CN10" s="619"/>
      <c r="CO10" s="619"/>
      <c r="CP10" s="619"/>
      <c r="CQ10" s="620"/>
      <c r="CR10" s="621">
        <v>94050</v>
      </c>
      <c r="CS10" s="622"/>
      <c r="CT10" s="622"/>
      <c r="CU10" s="622"/>
      <c r="CV10" s="622"/>
      <c r="CW10" s="622"/>
      <c r="CX10" s="622"/>
      <c r="CY10" s="623"/>
      <c r="CZ10" s="659">
        <v>0.2</v>
      </c>
      <c r="DA10" s="659"/>
      <c r="DB10" s="659"/>
      <c r="DC10" s="659"/>
      <c r="DD10" s="627" t="s">
        <v>122</v>
      </c>
      <c r="DE10" s="622"/>
      <c r="DF10" s="622"/>
      <c r="DG10" s="622"/>
      <c r="DH10" s="622"/>
      <c r="DI10" s="622"/>
      <c r="DJ10" s="622"/>
      <c r="DK10" s="622"/>
      <c r="DL10" s="622"/>
      <c r="DM10" s="622"/>
      <c r="DN10" s="622"/>
      <c r="DO10" s="622"/>
      <c r="DP10" s="623"/>
      <c r="DQ10" s="627">
        <v>52886</v>
      </c>
      <c r="DR10" s="622"/>
      <c r="DS10" s="622"/>
      <c r="DT10" s="622"/>
      <c r="DU10" s="622"/>
      <c r="DV10" s="622"/>
      <c r="DW10" s="622"/>
      <c r="DX10" s="622"/>
      <c r="DY10" s="622"/>
      <c r="DZ10" s="622"/>
      <c r="EA10" s="622"/>
      <c r="EB10" s="622"/>
      <c r="EC10" s="658"/>
    </row>
    <row r="11" spans="2:143" ht="11.25" customHeight="1" x14ac:dyDescent="0.15">
      <c r="B11" s="618" t="s">
        <v>235</v>
      </c>
      <c r="C11" s="619"/>
      <c r="D11" s="619"/>
      <c r="E11" s="619"/>
      <c r="F11" s="619"/>
      <c r="G11" s="619"/>
      <c r="H11" s="619"/>
      <c r="I11" s="619"/>
      <c r="J11" s="619"/>
      <c r="K11" s="619"/>
      <c r="L11" s="619"/>
      <c r="M11" s="619"/>
      <c r="N11" s="619"/>
      <c r="O11" s="619"/>
      <c r="P11" s="619"/>
      <c r="Q11" s="620"/>
      <c r="R11" s="621">
        <v>2547004</v>
      </c>
      <c r="S11" s="622"/>
      <c r="T11" s="622"/>
      <c r="U11" s="622"/>
      <c r="V11" s="622"/>
      <c r="W11" s="622"/>
      <c r="X11" s="622"/>
      <c r="Y11" s="623"/>
      <c r="Z11" s="624">
        <v>5.8</v>
      </c>
      <c r="AA11" s="625"/>
      <c r="AB11" s="625"/>
      <c r="AC11" s="626"/>
      <c r="AD11" s="627">
        <v>2547004</v>
      </c>
      <c r="AE11" s="622"/>
      <c r="AF11" s="622"/>
      <c r="AG11" s="622"/>
      <c r="AH11" s="622"/>
      <c r="AI11" s="622"/>
      <c r="AJ11" s="622"/>
      <c r="AK11" s="623"/>
      <c r="AL11" s="624">
        <v>9.9</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485798</v>
      </c>
      <c r="BH11" s="622"/>
      <c r="BI11" s="622"/>
      <c r="BJ11" s="622"/>
      <c r="BK11" s="622"/>
      <c r="BL11" s="622"/>
      <c r="BM11" s="622"/>
      <c r="BN11" s="623"/>
      <c r="BO11" s="659">
        <v>3.2</v>
      </c>
      <c r="BP11" s="659"/>
      <c r="BQ11" s="659"/>
      <c r="BR11" s="659"/>
      <c r="BS11" s="660">
        <v>127429</v>
      </c>
      <c r="BT11" s="660"/>
      <c r="BU11" s="660"/>
      <c r="BV11" s="660"/>
      <c r="BW11" s="660"/>
      <c r="BX11" s="660"/>
      <c r="BY11" s="660"/>
      <c r="BZ11" s="660"/>
      <c r="CA11" s="660"/>
      <c r="CB11" s="698"/>
      <c r="CD11" s="618" t="s">
        <v>237</v>
      </c>
      <c r="CE11" s="619"/>
      <c r="CF11" s="619"/>
      <c r="CG11" s="619"/>
      <c r="CH11" s="619"/>
      <c r="CI11" s="619"/>
      <c r="CJ11" s="619"/>
      <c r="CK11" s="619"/>
      <c r="CL11" s="619"/>
      <c r="CM11" s="619"/>
      <c r="CN11" s="619"/>
      <c r="CO11" s="619"/>
      <c r="CP11" s="619"/>
      <c r="CQ11" s="620"/>
      <c r="CR11" s="621">
        <v>576490</v>
      </c>
      <c r="CS11" s="622"/>
      <c r="CT11" s="622"/>
      <c r="CU11" s="622"/>
      <c r="CV11" s="622"/>
      <c r="CW11" s="622"/>
      <c r="CX11" s="622"/>
      <c r="CY11" s="623"/>
      <c r="CZ11" s="659">
        <v>1.4</v>
      </c>
      <c r="DA11" s="659"/>
      <c r="DB11" s="659"/>
      <c r="DC11" s="659"/>
      <c r="DD11" s="627">
        <v>163364</v>
      </c>
      <c r="DE11" s="622"/>
      <c r="DF11" s="622"/>
      <c r="DG11" s="622"/>
      <c r="DH11" s="622"/>
      <c r="DI11" s="622"/>
      <c r="DJ11" s="622"/>
      <c r="DK11" s="622"/>
      <c r="DL11" s="622"/>
      <c r="DM11" s="622"/>
      <c r="DN11" s="622"/>
      <c r="DO11" s="622"/>
      <c r="DP11" s="623"/>
      <c r="DQ11" s="627">
        <v>349397</v>
      </c>
      <c r="DR11" s="622"/>
      <c r="DS11" s="622"/>
      <c r="DT11" s="622"/>
      <c r="DU11" s="622"/>
      <c r="DV11" s="622"/>
      <c r="DW11" s="622"/>
      <c r="DX11" s="622"/>
      <c r="DY11" s="622"/>
      <c r="DZ11" s="622"/>
      <c r="EA11" s="622"/>
      <c r="EB11" s="622"/>
      <c r="EC11" s="658"/>
    </row>
    <row r="12" spans="2:143" ht="11.25" customHeight="1" x14ac:dyDescent="0.15">
      <c r="B12" s="618" t="s">
        <v>238</v>
      </c>
      <c r="C12" s="619"/>
      <c r="D12" s="619"/>
      <c r="E12" s="619"/>
      <c r="F12" s="619"/>
      <c r="G12" s="619"/>
      <c r="H12" s="619"/>
      <c r="I12" s="619"/>
      <c r="J12" s="619"/>
      <c r="K12" s="619"/>
      <c r="L12" s="619"/>
      <c r="M12" s="619"/>
      <c r="N12" s="619"/>
      <c r="O12" s="619"/>
      <c r="P12" s="619"/>
      <c r="Q12" s="620"/>
      <c r="R12" s="621">
        <v>19345</v>
      </c>
      <c r="S12" s="622"/>
      <c r="T12" s="622"/>
      <c r="U12" s="622"/>
      <c r="V12" s="622"/>
      <c r="W12" s="622"/>
      <c r="X12" s="622"/>
      <c r="Y12" s="623"/>
      <c r="Z12" s="659">
        <v>0</v>
      </c>
      <c r="AA12" s="659"/>
      <c r="AB12" s="659"/>
      <c r="AC12" s="659"/>
      <c r="AD12" s="660">
        <v>19345</v>
      </c>
      <c r="AE12" s="660"/>
      <c r="AF12" s="660"/>
      <c r="AG12" s="660"/>
      <c r="AH12" s="660"/>
      <c r="AI12" s="660"/>
      <c r="AJ12" s="660"/>
      <c r="AK12" s="660"/>
      <c r="AL12" s="624">
        <v>0.1</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6168617</v>
      </c>
      <c r="BH12" s="622"/>
      <c r="BI12" s="622"/>
      <c r="BJ12" s="622"/>
      <c r="BK12" s="622"/>
      <c r="BL12" s="622"/>
      <c r="BM12" s="622"/>
      <c r="BN12" s="623"/>
      <c r="BO12" s="659">
        <v>40.200000000000003</v>
      </c>
      <c r="BP12" s="659"/>
      <c r="BQ12" s="659"/>
      <c r="BR12" s="659"/>
      <c r="BS12" s="660" t="s">
        <v>122</v>
      </c>
      <c r="BT12" s="660"/>
      <c r="BU12" s="660"/>
      <c r="BV12" s="660"/>
      <c r="BW12" s="660"/>
      <c r="BX12" s="660"/>
      <c r="BY12" s="660"/>
      <c r="BZ12" s="660"/>
      <c r="CA12" s="660"/>
      <c r="CB12" s="698"/>
      <c r="CD12" s="618" t="s">
        <v>240</v>
      </c>
      <c r="CE12" s="619"/>
      <c r="CF12" s="619"/>
      <c r="CG12" s="619"/>
      <c r="CH12" s="619"/>
      <c r="CI12" s="619"/>
      <c r="CJ12" s="619"/>
      <c r="CK12" s="619"/>
      <c r="CL12" s="619"/>
      <c r="CM12" s="619"/>
      <c r="CN12" s="619"/>
      <c r="CO12" s="619"/>
      <c r="CP12" s="619"/>
      <c r="CQ12" s="620"/>
      <c r="CR12" s="621">
        <v>569393</v>
      </c>
      <c r="CS12" s="622"/>
      <c r="CT12" s="622"/>
      <c r="CU12" s="622"/>
      <c r="CV12" s="622"/>
      <c r="CW12" s="622"/>
      <c r="CX12" s="622"/>
      <c r="CY12" s="623"/>
      <c r="CZ12" s="659">
        <v>1.4</v>
      </c>
      <c r="DA12" s="659"/>
      <c r="DB12" s="659"/>
      <c r="DC12" s="659"/>
      <c r="DD12" s="627" t="s">
        <v>122</v>
      </c>
      <c r="DE12" s="622"/>
      <c r="DF12" s="622"/>
      <c r="DG12" s="622"/>
      <c r="DH12" s="622"/>
      <c r="DI12" s="622"/>
      <c r="DJ12" s="622"/>
      <c r="DK12" s="622"/>
      <c r="DL12" s="622"/>
      <c r="DM12" s="622"/>
      <c r="DN12" s="622"/>
      <c r="DO12" s="622"/>
      <c r="DP12" s="623"/>
      <c r="DQ12" s="627">
        <v>392545</v>
      </c>
      <c r="DR12" s="622"/>
      <c r="DS12" s="622"/>
      <c r="DT12" s="622"/>
      <c r="DU12" s="622"/>
      <c r="DV12" s="622"/>
      <c r="DW12" s="622"/>
      <c r="DX12" s="622"/>
      <c r="DY12" s="622"/>
      <c r="DZ12" s="622"/>
      <c r="EA12" s="622"/>
      <c r="EB12" s="622"/>
      <c r="EC12" s="658"/>
    </row>
    <row r="13" spans="2:143" ht="11.25" customHeight="1" x14ac:dyDescent="0.15">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6148376</v>
      </c>
      <c r="BH13" s="622"/>
      <c r="BI13" s="622"/>
      <c r="BJ13" s="622"/>
      <c r="BK13" s="622"/>
      <c r="BL13" s="622"/>
      <c r="BM13" s="622"/>
      <c r="BN13" s="623"/>
      <c r="BO13" s="659">
        <v>40</v>
      </c>
      <c r="BP13" s="659"/>
      <c r="BQ13" s="659"/>
      <c r="BR13" s="659"/>
      <c r="BS13" s="660" t="s">
        <v>122</v>
      </c>
      <c r="BT13" s="660"/>
      <c r="BU13" s="660"/>
      <c r="BV13" s="660"/>
      <c r="BW13" s="660"/>
      <c r="BX13" s="660"/>
      <c r="BY13" s="660"/>
      <c r="BZ13" s="660"/>
      <c r="CA13" s="660"/>
      <c r="CB13" s="698"/>
      <c r="CD13" s="618" t="s">
        <v>243</v>
      </c>
      <c r="CE13" s="619"/>
      <c r="CF13" s="619"/>
      <c r="CG13" s="619"/>
      <c r="CH13" s="619"/>
      <c r="CI13" s="619"/>
      <c r="CJ13" s="619"/>
      <c r="CK13" s="619"/>
      <c r="CL13" s="619"/>
      <c r="CM13" s="619"/>
      <c r="CN13" s="619"/>
      <c r="CO13" s="619"/>
      <c r="CP13" s="619"/>
      <c r="CQ13" s="620"/>
      <c r="CR13" s="621">
        <v>3578957</v>
      </c>
      <c r="CS13" s="622"/>
      <c r="CT13" s="622"/>
      <c r="CU13" s="622"/>
      <c r="CV13" s="622"/>
      <c r="CW13" s="622"/>
      <c r="CX13" s="622"/>
      <c r="CY13" s="623"/>
      <c r="CZ13" s="659">
        <v>8.6</v>
      </c>
      <c r="DA13" s="659"/>
      <c r="DB13" s="659"/>
      <c r="DC13" s="659"/>
      <c r="DD13" s="627">
        <v>1503333</v>
      </c>
      <c r="DE13" s="622"/>
      <c r="DF13" s="622"/>
      <c r="DG13" s="622"/>
      <c r="DH13" s="622"/>
      <c r="DI13" s="622"/>
      <c r="DJ13" s="622"/>
      <c r="DK13" s="622"/>
      <c r="DL13" s="622"/>
      <c r="DM13" s="622"/>
      <c r="DN13" s="622"/>
      <c r="DO13" s="622"/>
      <c r="DP13" s="623"/>
      <c r="DQ13" s="627">
        <v>2728969</v>
      </c>
      <c r="DR13" s="622"/>
      <c r="DS13" s="622"/>
      <c r="DT13" s="622"/>
      <c r="DU13" s="622"/>
      <c r="DV13" s="622"/>
      <c r="DW13" s="622"/>
      <c r="DX13" s="622"/>
      <c r="DY13" s="622"/>
      <c r="DZ13" s="622"/>
      <c r="EA13" s="622"/>
      <c r="EB13" s="622"/>
      <c r="EC13" s="658"/>
    </row>
    <row r="14" spans="2:143" ht="11.25" customHeight="1" x14ac:dyDescent="0.15">
      <c r="B14" s="618" t="s">
        <v>244</v>
      </c>
      <c r="C14" s="619"/>
      <c r="D14" s="619"/>
      <c r="E14" s="619"/>
      <c r="F14" s="619"/>
      <c r="G14" s="619"/>
      <c r="H14" s="619"/>
      <c r="I14" s="619"/>
      <c r="J14" s="619"/>
      <c r="K14" s="619"/>
      <c r="L14" s="619"/>
      <c r="M14" s="619"/>
      <c r="N14" s="619"/>
      <c r="O14" s="619"/>
      <c r="P14" s="619"/>
      <c r="Q14" s="620"/>
      <c r="R14" s="621">
        <v>3509</v>
      </c>
      <c r="S14" s="622"/>
      <c r="T14" s="622"/>
      <c r="U14" s="622"/>
      <c r="V14" s="622"/>
      <c r="W14" s="622"/>
      <c r="X14" s="622"/>
      <c r="Y14" s="623"/>
      <c r="Z14" s="659">
        <v>0</v>
      </c>
      <c r="AA14" s="659"/>
      <c r="AB14" s="659"/>
      <c r="AC14" s="659"/>
      <c r="AD14" s="660">
        <v>3509</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297216</v>
      </c>
      <c r="BH14" s="622"/>
      <c r="BI14" s="622"/>
      <c r="BJ14" s="622"/>
      <c r="BK14" s="622"/>
      <c r="BL14" s="622"/>
      <c r="BM14" s="622"/>
      <c r="BN14" s="623"/>
      <c r="BO14" s="659">
        <v>1.9</v>
      </c>
      <c r="BP14" s="659"/>
      <c r="BQ14" s="659"/>
      <c r="BR14" s="659"/>
      <c r="BS14" s="660" t="s">
        <v>122</v>
      </c>
      <c r="BT14" s="660"/>
      <c r="BU14" s="660"/>
      <c r="BV14" s="660"/>
      <c r="BW14" s="660"/>
      <c r="BX14" s="660"/>
      <c r="BY14" s="660"/>
      <c r="BZ14" s="660"/>
      <c r="CA14" s="660"/>
      <c r="CB14" s="698"/>
      <c r="CD14" s="618" t="s">
        <v>246</v>
      </c>
      <c r="CE14" s="619"/>
      <c r="CF14" s="619"/>
      <c r="CG14" s="619"/>
      <c r="CH14" s="619"/>
      <c r="CI14" s="619"/>
      <c r="CJ14" s="619"/>
      <c r="CK14" s="619"/>
      <c r="CL14" s="619"/>
      <c r="CM14" s="619"/>
      <c r="CN14" s="619"/>
      <c r="CO14" s="619"/>
      <c r="CP14" s="619"/>
      <c r="CQ14" s="620"/>
      <c r="CR14" s="621">
        <v>1723310</v>
      </c>
      <c r="CS14" s="622"/>
      <c r="CT14" s="622"/>
      <c r="CU14" s="622"/>
      <c r="CV14" s="622"/>
      <c r="CW14" s="622"/>
      <c r="CX14" s="622"/>
      <c r="CY14" s="623"/>
      <c r="CZ14" s="659">
        <v>4.0999999999999996</v>
      </c>
      <c r="DA14" s="659"/>
      <c r="DB14" s="659"/>
      <c r="DC14" s="659"/>
      <c r="DD14" s="627">
        <v>5752</v>
      </c>
      <c r="DE14" s="622"/>
      <c r="DF14" s="622"/>
      <c r="DG14" s="622"/>
      <c r="DH14" s="622"/>
      <c r="DI14" s="622"/>
      <c r="DJ14" s="622"/>
      <c r="DK14" s="622"/>
      <c r="DL14" s="622"/>
      <c r="DM14" s="622"/>
      <c r="DN14" s="622"/>
      <c r="DO14" s="622"/>
      <c r="DP14" s="623"/>
      <c r="DQ14" s="627">
        <v>1708947</v>
      </c>
      <c r="DR14" s="622"/>
      <c r="DS14" s="622"/>
      <c r="DT14" s="622"/>
      <c r="DU14" s="622"/>
      <c r="DV14" s="622"/>
      <c r="DW14" s="622"/>
      <c r="DX14" s="622"/>
      <c r="DY14" s="622"/>
      <c r="DZ14" s="622"/>
      <c r="EA14" s="622"/>
      <c r="EB14" s="622"/>
      <c r="EC14" s="658"/>
    </row>
    <row r="15" spans="2:143" ht="11.25" customHeight="1" x14ac:dyDescent="0.15">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595172</v>
      </c>
      <c r="BH15" s="622"/>
      <c r="BI15" s="622"/>
      <c r="BJ15" s="622"/>
      <c r="BK15" s="622"/>
      <c r="BL15" s="622"/>
      <c r="BM15" s="622"/>
      <c r="BN15" s="623"/>
      <c r="BO15" s="659">
        <v>3.9</v>
      </c>
      <c r="BP15" s="659"/>
      <c r="BQ15" s="659"/>
      <c r="BR15" s="659"/>
      <c r="BS15" s="660" t="s">
        <v>122</v>
      </c>
      <c r="BT15" s="660"/>
      <c r="BU15" s="660"/>
      <c r="BV15" s="660"/>
      <c r="BW15" s="660"/>
      <c r="BX15" s="660"/>
      <c r="BY15" s="660"/>
      <c r="BZ15" s="660"/>
      <c r="CA15" s="660"/>
      <c r="CB15" s="698"/>
      <c r="CD15" s="618" t="s">
        <v>249</v>
      </c>
      <c r="CE15" s="619"/>
      <c r="CF15" s="619"/>
      <c r="CG15" s="619"/>
      <c r="CH15" s="619"/>
      <c r="CI15" s="619"/>
      <c r="CJ15" s="619"/>
      <c r="CK15" s="619"/>
      <c r="CL15" s="619"/>
      <c r="CM15" s="619"/>
      <c r="CN15" s="619"/>
      <c r="CO15" s="619"/>
      <c r="CP15" s="619"/>
      <c r="CQ15" s="620"/>
      <c r="CR15" s="621">
        <v>4553676</v>
      </c>
      <c r="CS15" s="622"/>
      <c r="CT15" s="622"/>
      <c r="CU15" s="622"/>
      <c r="CV15" s="622"/>
      <c r="CW15" s="622"/>
      <c r="CX15" s="622"/>
      <c r="CY15" s="623"/>
      <c r="CZ15" s="659">
        <v>11</v>
      </c>
      <c r="DA15" s="659"/>
      <c r="DB15" s="659"/>
      <c r="DC15" s="659"/>
      <c r="DD15" s="627">
        <v>595974</v>
      </c>
      <c r="DE15" s="622"/>
      <c r="DF15" s="622"/>
      <c r="DG15" s="622"/>
      <c r="DH15" s="622"/>
      <c r="DI15" s="622"/>
      <c r="DJ15" s="622"/>
      <c r="DK15" s="622"/>
      <c r="DL15" s="622"/>
      <c r="DM15" s="622"/>
      <c r="DN15" s="622"/>
      <c r="DO15" s="622"/>
      <c r="DP15" s="623"/>
      <c r="DQ15" s="627">
        <v>3463737</v>
      </c>
      <c r="DR15" s="622"/>
      <c r="DS15" s="622"/>
      <c r="DT15" s="622"/>
      <c r="DU15" s="622"/>
      <c r="DV15" s="622"/>
      <c r="DW15" s="622"/>
      <c r="DX15" s="622"/>
      <c r="DY15" s="622"/>
      <c r="DZ15" s="622"/>
      <c r="EA15" s="622"/>
      <c r="EB15" s="622"/>
      <c r="EC15" s="658"/>
    </row>
    <row r="16" spans="2:143" ht="11.25" customHeight="1" x14ac:dyDescent="0.15">
      <c r="B16" s="618" t="s">
        <v>250</v>
      </c>
      <c r="C16" s="619"/>
      <c r="D16" s="619"/>
      <c r="E16" s="619"/>
      <c r="F16" s="619"/>
      <c r="G16" s="619"/>
      <c r="H16" s="619"/>
      <c r="I16" s="619"/>
      <c r="J16" s="619"/>
      <c r="K16" s="619"/>
      <c r="L16" s="619"/>
      <c r="M16" s="619"/>
      <c r="N16" s="619"/>
      <c r="O16" s="619"/>
      <c r="P16" s="619"/>
      <c r="Q16" s="620"/>
      <c r="R16" s="621">
        <v>62033</v>
      </c>
      <c r="S16" s="622"/>
      <c r="T16" s="622"/>
      <c r="U16" s="622"/>
      <c r="V16" s="622"/>
      <c r="W16" s="622"/>
      <c r="X16" s="622"/>
      <c r="Y16" s="623"/>
      <c r="Z16" s="659">
        <v>0.1</v>
      </c>
      <c r="AA16" s="659"/>
      <c r="AB16" s="659"/>
      <c r="AC16" s="659"/>
      <c r="AD16" s="660">
        <v>62033</v>
      </c>
      <c r="AE16" s="660"/>
      <c r="AF16" s="660"/>
      <c r="AG16" s="660"/>
      <c r="AH16" s="660"/>
      <c r="AI16" s="660"/>
      <c r="AJ16" s="660"/>
      <c r="AK16" s="660"/>
      <c r="AL16" s="624">
        <v>0.2</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698"/>
      <c r="CD16" s="618" t="s">
        <v>252</v>
      </c>
      <c r="CE16" s="619"/>
      <c r="CF16" s="619"/>
      <c r="CG16" s="619"/>
      <c r="CH16" s="619"/>
      <c r="CI16" s="619"/>
      <c r="CJ16" s="619"/>
      <c r="CK16" s="619"/>
      <c r="CL16" s="619"/>
      <c r="CM16" s="619"/>
      <c r="CN16" s="619"/>
      <c r="CO16" s="619"/>
      <c r="CP16" s="619"/>
      <c r="CQ16" s="620"/>
      <c r="CR16" s="621" t="s">
        <v>122</v>
      </c>
      <c r="CS16" s="622"/>
      <c r="CT16" s="622"/>
      <c r="CU16" s="622"/>
      <c r="CV16" s="622"/>
      <c r="CW16" s="622"/>
      <c r="CX16" s="622"/>
      <c r="CY16" s="623"/>
      <c r="CZ16" s="659" t="s">
        <v>122</v>
      </c>
      <c r="DA16" s="659"/>
      <c r="DB16" s="659"/>
      <c r="DC16" s="659"/>
      <c r="DD16" s="627" t="s">
        <v>122</v>
      </c>
      <c r="DE16" s="622"/>
      <c r="DF16" s="622"/>
      <c r="DG16" s="622"/>
      <c r="DH16" s="622"/>
      <c r="DI16" s="622"/>
      <c r="DJ16" s="622"/>
      <c r="DK16" s="622"/>
      <c r="DL16" s="622"/>
      <c r="DM16" s="622"/>
      <c r="DN16" s="622"/>
      <c r="DO16" s="622"/>
      <c r="DP16" s="623"/>
      <c r="DQ16" s="627" t="s">
        <v>122</v>
      </c>
      <c r="DR16" s="622"/>
      <c r="DS16" s="622"/>
      <c r="DT16" s="622"/>
      <c r="DU16" s="622"/>
      <c r="DV16" s="622"/>
      <c r="DW16" s="622"/>
      <c r="DX16" s="622"/>
      <c r="DY16" s="622"/>
      <c r="DZ16" s="622"/>
      <c r="EA16" s="622"/>
      <c r="EB16" s="622"/>
      <c r="EC16" s="658"/>
    </row>
    <row r="17" spans="2:133" ht="11.25" customHeight="1" x14ac:dyDescent="0.15">
      <c r="B17" s="618" t="s">
        <v>253</v>
      </c>
      <c r="C17" s="619"/>
      <c r="D17" s="619"/>
      <c r="E17" s="619"/>
      <c r="F17" s="619"/>
      <c r="G17" s="619"/>
      <c r="H17" s="619"/>
      <c r="I17" s="619"/>
      <c r="J17" s="619"/>
      <c r="K17" s="619"/>
      <c r="L17" s="619"/>
      <c r="M17" s="619"/>
      <c r="N17" s="619"/>
      <c r="O17" s="619"/>
      <c r="P17" s="619"/>
      <c r="Q17" s="620"/>
      <c r="R17" s="621">
        <v>154506</v>
      </c>
      <c r="S17" s="622"/>
      <c r="T17" s="622"/>
      <c r="U17" s="622"/>
      <c r="V17" s="622"/>
      <c r="W17" s="622"/>
      <c r="X17" s="622"/>
      <c r="Y17" s="623"/>
      <c r="Z17" s="659">
        <v>0.4</v>
      </c>
      <c r="AA17" s="659"/>
      <c r="AB17" s="659"/>
      <c r="AC17" s="659"/>
      <c r="AD17" s="660">
        <v>154506</v>
      </c>
      <c r="AE17" s="660"/>
      <c r="AF17" s="660"/>
      <c r="AG17" s="660"/>
      <c r="AH17" s="660"/>
      <c r="AI17" s="660"/>
      <c r="AJ17" s="660"/>
      <c r="AK17" s="660"/>
      <c r="AL17" s="624">
        <v>0.6</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698"/>
      <c r="CD17" s="618" t="s">
        <v>255</v>
      </c>
      <c r="CE17" s="619"/>
      <c r="CF17" s="619"/>
      <c r="CG17" s="619"/>
      <c r="CH17" s="619"/>
      <c r="CI17" s="619"/>
      <c r="CJ17" s="619"/>
      <c r="CK17" s="619"/>
      <c r="CL17" s="619"/>
      <c r="CM17" s="619"/>
      <c r="CN17" s="619"/>
      <c r="CO17" s="619"/>
      <c r="CP17" s="619"/>
      <c r="CQ17" s="620"/>
      <c r="CR17" s="621">
        <v>4552376</v>
      </c>
      <c r="CS17" s="622"/>
      <c r="CT17" s="622"/>
      <c r="CU17" s="622"/>
      <c r="CV17" s="622"/>
      <c r="CW17" s="622"/>
      <c r="CX17" s="622"/>
      <c r="CY17" s="623"/>
      <c r="CZ17" s="659">
        <v>10.9</v>
      </c>
      <c r="DA17" s="659"/>
      <c r="DB17" s="659"/>
      <c r="DC17" s="659"/>
      <c r="DD17" s="627" t="s">
        <v>122</v>
      </c>
      <c r="DE17" s="622"/>
      <c r="DF17" s="622"/>
      <c r="DG17" s="622"/>
      <c r="DH17" s="622"/>
      <c r="DI17" s="622"/>
      <c r="DJ17" s="622"/>
      <c r="DK17" s="622"/>
      <c r="DL17" s="622"/>
      <c r="DM17" s="622"/>
      <c r="DN17" s="622"/>
      <c r="DO17" s="622"/>
      <c r="DP17" s="623"/>
      <c r="DQ17" s="627">
        <v>4533876</v>
      </c>
      <c r="DR17" s="622"/>
      <c r="DS17" s="622"/>
      <c r="DT17" s="622"/>
      <c r="DU17" s="622"/>
      <c r="DV17" s="622"/>
      <c r="DW17" s="622"/>
      <c r="DX17" s="622"/>
      <c r="DY17" s="622"/>
      <c r="DZ17" s="622"/>
      <c r="EA17" s="622"/>
      <c r="EB17" s="622"/>
      <c r="EC17" s="658"/>
    </row>
    <row r="18" spans="2:133" ht="11.25" customHeight="1" x14ac:dyDescent="0.15">
      <c r="B18" s="618" t="s">
        <v>256</v>
      </c>
      <c r="C18" s="619"/>
      <c r="D18" s="619"/>
      <c r="E18" s="619"/>
      <c r="F18" s="619"/>
      <c r="G18" s="619"/>
      <c r="H18" s="619"/>
      <c r="I18" s="619"/>
      <c r="J18" s="619"/>
      <c r="K18" s="619"/>
      <c r="L18" s="619"/>
      <c r="M18" s="619"/>
      <c r="N18" s="619"/>
      <c r="O18" s="619"/>
      <c r="P18" s="619"/>
      <c r="Q18" s="620"/>
      <c r="R18" s="621">
        <v>145100</v>
      </c>
      <c r="S18" s="622"/>
      <c r="T18" s="622"/>
      <c r="U18" s="622"/>
      <c r="V18" s="622"/>
      <c r="W18" s="622"/>
      <c r="X18" s="622"/>
      <c r="Y18" s="623"/>
      <c r="Z18" s="659">
        <v>0.3</v>
      </c>
      <c r="AA18" s="659"/>
      <c r="AB18" s="659"/>
      <c r="AC18" s="659"/>
      <c r="AD18" s="660">
        <v>145100</v>
      </c>
      <c r="AE18" s="660"/>
      <c r="AF18" s="660"/>
      <c r="AG18" s="660"/>
      <c r="AH18" s="660"/>
      <c r="AI18" s="660"/>
      <c r="AJ18" s="660"/>
      <c r="AK18" s="660"/>
      <c r="AL18" s="624">
        <v>0.6</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698"/>
      <c r="CD18" s="618" t="s">
        <v>258</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15">
      <c r="B19" s="618" t="s">
        <v>259</v>
      </c>
      <c r="C19" s="619"/>
      <c r="D19" s="619"/>
      <c r="E19" s="619"/>
      <c r="F19" s="619"/>
      <c r="G19" s="619"/>
      <c r="H19" s="619"/>
      <c r="I19" s="619"/>
      <c r="J19" s="619"/>
      <c r="K19" s="619"/>
      <c r="L19" s="619"/>
      <c r="M19" s="619"/>
      <c r="N19" s="619"/>
      <c r="O19" s="619"/>
      <c r="P19" s="619"/>
      <c r="Q19" s="620"/>
      <c r="R19" s="621">
        <v>139987</v>
      </c>
      <c r="S19" s="622"/>
      <c r="T19" s="622"/>
      <c r="U19" s="622"/>
      <c r="V19" s="622"/>
      <c r="W19" s="622"/>
      <c r="X19" s="622"/>
      <c r="Y19" s="623"/>
      <c r="Z19" s="659">
        <v>0.3</v>
      </c>
      <c r="AA19" s="659"/>
      <c r="AB19" s="659"/>
      <c r="AC19" s="659"/>
      <c r="AD19" s="660">
        <v>139987</v>
      </c>
      <c r="AE19" s="660"/>
      <c r="AF19" s="660"/>
      <c r="AG19" s="660"/>
      <c r="AH19" s="660"/>
      <c r="AI19" s="660"/>
      <c r="AJ19" s="660"/>
      <c r="AK19" s="660"/>
      <c r="AL19" s="624">
        <v>0.5</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v>738631</v>
      </c>
      <c r="BH19" s="622"/>
      <c r="BI19" s="622"/>
      <c r="BJ19" s="622"/>
      <c r="BK19" s="622"/>
      <c r="BL19" s="622"/>
      <c r="BM19" s="622"/>
      <c r="BN19" s="623"/>
      <c r="BO19" s="659">
        <v>4.8</v>
      </c>
      <c r="BP19" s="659"/>
      <c r="BQ19" s="659"/>
      <c r="BR19" s="659"/>
      <c r="BS19" s="660" t="s">
        <v>122</v>
      </c>
      <c r="BT19" s="660"/>
      <c r="BU19" s="660"/>
      <c r="BV19" s="660"/>
      <c r="BW19" s="660"/>
      <c r="BX19" s="660"/>
      <c r="BY19" s="660"/>
      <c r="BZ19" s="660"/>
      <c r="CA19" s="660"/>
      <c r="CB19" s="698"/>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15">
      <c r="B20" s="688" t="s">
        <v>262</v>
      </c>
      <c r="C20" s="689"/>
      <c r="D20" s="689"/>
      <c r="E20" s="689"/>
      <c r="F20" s="689"/>
      <c r="G20" s="689"/>
      <c r="H20" s="689"/>
      <c r="I20" s="689"/>
      <c r="J20" s="689"/>
      <c r="K20" s="689"/>
      <c r="L20" s="689"/>
      <c r="M20" s="689"/>
      <c r="N20" s="689"/>
      <c r="O20" s="689"/>
      <c r="P20" s="689"/>
      <c r="Q20" s="690"/>
      <c r="R20" s="621">
        <v>5113</v>
      </c>
      <c r="S20" s="622"/>
      <c r="T20" s="622"/>
      <c r="U20" s="622"/>
      <c r="V20" s="622"/>
      <c r="W20" s="622"/>
      <c r="X20" s="622"/>
      <c r="Y20" s="623"/>
      <c r="Z20" s="659">
        <v>0</v>
      </c>
      <c r="AA20" s="659"/>
      <c r="AB20" s="659"/>
      <c r="AC20" s="659"/>
      <c r="AD20" s="660">
        <v>5113</v>
      </c>
      <c r="AE20" s="660"/>
      <c r="AF20" s="660"/>
      <c r="AG20" s="660"/>
      <c r="AH20" s="660"/>
      <c r="AI20" s="660"/>
      <c r="AJ20" s="660"/>
      <c r="AK20" s="660"/>
      <c r="AL20" s="624">
        <v>0</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v>738631</v>
      </c>
      <c r="BH20" s="622"/>
      <c r="BI20" s="622"/>
      <c r="BJ20" s="622"/>
      <c r="BK20" s="622"/>
      <c r="BL20" s="622"/>
      <c r="BM20" s="622"/>
      <c r="BN20" s="623"/>
      <c r="BO20" s="659">
        <v>4.8</v>
      </c>
      <c r="BP20" s="659"/>
      <c r="BQ20" s="659"/>
      <c r="BR20" s="659"/>
      <c r="BS20" s="660" t="s">
        <v>122</v>
      </c>
      <c r="BT20" s="660"/>
      <c r="BU20" s="660"/>
      <c r="BV20" s="660"/>
      <c r="BW20" s="660"/>
      <c r="BX20" s="660"/>
      <c r="BY20" s="660"/>
      <c r="BZ20" s="660"/>
      <c r="CA20" s="660"/>
      <c r="CB20" s="698"/>
      <c r="CD20" s="618" t="s">
        <v>264</v>
      </c>
      <c r="CE20" s="619"/>
      <c r="CF20" s="619"/>
      <c r="CG20" s="619"/>
      <c r="CH20" s="619"/>
      <c r="CI20" s="619"/>
      <c r="CJ20" s="619"/>
      <c r="CK20" s="619"/>
      <c r="CL20" s="619"/>
      <c r="CM20" s="619"/>
      <c r="CN20" s="619"/>
      <c r="CO20" s="619"/>
      <c r="CP20" s="619"/>
      <c r="CQ20" s="620"/>
      <c r="CR20" s="621">
        <v>41578470</v>
      </c>
      <c r="CS20" s="622"/>
      <c r="CT20" s="622"/>
      <c r="CU20" s="622"/>
      <c r="CV20" s="622"/>
      <c r="CW20" s="622"/>
      <c r="CX20" s="622"/>
      <c r="CY20" s="623"/>
      <c r="CZ20" s="659">
        <v>100</v>
      </c>
      <c r="DA20" s="659"/>
      <c r="DB20" s="659"/>
      <c r="DC20" s="659"/>
      <c r="DD20" s="627">
        <v>2398676</v>
      </c>
      <c r="DE20" s="622"/>
      <c r="DF20" s="622"/>
      <c r="DG20" s="622"/>
      <c r="DH20" s="622"/>
      <c r="DI20" s="622"/>
      <c r="DJ20" s="622"/>
      <c r="DK20" s="622"/>
      <c r="DL20" s="622"/>
      <c r="DM20" s="622"/>
      <c r="DN20" s="622"/>
      <c r="DO20" s="622"/>
      <c r="DP20" s="623"/>
      <c r="DQ20" s="627">
        <v>29590745</v>
      </c>
      <c r="DR20" s="622"/>
      <c r="DS20" s="622"/>
      <c r="DT20" s="622"/>
      <c r="DU20" s="622"/>
      <c r="DV20" s="622"/>
      <c r="DW20" s="622"/>
      <c r="DX20" s="622"/>
      <c r="DY20" s="622"/>
      <c r="DZ20" s="622"/>
      <c r="EA20" s="622"/>
      <c r="EB20" s="622"/>
      <c r="EC20" s="658"/>
    </row>
    <row r="21" spans="2:133" ht="11.25" customHeight="1" x14ac:dyDescent="0.15">
      <c r="B21" s="618" t="s">
        <v>265</v>
      </c>
      <c r="C21" s="619"/>
      <c r="D21" s="619"/>
      <c r="E21" s="619"/>
      <c r="F21" s="619"/>
      <c r="G21" s="619"/>
      <c r="H21" s="619"/>
      <c r="I21" s="619"/>
      <c r="J21" s="619"/>
      <c r="K21" s="619"/>
      <c r="L21" s="619"/>
      <c r="M21" s="619"/>
      <c r="N21" s="619"/>
      <c r="O21" s="619"/>
      <c r="P21" s="619"/>
      <c r="Q21" s="620"/>
      <c r="R21" s="621">
        <v>7984788</v>
      </c>
      <c r="S21" s="622"/>
      <c r="T21" s="622"/>
      <c r="U21" s="622"/>
      <c r="V21" s="622"/>
      <c r="W21" s="622"/>
      <c r="X21" s="622"/>
      <c r="Y21" s="623"/>
      <c r="Z21" s="659">
        <v>18.100000000000001</v>
      </c>
      <c r="AA21" s="659"/>
      <c r="AB21" s="659"/>
      <c r="AC21" s="659"/>
      <c r="AD21" s="660">
        <v>7541904</v>
      </c>
      <c r="AE21" s="660"/>
      <c r="AF21" s="660"/>
      <c r="AG21" s="660"/>
      <c r="AH21" s="660"/>
      <c r="AI21" s="660"/>
      <c r="AJ21" s="660"/>
      <c r="AK21" s="660"/>
      <c r="AL21" s="624">
        <v>29.2</v>
      </c>
      <c r="AM21" s="625"/>
      <c r="AN21" s="625"/>
      <c r="AO21" s="661"/>
      <c r="AP21" s="618" t="s">
        <v>266</v>
      </c>
      <c r="AQ21" s="699"/>
      <c r="AR21" s="699"/>
      <c r="AS21" s="699"/>
      <c r="AT21" s="699"/>
      <c r="AU21" s="699"/>
      <c r="AV21" s="699"/>
      <c r="AW21" s="699"/>
      <c r="AX21" s="699"/>
      <c r="AY21" s="699"/>
      <c r="AZ21" s="699"/>
      <c r="BA21" s="699"/>
      <c r="BB21" s="699"/>
      <c r="BC21" s="699"/>
      <c r="BD21" s="699"/>
      <c r="BE21" s="699"/>
      <c r="BF21" s="700"/>
      <c r="BG21" s="621" t="s">
        <v>122</v>
      </c>
      <c r="BH21" s="622"/>
      <c r="BI21" s="622"/>
      <c r="BJ21" s="622"/>
      <c r="BK21" s="622"/>
      <c r="BL21" s="622"/>
      <c r="BM21" s="622"/>
      <c r="BN21" s="623"/>
      <c r="BO21" s="659" t="s">
        <v>122</v>
      </c>
      <c r="BP21" s="659"/>
      <c r="BQ21" s="659"/>
      <c r="BR21" s="659"/>
      <c r="BS21" s="660" t="s">
        <v>122</v>
      </c>
      <c r="BT21" s="660"/>
      <c r="BU21" s="660"/>
      <c r="BV21" s="660"/>
      <c r="BW21" s="660"/>
      <c r="BX21" s="660"/>
      <c r="BY21" s="660"/>
      <c r="BZ21" s="660"/>
      <c r="CA21" s="660"/>
      <c r="CB21" s="698"/>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267</v>
      </c>
      <c r="C22" s="619"/>
      <c r="D22" s="619"/>
      <c r="E22" s="619"/>
      <c r="F22" s="619"/>
      <c r="G22" s="619"/>
      <c r="H22" s="619"/>
      <c r="I22" s="619"/>
      <c r="J22" s="619"/>
      <c r="K22" s="619"/>
      <c r="L22" s="619"/>
      <c r="M22" s="619"/>
      <c r="N22" s="619"/>
      <c r="O22" s="619"/>
      <c r="P22" s="619"/>
      <c r="Q22" s="620"/>
      <c r="R22" s="621">
        <v>7541904</v>
      </c>
      <c r="S22" s="622"/>
      <c r="T22" s="622"/>
      <c r="U22" s="622"/>
      <c r="V22" s="622"/>
      <c r="W22" s="622"/>
      <c r="X22" s="622"/>
      <c r="Y22" s="623"/>
      <c r="Z22" s="659">
        <v>17.100000000000001</v>
      </c>
      <c r="AA22" s="659"/>
      <c r="AB22" s="659"/>
      <c r="AC22" s="659"/>
      <c r="AD22" s="660">
        <v>7541904</v>
      </c>
      <c r="AE22" s="660"/>
      <c r="AF22" s="660"/>
      <c r="AG22" s="660"/>
      <c r="AH22" s="660"/>
      <c r="AI22" s="660"/>
      <c r="AJ22" s="660"/>
      <c r="AK22" s="660"/>
      <c r="AL22" s="624">
        <v>29.2</v>
      </c>
      <c r="AM22" s="625"/>
      <c r="AN22" s="625"/>
      <c r="AO22" s="661"/>
      <c r="AP22" s="618" t="s">
        <v>268</v>
      </c>
      <c r="AQ22" s="699"/>
      <c r="AR22" s="699"/>
      <c r="AS22" s="699"/>
      <c r="AT22" s="699"/>
      <c r="AU22" s="699"/>
      <c r="AV22" s="699"/>
      <c r="AW22" s="699"/>
      <c r="AX22" s="699"/>
      <c r="AY22" s="699"/>
      <c r="AZ22" s="699"/>
      <c r="BA22" s="699"/>
      <c r="BB22" s="699"/>
      <c r="BC22" s="699"/>
      <c r="BD22" s="699"/>
      <c r="BE22" s="699"/>
      <c r="BF22" s="700"/>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698"/>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270</v>
      </c>
      <c r="C23" s="619"/>
      <c r="D23" s="619"/>
      <c r="E23" s="619"/>
      <c r="F23" s="619"/>
      <c r="G23" s="619"/>
      <c r="H23" s="619"/>
      <c r="I23" s="619"/>
      <c r="J23" s="619"/>
      <c r="K23" s="619"/>
      <c r="L23" s="619"/>
      <c r="M23" s="619"/>
      <c r="N23" s="619"/>
      <c r="O23" s="619"/>
      <c r="P23" s="619"/>
      <c r="Q23" s="620"/>
      <c r="R23" s="621">
        <v>442884</v>
      </c>
      <c r="S23" s="622"/>
      <c r="T23" s="622"/>
      <c r="U23" s="622"/>
      <c r="V23" s="622"/>
      <c r="W23" s="622"/>
      <c r="X23" s="622"/>
      <c r="Y23" s="623"/>
      <c r="Z23" s="659">
        <v>1</v>
      </c>
      <c r="AA23" s="659"/>
      <c r="AB23" s="659"/>
      <c r="AC23" s="659"/>
      <c r="AD23" s="660" t="s">
        <v>122</v>
      </c>
      <c r="AE23" s="660"/>
      <c r="AF23" s="660"/>
      <c r="AG23" s="660"/>
      <c r="AH23" s="660"/>
      <c r="AI23" s="660"/>
      <c r="AJ23" s="660"/>
      <c r="AK23" s="660"/>
      <c r="AL23" s="624" t="s">
        <v>122</v>
      </c>
      <c r="AM23" s="625"/>
      <c r="AN23" s="625"/>
      <c r="AO23" s="661"/>
      <c r="AP23" s="618" t="s">
        <v>271</v>
      </c>
      <c r="AQ23" s="699"/>
      <c r="AR23" s="699"/>
      <c r="AS23" s="699"/>
      <c r="AT23" s="699"/>
      <c r="AU23" s="699"/>
      <c r="AV23" s="699"/>
      <c r="AW23" s="699"/>
      <c r="AX23" s="699"/>
      <c r="AY23" s="699"/>
      <c r="AZ23" s="699"/>
      <c r="BA23" s="699"/>
      <c r="BB23" s="699"/>
      <c r="BC23" s="699"/>
      <c r="BD23" s="699"/>
      <c r="BE23" s="699"/>
      <c r="BF23" s="700"/>
      <c r="BG23" s="621">
        <v>738631</v>
      </c>
      <c r="BH23" s="622"/>
      <c r="BI23" s="622"/>
      <c r="BJ23" s="622"/>
      <c r="BK23" s="622"/>
      <c r="BL23" s="622"/>
      <c r="BM23" s="622"/>
      <c r="BN23" s="623"/>
      <c r="BO23" s="659">
        <v>4.8</v>
      </c>
      <c r="BP23" s="659"/>
      <c r="BQ23" s="659"/>
      <c r="BR23" s="659"/>
      <c r="BS23" s="660" t="s">
        <v>122</v>
      </c>
      <c r="BT23" s="660"/>
      <c r="BU23" s="660"/>
      <c r="BV23" s="660"/>
      <c r="BW23" s="660"/>
      <c r="BX23" s="660"/>
      <c r="BY23" s="660"/>
      <c r="BZ23" s="660"/>
      <c r="CA23" s="660"/>
      <c r="CB23" s="698"/>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x14ac:dyDescent="0.15">
      <c r="B24" s="618" t="s">
        <v>277</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278</v>
      </c>
      <c r="AQ24" s="699"/>
      <c r="AR24" s="699"/>
      <c r="AS24" s="699"/>
      <c r="AT24" s="699"/>
      <c r="AU24" s="699"/>
      <c r="AV24" s="699"/>
      <c r="AW24" s="699"/>
      <c r="AX24" s="699"/>
      <c r="AY24" s="699"/>
      <c r="AZ24" s="699"/>
      <c r="BA24" s="699"/>
      <c r="BB24" s="699"/>
      <c r="BC24" s="699"/>
      <c r="BD24" s="699"/>
      <c r="BE24" s="699"/>
      <c r="BF24" s="700"/>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698"/>
      <c r="CD24" s="679" t="s">
        <v>279</v>
      </c>
      <c r="CE24" s="680"/>
      <c r="CF24" s="680"/>
      <c r="CG24" s="680"/>
      <c r="CH24" s="680"/>
      <c r="CI24" s="680"/>
      <c r="CJ24" s="680"/>
      <c r="CK24" s="680"/>
      <c r="CL24" s="680"/>
      <c r="CM24" s="680"/>
      <c r="CN24" s="680"/>
      <c r="CO24" s="680"/>
      <c r="CP24" s="680"/>
      <c r="CQ24" s="681"/>
      <c r="CR24" s="676">
        <v>22188827</v>
      </c>
      <c r="CS24" s="677"/>
      <c r="CT24" s="677"/>
      <c r="CU24" s="677"/>
      <c r="CV24" s="677"/>
      <c r="CW24" s="677"/>
      <c r="CX24" s="677"/>
      <c r="CY24" s="702"/>
      <c r="CZ24" s="703">
        <v>53.4</v>
      </c>
      <c r="DA24" s="685"/>
      <c r="DB24" s="685"/>
      <c r="DC24" s="705"/>
      <c r="DD24" s="701">
        <v>14584677</v>
      </c>
      <c r="DE24" s="677"/>
      <c r="DF24" s="677"/>
      <c r="DG24" s="677"/>
      <c r="DH24" s="677"/>
      <c r="DI24" s="677"/>
      <c r="DJ24" s="677"/>
      <c r="DK24" s="702"/>
      <c r="DL24" s="701">
        <v>13498585</v>
      </c>
      <c r="DM24" s="677"/>
      <c r="DN24" s="677"/>
      <c r="DO24" s="677"/>
      <c r="DP24" s="677"/>
      <c r="DQ24" s="677"/>
      <c r="DR24" s="677"/>
      <c r="DS24" s="677"/>
      <c r="DT24" s="677"/>
      <c r="DU24" s="677"/>
      <c r="DV24" s="702"/>
      <c r="DW24" s="703">
        <v>51.8</v>
      </c>
      <c r="DX24" s="685"/>
      <c r="DY24" s="685"/>
      <c r="DZ24" s="685"/>
      <c r="EA24" s="685"/>
      <c r="EB24" s="685"/>
      <c r="EC24" s="704"/>
    </row>
    <row r="25" spans="2:133" ht="11.25" customHeight="1" x14ac:dyDescent="0.15">
      <c r="B25" s="618" t="s">
        <v>280</v>
      </c>
      <c r="C25" s="619"/>
      <c r="D25" s="619"/>
      <c r="E25" s="619"/>
      <c r="F25" s="619"/>
      <c r="G25" s="619"/>
      <c r="H25" s="619"/>
      <c r="I25" s="619"/>
      <c r="J25" s="619"/>
      <c r="K25" s="619"/>
      <c r="L25" s="619"/>
      <c r="M25" s="619"/>
      <c r="N25" s="619"/>
      <c r="O25" s="619"/>
      <c r="P25" s="619"/>
      <c r="Q25" s="620"/>
      <c r="R25" s="621">
        <v>26846139</v>
      </c>
      <c r="S25" s="622"/>
      <c r="T25" s="622"/>
      <c r="U25" s="622"/>
      <c r="V25" s="622"/>
      <c r="W25" s="622"/>
      <c r="X25" s="622"/>
      <c r="Y25" s="623"/>
      <c r="Z25" s="659">
        <v>61</v>
      </c>
      <c r="AA25" s="659"/>
      <c r="AB25" s="659"/>
      <c r="AC25" s="659"/>
      <c r="AD25" s="660">
        <v>25664624</v>
      </c>
      <c r="AE25" s="660"/>
      <c r="AF25" s="660"/>
      <c r="AG25" s="660"/>
      <c r="AH25" s="660"/>
      <c r="AI25" s="660"/>
      <c r="AJ25" s="660"/>
      <c r="AK25" s="660"/>
      <c r="AL25" s="624">
        <v>99.4</v>
      </c>
      <c r="AM25" s="625"/>
      <c r="AN25" s="625"/>
      <c r="AO25" s="661"/>
      <c r="AP25" s="618" t="s">
        <v>281</v>
      </c>
      <c r="AQ25" s="699"/>
      <c r="AR25" s="699"/>
      <c r="AS25" s="699"/>
      <c r="AT25" s="699"/>
      <c r="AU25" s="699"/>
      <c r="AV25" s="699"/>
      <c r="AW25" s="699"/>
      <c r="AX25" s="699"/>
      <c r="AY25" s="699"/>
      <c r="AZ25" s="699"/>
      <c r="BA25" s="699"/>
      <c r="BB25" s="699"/>
      <c r="BC25" s="699"/>
      <c r="BD25" s="699"/>
      <c r="BE25" s="699"/>
      <c r="BF25" s="700"/>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698"/>
      <c r="CD25" s="618" t="s">
        <v>282</v>
      </c>
      <c r="CE25" s="619"/>
      <c r="CF25" s="619"/>
      <c r="CG25" s="619"/>
      <c r="CH25" s="619"/>
      <c r="CI25" s="619"/>
      <c r="CJ25" s="619"/>
      <c r="CK25" s="619"/>
      <c r="CL25" s="619"/>
      <c r="CM25" s="619"/>
      <c r="CN25" s="619"/>
      <c r="CO25" s="619"/>
      <c r="CP25" s="619"/>
      <c r="CQ25" s="620"/>
      <c r="CR25" s="621">
        <v>6304575</v>
      </c>
      <c r="CS25" s="634"/>
      <c r="CT25" s="634"/>
      <c r="CU25" s="634"/>
      <c r="CV25" s="634"/>
      <c r="CW25" s="634"/>
      <c r="CX25" s="634"/>
      <c r="CY25" s="635"/>
      <c r="CZ25" s="624">
        <v>15.2</v>
      </c>
      <c r="DA25" s="636"/>
      <c r="DB25" s="636"/>
      <c r="DC25" s="637"/>
      <c r="DD25" s="627">
        <v>5832551</v>
      </c>
      <c r="DE25" s="634"/>
      <c r="DF25" s="634"/>
      <c r="DG25" s="634"/>
      <c r="DH25" s="634"/>
      <c r="DI25" s="634"/>
      <c r="DJ25" s="634"/>
      <c r="DK25" s="635"/>
      <c r="DL25" s="627">
        <v>5752260</v>
      </c>
      <c r="DM25" s="634"/>
      <c r="DN25" s="634"/>
      <c r="DO25" s="634"/>
      <c r="DP25" s="634"/>
      <c r="DQ25" s="634"/>
      <c r="DR25" s="634"/>
      <c r="DS25" s="634"/>
      <c r="DT25" s="634"/>
      <c r="DU25" s="634"/>
      <c r="DV25" s="635"/>
      <c r="DW25" s="624">
        <v>22.1</v>
      </c>
      <c r="DX25" s="636"/>
      <c r="DY25" s="636"/>
      <c r="DZ25" s="636"/>
      <c r="EA25" s="636"/>
      <c r="EB25" s="636"/>
      <c r="EC25" s="648"/>
    </row>
    <row r="26" spans="2:133" ht="11.25" customHeight="1" x14ac:dyDescent="0.15">
      <c r="B26" s="618" t="s">
        <v>283</v>
      </c>
      <c r="C26" s="619"/>
      <c r="D26" s="619"/>
      <c r="E26" s="619"/>
      <c r="F26" s="619"/>
      <c r="G26" s="619"/>
      <c r="H26" s="619"/>
      <c r="I26" s="619"/>
      <c r="J26" s="619"/>
      <c r="K26" s="619"/>
      <c r="L26" s="619"/>
      <c r="M26" s="619"/>
      <c r="N26" s="619"/>
      <c r="O26" s="619"/>
      <c r="P26" s="619"/>
      <c r="Q26" s="620"/>
      <c r="R26" s="621">
        <v>11805</v>
      </c>
      <c r="S26" s="622"/>
      <c r="T26" s="622"/>
      <c r="U26" s="622"/>
      <c r="V26" s="622"/>
      <c r="W26" s="622"/>
      <c r="X26" s="622"/>
      <c r="Y26" s="623"/>
      <c r="Z26" s="659">
        <v>0</v>
      </c>
      <c r="AA26" s="659"/>
      <c r="AB26" s="659"/>
      <c r="AC26" s="659"/>
      <c r="AD26" s="660">
        <v>11805</v>
      </c>
      <c r="AE26" s="660"/>
      <c r="AF26" s="660"/>
      <c r="AG26" s="660"/>
      <c r="AH26" s="660"/>
      <c r="AI26" s="660"/>
      <c r="AJ26" s="660"/>
      <c r="AK26" s="660"/>
      <c r="AL26" s="624">
        <v>0</v>
      </c>
      <c r="AM26" s="625"/>
      <c r="AN26" s="625"/>
      <c r="AO26" s="661"/>
      <c r="AP26" s="618" t="s">
        <v>284</v>
      </c>
      <c r="AQ26" s="699"/>
      <c r="AR26" s="699"/>
      <c r="AS26" s="699"/>
      <c r="AT26" s="699"/>
      <c r="AU26" s="699"/>
      <c r="AV26" s="699"/>
      <c r="AW26" s="699"/>
      <c r="AX26" s="699"/>
      <c r="AY26" s="699"/>
      <c r="AZ26" s="699"/>
      <c r="BA26" s="699"/>
      <c r="BB26" s="699"/>
      <c r="BC26" s="699"/>
      <c r="BD26" s="699"/>
      <c r="BE26" s="699"/>
      <c r="BF26" s="700"/>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698"/>
      <c r="CD26" s="618" t="s">
        <v>285</v>
      </c>
      <c r="CE26" s="619"/>
      <c r="CF26" s="619"/>
      <c r="CG26" s="619"/>
      <c r="CH26" s="619"/>
      <c r="CI26" s="619"/>
      <c r="CJ26" s="619"/>
      <c r="CK26" s="619"/>
      <c r="CL26" s="619"/>
      <c r="CM26" s="619"/>
      <c r="CN26" s="619"/>
      <c r="CO26" s="619"/>
      <c r="CP26" s="619"/>
      <c r="CQ26" s="620"/>
      <c r="CR26" s="621">
        <v>3957817</v>
      </c>
      <c r="CS26" s="622"/>
      <c r="CT26" s="622"/>
      <c r="CU26" s="622"/>
      <c r="CV26" s="622"/>
      <c r="CW26" s="622"/>
      <c r="CX26" s="622"/>
      <c r="CY26" s="623"/>
      <c r="CZ26" s="624">
        <v>9.5</v>
      </c>
      <c r="DA26" s="636"/>
      <c r="DB26" s="636"/>
      <c r="DC26" s="637"/>
      <c r="DD26" s="627">
        <v>3714052</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15">
      <c r="B27" s="618" t="s">
        <v>286</v>
      </c>
      <c r="C27" s="619"/>
      <c r="D27" s="619"/>
      <c r="E27" s="619"/>
      <c r="F27" s="619"/>
      <c r="G27" s="619"/>
      <c r="H27" s="619"/>
      <c r="I27" s="619"/>
      <c r="J27" s="619"/>
      <c r="K27" s="619"/>
      <c r="L27" s="619"/>
      <c r="M27" s="619"/>
      <c r="N27" s="619"/>
      <c r="O27" s="619"/>
      <c r="P27" s="619"/>
      <c r="Q27" s="620"/>
      <c r="R27" s="621">
        <v>87766</v>
      </c>
      <c r="S27" s="622"/>
      <c r="T27" s="622"/>
      <c r="U27" s="622"/>
      <c r="V27" s="622"/>
      <c r="W27" s="622"/>
      <c r="X27" s="622"/>
      <c r="Y27" s="623"/>
      <c r="Z27" s="659">
        <v>0.2</v>
      </c>
      <c r="AA27" s="659"/>
      <c r="AB27" s="659"/>
      <c r="AC27" s="659"/>
      <c r="AD27" s="660" t="s">
        <v>122</v>
      </c>
      <c r="AE27" s="660"/>
      <c r="AF27" s="660"/>
      <c r="AG27" s="660"/>
      <c r="AH27" s="660"/>
      <c r="AI27" s="660"/>
      <c r="AJ27" s="660"/>
      <c r="AK27" s="660"/>
      <c r="AL27" s="624" t="s">
        <v>122</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15357836</v>
      </c>
      <c r="BH27" s="622"/>
      <c r="BI27" s="622"/>
      <c r="BJ27" s="622"/>
      <c r="BK27" s="622"/>
      <c r="BL27" s="622"/>
      <c r="BM27" s="622"/>
      <c r="BN27" s="623"/>
      <c r="BO27" s="659">
        <v>100</v>
      </c>
      <c r="BP27" s="659"/>
      <c r="BQ27" s="659"/>
      <c r="BR27" s="659"/>
      <c r="BS27" s="660">
        <v>127429</v>
      </c>
      <c r="BT27" s="660"/>
      <c r="BU27" s="660"/>
      <c r="BV27" s="660"/>
      <c r="BW27" s="660"/>
      <c r="BX27" s="660"/>
      <c r="BY27" s="660"/>
      <c r="BZ27" s="660"/>
      <c r="CA27" s="660"/>
      <c r="CB27" s="698"/>
      <c r="CD27" s="618" t="s">
        <v>288</v>
      </c>
      <c r="CE27" s="619"/>
      <c r="CF27" s="619"/>
      <c r="CG27" s="619"/>
      <c r="CH27" s="619"/>
      <c r="CI27" s="619"/>
      <c r="CJ27" s="619"/>
      <c r="CK27" s="619"/>
      <c r="CL27" s="619"/>
      <c r="CM27" s="619"/>
      <c r="CN27" s="619"/>
      <c r="CO27" s="619"/>
      <c r="CP27" s="619"/>
      <c r="CQ27" s="620"/>
      <c r="CR27" s="621">
        <v>11331895</v>
      </c>
      <c r="CS27" s="634"/>
      <c r="CT27" s="634"/>
      <c r="CU27" s="634"/>
      <c r="CV27" s="634"/>
      <c r="CW27" s="634"/>
      <c r="CX27" s="634"/>
      <c r="CY27" s="635"/>
      <c r="CZ27" s="624">
        <v>27.3</v>
      </c>
      <c r="DA27" s="636"/>
      <c r="DB27" s="636"/>
      <c r="DC27" s="637"/>
      <c r="DD27" s="627">
        <v>4218269</v>
      </c>
      <c r="DE27" s="634"/>
      <c r="DF27" s="634"/>
      <c r="DG27" s="634"/>
      <c r="DH27" s="634"/>
      <c r="DI27" s="634"/>
      <c r="DJ27" s="634"/>
      <c r="DK27" s="635"/>
      <c r="DL27" s="627">
        <v>3212468</v>
      </c>
      <c r="DM27" s="634"/>
      <c r="DN27" s="634"/>
      <c r="DO27" s="634"/>
      <c r="DP27" s="634"/>
      <c r="DQ27" s="634"/>
      <c r="DR27" s="634"/>
      <c r="DS27" s="634"/>
      <c r="DT27" s="634"/>
      <c r="DU27" s="634"/>
      <c r="DV27" s="635"/>
      <c r="DW27" s="624">
        <v>12.3</v>
      </c>
      <c r="DX27" s="636"/>
      <c r="DY27" s="636"/>
      <c r="DZ27" s="636"/>
      <c r="EA27" s="636"/>
      <c r="EB27" s="636"/>
      <c r="EC27" s="648"/>
    </row>
    <row r="28" spans="2:133" ht="11.25" customHeight="1" x14ac:dyDescent="0.15">
      <c r="B28" s="618" t="s">
        <v>289</v>
      </c>
      <c r="C28" s="619"/>
      <c r="D28" s="619"/>
      <c r="E28" s="619"/>
      <c r="F28" s="619"/>
      <c r="G28" s="619"/>
      <c r="H28" s="619"/>
      <c r="I28" s="619"/>
      <c r="J28" s="619"/>
      <c r="K28" s="619"/>
      <c r="L28" s="619"/>
      <c r="M28" s="619"/>
      <c r="N28" s="619"/>
      <c r="O28" s="619"/>
      <c r="P28" s="619"/>
      <c r="Q28" s="620"/>
      <c r="R28" s="621">
        <v>520837</v>
      </c>
      <c r="S28" s="622"/>
      <c r="T28" s="622"/>
      <c r="U28" s="622"/>
      <c r="V28" s="622"/>
      <c r="W28" s="622"/>
      <c r="X28" s="622"/>
      <c r="Y28" s="623"/>
      <c r="Z28" s="659">
        <v>1.2</v>
      </c>
      <c r="AA28" s="659"/>
      <c r="AB28" s="659"/>
      <c r="AC28" s="659"/>
      <c r="AD28" s="660">
        <v>93391</v>
      </c>
      <c r="AE28" s="660"/>
      <c r="AF28" s="660"/>
      <c r="AG28" s="660"/>
      <c r="AH28" s="660"/>
      <c r="AI28" s="660"/>
      <c r="AJ28" s="660"/>
      <c r="AK28" s="660"/>
      <c r="AL28" s="624">
        <v>0.4</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4552357</v>
      </c>
      <c r="CS28" s="622"/>
      <c r="CT28" s="622"/>
      <c r="CU28" s="622"/>
      <c r="CV28" s="622"/>
      <c r="CW28" s="622"/>
      <c r="CX28" s="622"/>
      <c r="CY28" s="623"/>
      <c r="CZ28" s="624">
        <v>10.9</v>
      </c>
      <c r="DA28" s="636"/>
      <c r="DB28" s="636"/>
      <c r="DC28" s="637"/>
      <c r="DD28" s="627">
        <v>4533857</v>
      </c>
      <c r="DE28" s="622"/>
      <c r="DF28" s="622"/>
      <c r="DG28" s="622"/>
      <c r="DH28" s="622"/>
      <c r="DI28" s="622"/>
      <c r="DJ28" s="622"/>
      <c r="DK28" s="623"/>
      <c r="DL28" s="627">
        <v>4533857</v>
      </c>
      <c r="DM28" s="622"/>
      <c r="DN28" s="622"/>
      <c r="DO28" s="622"/>
      <c r="DP28" s="622"/>
      <c r="DQ28" s="622"/>
      <c r="DR28" s="622"/>
      <c r="DS28" s="622"/>
      <c r="DT28" s="622"/>
      <c r="DU28" s="622"/>
      <c r="DV28" s="623"/>
      <c r="DW28" s="624">
        <v>17.399999999999999</v>
      </c>
      <c r="DX28" s="636"/>
      <c r="DY28" s="636"/>
      <c r="DZ28" s="636"/>
      <c r="EA28" s="636"/>
      <c r="EB28" s="636"/>
      <c r="EC28" s="648"/>
    </row>
    <row r="29" spans="2:133" ht="11.25" customHeight="1" x14ac:dyDescent="0.15">
      <c r="B29" s="618" t="s">
        <v>291</v>
      </c>
      <c r="C29" s="619"/>
      <c r="D29" s="619"/>
      <c r="E29" s="619"/>
      <c r="F29" s="619"/>
      <c r="G29" s="619"/>
      <c r="H29" s="619"/>
      <c r="I29" s="619"/>
      <c r="J29" s="619"/>
      <c r="K29" s="619"/>
      <c r="L29" s="619"/>
      <c r="M29" s="619"/>
      <c r="N29" s="619"/>
      <c r="O29" s="619"/>
      <c r="P29" s="619"/>
      <c r="Q29" s="620"/>
      <c r="R29" s="621">
        <v>75016</v>
      </c>
      <c r="S29" s="622"/>
      <c r="T29" s="622"/>
      <c r="U29" s="622"/>
      <c r="V29" s="622"/>
      <c r="W29" s="622"/>
      <c r="X29" s="622"/>
      <c r="Y29" s="623"/>
      <c r="Z29" s="659">
        <v>0.2</v>
      </c>
      <c r="AA29" s="659"/>
      <c r="AB29" s="659"/>
      <c r="AC29" s="659"/>
      <c r="AD29" s="660">
        <v>14</v>
      </c>
      <c r="AE29" s="660"/>
      <c r="AF29" s="660"/>
      <c r="AG29" s="660"/>
      <c r="AH29" s="660"/>
      <c r="AI29" s="660"/>
      <c r="AJ29" s="660"/>
      <c r="AK29" s="660"/>
      <c r="AL29" s="624">
        <v>0</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8"/>
      <c r="CD29" s="640" t="s">
        <v>292</v>
      </c>
      <c r="CE29" s="641"/>
      <c r="CF29" s="618" t="s">
        <v>66</v>
      </c>
      <c r="CG29" s="619"/>
      <c r="CH29" s="619"/>
      <c r="CI29" s="619"/>
      <c r="CJ29" s="619"/>
      <c r="CK29" s="619"/>
      <c r="CL29" s="619"/>
      <c r="CM29" s="619"/>
      <c r="CN29" s="619"/>
      <c r="CO29" s="619"/>
      <c r="CP29" s="619"/>
      <c r="CQ29" s="620"/>
      <c r="CR29" s="621">
        <v>4552357</v>
      </c>
      <c r="CS29" s="634"/>
      <c r="CT29" s="634"/>
      <c r="CU29" s="634"/>
      <c r="CV29" s="634"/>
      <c r="CW29" s="634"/>
      <c r="CX29" s="634"/>
      <c r="CY29" s="635"/>
      <c r="CZ29" s="624">
        <v>10.9</v>
      </c>
      <c r="DA29" s="636"/>
      <c r="DB29" s="636"/>
      <c r="DC29" s="637"/>
      <c r="DD29" s="627">
        <v>4533857</v>
      </c>
      <c r="DE29" s="634"/>
      <c r="DF29" s="634"/>
      <c r="DG29" s="634"/>
      <c r="DH29" s="634"/>
      <c r="DI29" s="634"/>
      <c r="DJ29" s="634"/>
      <c r="DK29" s="635"/>
      <c r="DL29" s="627">
        <v>4533857</v>
      </c>
      <c r="DM29" s="634"/>
      <c r="DN29" s="634"/>
      <c r="DO29" s="634"/>
      <c r="DP29" s="634"/>
      <c r="DQ29" s="634"/>
      <c r="DR29" s="634"/>
      <c r="DS29" s="634"/>
      <c r="DT29" s="634"/>
      <c r="DU29" s="634"/>
      <c r="DV29" s="635"/>
      <c r="DW29" s="624">
        <v>17.399999999999999</v>
      </c>
      <c r="DX29" s="636"/>
      <c r="DY29" s="636"/>
      <c r="DZ29" s="636"/>
      <c r="EA29" s="636"/>
      <c r="EB29" s="636"/>
      <c r="EC29" s="648"/>
    </row>
    <row r="30" spans="2:133" ht="11.25" customHeight="1" x14ac:dyDescent="0.15">
      <c r="B30" s="618" t="s">
        <v>293</v>
      </c>
      <c r="C30" s="619"/>
      <c r="D30" s="619"/>
      <c r="E30" s="619"/>
      <c r="F30" s="619"/>
      <c r="G30" s="619"/>
      <c r="H30" s="619"/>
      <c r="I30" s="619"/>
      <c r="J30" s="619"/>
      <c r="K30" s="619"/>
      <c r="L30" s="619"/>
      <c r="M30" s="619"/>
      <c r="N30" s="619"/>
      <c r="O30" s="619"/>
      <c r="P30" s="619"/>
      <c r="Q30" s="620"/>
      <c r="R30" s="621">
        <v>8066302</v>
      </c>
      <c r="S30" s="622"/>
      <c r="T30" s="622"/>
      <c r="U30" s="622"/>
      <c r="V30" s="622"/>
      <c r="W30" s="622"/>
      <c r="X30" s="622"/>
      <c r="Y30" s="623"/>
      <c r="Z30" s="659">
        <v>18.3</v>
      </c>
      <c r="AA30" s="659"/>
      <c r="AB30" s="659"/>
      <c r="AC30" s="659"/>
      <c r="AD30" s="660" t="s">
        <v>122</v>
      </c>
      <c r="AE30" s="660"/>
      <c r="AF30" s="660"/>
      <c r="AG30" s="660"/>
      <c r="AH30" s="660"/>
      <c r="AI30" s="660"/>
      <c r="AJ30" s="660"/>
      <c r="AK30" s="660"/>
      <c r="AL30" s="624" t="s">
        <v>122</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6"/>
      <c r="BI30" s="696"/>
      <c r="BJ30" s="696"/>
      <c r="BK30" s="696"/>
      <c r="BL30" s="696"/>
      <c r="BM30" s="696"/>
      <c r="BN30" s="696"/>
      <c r="BO30" s="696"/>
      <c r="BP30" s="696"/>
      <c r="BQ30" s="697"/>
      <c r="BR30" s="673" t="s">
        <v>295</v>
      </c>
      <c r="BS30" s="696"/>
      <c r="BT30" s="696"/>
      <c r="BU30" s="696"/>
      <c r="BV30" s="696"/>
      <c r="BW30" s="696"/>
      <c r="BX30" s="696"/>
      <c r="BY30" s="696"/>
      <c r="BZ30" s="696"/>
      <c r="CA30" s="696"/>
      <c r="CB30" s="697"/>
      <c r="CD30" s="642"/>
      <c r="CE30" s="643"/>
      <c r="CF30" s="618" t="s">
        <v>296</v>
      </c>
      <c r="CG30" s="619"/>
      <c r="CH30" s="619"/>
      <c r="CI30" s="619"/>
      <c r="CJ30" s="619"/>
      <c r="CK30" s="619"/>
      <c r="CL30" s="619"/>
      <c r="CM30" s="619"/>
      <c r="CN30" s="619"/>
      <c r="CO30" s="619"/>
      <c r="CP30" s="619"/>
      <c r="CQ30" s="620"/>
      <c r="CR30" s="621">
        <v>4386213</v>
      </c>
      <c r="CS30" s="622"/>
      <c r="CT30" s="622"/>
      <c r="CU30" s="622"/>
      <c r="CV30" s="622"/>
      <c r="CW30" s="622"/>
      <c r="CX30" s="622"/>
      <c r="CY30" s="623"/>
      <c r="CZ30" s="624">
        <v>10.5</v>
      </c>
      <c r="DA30" s="636"/>
      <c r="DB30" s="636"/>
      <c r="DC30" s="637"/>
      <c r="DD30" s="627">
        <v>4367713</v>
      </c>
      <c r="DE30" s="622"/>
      <c r="DF30" s="622"/>
      <c r="DG30" s="622"/>
      <c r="DH30" s="622"/>
      <c r="DI30" s="622"/>
      <c r="DJ30" s="622"/>
      <c r="DK30" s="623"/>
      <c r="DL30" s="627">
        <v>4367713</v>
      </c>
      <c r="DM30" s="622"/>
      <c r="DN30" s="622"/>
      <c r="DO30" s="622"/>
      <c r="DP30" s="622"/>
      <c r="DQ30" s="622"/>
      <c r="DR30" s="622"/>
      <c r="DS30" s="622"/>
      <c r="DT30" s="622"/>
      <c r="DU30" s="622"/>
      <c r="DV30" s="623"/>
      <c r="DW30" s="624">
        <v>16.8</v>
      </c>
      <c r="DX30" s="636"/>
      <c r="DY30" s="636"/>
      <c r="DZ30" s="636"/>
      <c r="EA30" s="636"/>
      <c r="EB30" s="636"/>
      <c r="EC30" s="648"/>
    </row>
    <row r="31" spans="2:133" ht="11.25" customHeight="1" x14ac:dyDescent="0.15">
      <c r="B31" s="688" t="s">
        <v>297</v>
      </c>
      <c r="C31" s="689"/>
      <c r="D31" s="689"/>
      <c r="E31" s="689"/>
      <c r="F31" s="689"/>
      <c r="G31" s="689"/>
      <c r="H31" s="689"/>
      <c r="I31" s="689"/>
      <c r="J31" s="689"/>
      <c r="K31" s="689"/>
      <c r="L31" s="689"/>
      <c r="M31" s="689"/>
      <c r="N31" s="689"/>
      <c r="O31" s="689"/>
      <c r="P31" s="689"/>
      <c r="Q31" s="690"/>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91" t="s">
        <v>298</v>
      </c>
      <c r="AQ31" s="692"/>
      <c r="AR31" s="692"/>
      <c r="AS31" s="692"/>
      <c r="AT31" s="693" t="s">
        <v>299</v>
      </c>
      <c r="AU31" s="218"/>
      <c r="AV31" s="218"/>
      <c r="AW31" s="218"/>
      <c r="AX31" s="679" t="s">
        <v>177</v>
      </c>
      <c r="AY31" s="680"/>
      <c r="AZ31" s="680"/>
      <c r="BA31" s="680"/>
      <c r="BB31" s="680"/>
      <c r="BC31" s="680"/>
      <c r="BD31" s="680"/>
      <c r="BE31" s="680"/>
      <c r="BF31" s="681"/>
      <c r="BG31" s="683">
        <v>99.6</v>
      </c>
      <c r="BH31" s="684"/>
      <c r="BI31" s="684"/>
      <c r="BJ31" s="684"/>
      <c r="BK31" s="684"/>
      <c r="BL31" s="684"/>
      <c r="BM31" s="685">
        <v>99</v>
      </c>
      <c r="BN31" s="684"/>
      <c r="BO31" s="684"/>
      <c r="BP31" s="684"/>
      <c r="BQ31" s="686"/>
      <c r="BR31" s="683">
        <v>99.5</v>
      </c>
      <c r="BS31" s="684"/>
      <c r="BT31" s="684"/>
      <c r="BU31" s="684"/>
      <c r="BV31" s="684"/>
      <c r="BW31" s="684"/>
      <c r="BX31" s="685">
        <v>98.9</v>
      </c>
      <c r="BY31" s="684"/>
      <c r="BZ31" s="684"/>
      <c r="CA31" s="684"/>
      <c r="CB31" s="686"/>
      <c r="CD31" s="642"/>
      <c r="CE31" s="643"/>
      <c r="CF31" s="618" t="s">
        <v>300</v>
      </c>
      <c r="CG31" s="619"/>
      <c r="CH31" s="619"/>
      <c r="CI31" s="619"/>
      <c r="CJ31" s="619"/>
      <c r="CK31" s="619"/>
      <c r="CL31" s="619"/>
      <c r="CM31" s="619"/>
      <c r="CN31" s="619"/>
      <c r="CO31" s="619"/>
      <c r="CP31" s="619"/>
      <c r="CQ31" s="620"/>
      <c r="CR31" s="621">
        <v>166144</v>
      </c>
      <c r="CS31" s="634"/>
      <c r="CT31" s="634"/>
      <c r="CU31" s="634"/>
      <c r="CV31" s="634"/>
      <c r="CW31" s="634"/>
      <c r="CX31" s="634"/>
      <c r="CY31" s="635"/>
      <c r="CZ31" s="624">
        <v>0.4</v>
      </c>
      <c r="DA31" s="636"/>
      <c r="DB31" s="636"/>
      <c r="DC31" s="637"/>
      <c r="DD31" s="627">
        <v>166144</v>
      </c>
      <c r="DE31" s="634"/>
      <c r="DF31" s="634"/>
      <c r="DG31" s="634"/>
      <c r="DH31" s="634"/>
      <c r="DI31" s="634"/>
      <c r="DJ31" s="634"/>
      <c r="DK31" s="635"/>
      <c r="DL31" s="627">
        <v>166144</v>
      </c>
      <c r="DM31" s="634"/>
      <c r="DN31" s="634"/>
      <c r="DO31" s="634"/>
      <c r="DP31" s="634"/>
      <c r="DQ31" s="634"/>
      <c r="DR31" s="634"/>
      <c r="DS31" s="634"/>
      <c r="DT31" s="634"/>
      <c r="DU31" s="634"/>
      <c r="DV31" s="635"/>
      <c r="DW31" s="624">
        <v>0.6</v>
      </c>
      <c r="DX31" s="636"/>
      <c r="DY31" s="636"/>
      <c r="DZ31" s="636"/>
      <c r="EA31" s="636"/>
      <c r="EB31" s="636"/>
      <c r="EC31" s="648"/>
    </row>
    <row r="32" spans="2:133" ht="11.25" customHeight="1" x14ac:dyDescent="0.15">
      <c r="B32" s="618" t="s">
        <v>301</v>
      </c>
      <c r="C32" s="619"/>
      <c r="D32" s="619"/>
      <c r="E32" s="619"/>
      <c r="F32" s="619"/>
      <c r="G32" s="619"/>
      <c r="H32" s="619"/>
      <c r="I32" s="619"/>
      <c r="J32" s="619"/>
      <c r="K32" s="619"/>
      <c r="L32" s="619"/>
      <c r="M32" s="619"/>
      <c r="N32" s="619"/>
      <c r="O32" s="619"/>
      <c r="P32" s="619"/>
      <c r="Q32" s="620"/>
      <c r="R32" s="621">
        <v>3055211</v>
      </c>
      <c r="S32" s="622"/>
      <c r="T32" s="622"/>
      <c r="U32" s="622"/>
      <c r="V32" s="622"/>
      <c r="W32" s="622"/>
      <c r="X32" s="622"/>
      <c r="Y32" s="623"/>
      <c r="Z32" s="659">
        <v>6.9</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4"/>
      <c r="AU32" s="214" t="s">
        <v>302</v>
      </c>
      <c r="AX32" s="618" t="s">
        <v>303</v>
      </c>
      <c r="AY32" s="619"/>
      <c r="AZ32" s="619"/>
      <c r="BA32" s="619"/>
      <c r="BB32" s="619"/>
      <c r="BC32" s="619"/>
      <c r="BD32" s="619"/>
      <c r="BE32" s="619"/>
      <c r="BF32" s="620"/>
      <c r="BG32" s="687">
        <v>99.5</v>
      </c>
      <c r="BH32" s="634"/>
      <c r="BI32" s="634"/>
      <c r="BJ32" s="634"/>
      <c r="BK32" s="634"/>
      <c r="BL32" s="634"/>
      <c r="BM32" s="625">
        <v>98.7</v>
      </c>
      <c r="BN32" s="634"/>
      <c r="BO32" s="634"/>
      <c r="BP32" s="634"/>
      <c r="BQ32" s="657"/>
      <c r="BR32" s="687">
        <v>99.4</v>
      </c>
      <c r="BS32" s="634"/>
      <c r="BT32" s="634"/>
      <c r="BU32" s="634"/>
      <c r="BV32" s="634"/>
      <c r="BW32" s="634"/>
      <c r="BX32" s="625">
        <v>98.7</v>
      </c>
      <c r="BY32" s="634"/>
      <c r="BZ32" s="634"/>
      <c r="CA32" s="634"/>
      <c r="CB32" s="657"/>
      <c r="CD32" s="644"/>
      <c r="CE32" s="645"/>
      <c r="CF32" s="618" t="s">
        <v>304</v>
      </c>
      <c r="CG32" s="619"/>
      <c r="CH32" s="619"/>
      <c r="CI32" s="619"/>
      <c r="CJ32" s="619"/>
      <c r="CK32" s="619"/>
      <c r="CL32" s="619"/>
      <c r="CM32" s="619"/>
      <c r="CN32" s="619"/>
      <c r="CO32" s="619"/>
      <c r="CP32" s="619"/>
      <c r="CQ32" s="620"/>
      <c r="CR32" s="621" t="s">
        <v>122</v>
      </c>
      <c r="CS32" s="622"/>
      <c r="CT32" s="622"/>
      <c r="CU32" s="622"/>
      <c r="CV32" s="622"/>
      <c r="CW32" s="622"/>
      <c r="CX32" s="622"/>
      <c r="CY32" s="623"/>
      <c r="CZ32" s="624" t="s">
        <v>122</v>
      </c>
      <c r="DA32" s="636"/>
      <c r="DB32" s="636"/>
      <c r="DC32" s="637"/>
      <c r="DD32" s="627" t="s">
        <v>122</v>
      </c>
      <c r="DE32" s="622"/>
      <c r="DF32" s="622"/>
      <c r="DG32" s="622"/>
      <c r="DH32" s="622"/>
      <c r="DI32" s="622"/>
      <c r="DJ32" s="622"/>
      <c r="DK32" s="623"/>
      <c r="DL32" s="627" t="s">
        <v>122</v>
      </c>
      <c r="DM32" s="622"/>
      <c r="DN32" s="622"/>
      <c r="DO32" s="622"/>
      <c r="DP32" s="622"/>
      <c r="DQ32" s="622"/>
      <c r="DR32" s="622"/>
      <c r="DS32" s="622"/>
      <c r="DT32" s="622"/>
      <c r="DU32" s="622"/>
      <c r="DV32" s="623"/>
      <c r="DW32" s="624" t="s">
        <v>122</v>
      </c>
      <c r="DX32" s="636"/>
      <c r="DY32" s="636"/>
      <c r="DZ32" s="636"/>
      <c r="EA32" s="636"/>
      <c r="EB32" s="636"/>
      <c r="EC32" s="648"/>
    </row>
    <row r="33" spans="2:133" ht="11.25" customHeight="1" x14ac:dyDescent="0.15">
      <c r="B33" s="618" t="s">
        <v>305</v>
      </c>
      <c r="C33" s="619"/>
      <c r="D33" s="619"/>
      <c r="E33" s="619"/>
      <c r="F33" s="619"/>
      <c r="G33" s="619"/>
      <c r="H33" s="619"/>
      <c r="I33" s="619"/>
      <c r="J33" s="619"/>
      <c r="K33" s="619"/>
      <c r="L33" s="619"/>
      <c r="M33" s="619"/>
      <c r="N33" s="619"/>
      <c r="O33" s="619"/>
      <c r="P33" s="619"/>
      <c r="Q33" s="620"/>
      <c r="R33" s="621">
        <v>69067</v>
      </c>
      <c r="S33" s="622"/>
      <c r="T33" s="622"/>
      <c r="U33" s="622"/>
      <c r="V33" s="622"/>
      <c r="W33" s="622"/>
      <c r="X33" s="622"/>
      <c r="Y33" s="623"/>
      <c r="Z33" s="659">
        <v>0.2</v>
      </c>
      <c r="AA33" s="659"/>
      <c r="AB33" s="659"/>
      <c r="AC33" s="659"/>
      <c r="AD33" s="660">
        <v>17082</v>
      </c>
      <c r="AE33" s="660"/>
      <c r="AF33" s="660"/>
      <c r="AG33" s="660"/>
      <c r="AH33" s="660"/>
      <c r="AI33" s="660"/>
      <c r="AJ33" s="660"/>
      <c r="AK33" s="660"/>
      <c r="AL33" s="624">
        <v>0.1</v>
      </c>
      <c r="AM33" s="625"/>
      <c r="AN33" s="625"/>
      <c r="AO33" s="661"/>
      <c r="AP33" s="664"/>
      <c r="AQ33" s="665"/>
      <c r="AR33" s="665"/>
      <c r="AS33" s="665"/>
      <c r="AT33" s="695"/>
      <c r="AU33" s="219"/>
      <c r="AV33" s="219"/>
      <c r="AW33" s="219"/>
      <c r="AX33" s="602" t="s">
        <v>306</v>
      </c>
      <c r="AY33" s="603"/>
      <c r="AZ33" s="603"/>
      <c r="BA33" s="603"/>
      <c r="BB33" s="603"/>
      <c r="BC33" s="603"/>
      <c r="BD33" s="603"/>
      <c r="BE33" s="603"/>
      <c r="BF33" s="604"/>
      <c r="BG33" s="682">
        <v>99.7</v>
      </c>
      <c r="BH33" s="606"/>
      <c r="BI33" s="606"/>
      <c r="BJ33" s="606"/>
      <c r="BK33" s="606"/>
      <c r="BL33" s="606"/>
      <c r="BM33" s="652">
        <v>99.2</v>
      </c>
      <c r="BN33" s="606"/>
      <c r="BO33" s="606"/>
      <c r="BP33" s="606"/>
      <c r="BQ33" s="669"/>
      <c r="BR33" s="682">
        <v>99.5</v>
      </c>
      <c r="BS33" s="606"/>
      <c r="BT33" s="606"/>
      <c r="BU33" s="606"/>
      <c r="BV33" s="606"/>
      <c r="BW33" s="606"/>
      <c r="BX33" s="652">
        <v>99.1</v>
      </c>
      <c r="BY33" s="606"/>
      <c r="BZ33" s="606"/>
      <c r="CA33" s="606"/>
      <c r="CB33" s="669"/>
      <c r="CD33" s="618" t="s">
        <v>307</v>
      </c>
      <c r="CE33" s="619"/>
      <c r="CF33" s="619"/>
      <c r="CG33" s="619"/>
      <c r="CH33" s="619"/>
      <c r="CI33" s="619"/>
      <c r="CJ33" s="619"/>
      <c r="CK33" s="619"/>
      <c r="CL33" s="619"/>
      <c r="CM33" s="619"/>
      <c r="CN33" s="619"/>
      <c r="CO33" s="619"/>
      <c r="CP33" s="619"/>
      <c r="CQ33" s="620"/>
      <c r="CR33" s="621">
        <v>16990967</v>
      </c>
      <c r="CS33" s="634"/>
      <c r="CT33" s="634"/>
      <c r="CU33" s="634"/>
      <c r="CV33" s="634"/>
      <c r="CW33" s="634"/>
      <c r="CX33" s="634"/>
      <c r="CY33" s="635"/>
      <c r="CZ33" s="624">
        <v>40.9</v>
      </c>
      <c r="DA33" s="636"/>
      <c r="DB33" s="636"/>
      <c r="DC33" s="637"/>
      <c r="DD33" s="627">
        <v>13943628</v>
      </c>
      <c r="DE33" s="634"/>
      <c r="DF33" s="634"/>
      <c r="DG33" s="634"/>
      <c r="DH33" s="634"/>
      <c r="DI33" s="634"/>
      <c r="DJ33" s="634"/>
      <c r="DK33" s="635"/>
      <c r="DL33" s="627">
        <v>11389272</v>
      </c>
      <c r="DM33" s="634"/>
      <c r="DN33" s="634"/>
      <c r="DO33" s="634"/>
      <c r="DP33" s="634"/>
      <c r="DQ33" s="634"/>
      <c r="DR33" s="634"/>
      <c r="DS33" s="634"/>
      <c r="DT33" s="634"/>
      <c r="DU33" s="634"/>
      <c r="DV33" s="635"/>
      <c r="DW33" s="624">
        <v>43.7</v>
      </c>
      <c r="DX33" s="636"/>
      <c r="DY33" s="636"/>
      <c r="DZ33" s="636"/>
      <c r="EA33" s="636"/>
      <c r="EB33" s="636"/>
      <c r="EC33" s="648"/>
    </row>
    <row r="34" spans="2:133" ht="11.25" customHeight="1" x14ac:dyDescent="0.15">
      <c r="B34" s="618" t="s">
        <v>308</v>
      </c>
      <c r="C34" s="619"/>
      <c r="D34" s="619"/>
      <c r="E34" s="619"/>
      <c r="F34" s="619"/>
      <c r="G34" s="619"/>
      <c r="H34" s="619"/>
      <c r="I34" s="619"/>
      <c r="J34" s="619"/>
      <c r="K34" s="619"/>
      <c r="L34" s="619"/>
      <c r="M34" s="619"/>
      <c r="N34" s="619"/>
      <c r="O34" s="619"/>
      <c r="P34" s="619"/>
      <c r="Q34" s="620"/>
      <c r="R34" s="621">
        <v>121989</v>
      </c>
      <c r="S34" s="622"/>
      <c r="T34" s="622"/>
      <c r="U34" s="622"/>
      <c r="V34" s="622"/>
      <c r="W34" s="622"/>
      <c r="X34" s="622"/>
      <c r="Y34" s="623"/>
      <c r="Z34" s="659">
        <v>0.3</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6980913</v>
      </c>
      <c r="CS34" s="622"/>
      <c r="CT34" s="622"/>
      <c r="CU34" s="622"/>
      <c r="CV34" s="622"/>
      <c r="CW34" s="622"/>
      <c r="CX34" s="622"/>
      <c r="CY34" s="623"/>
      <c r="CZ34" s="624">
        <v>16.8</v>
      </c>
      <c r="DA34" s="636"/>
      <c r="DB34" s="636"/>
      <c r="DC34" s="637"/>
      <c r="DD34" s="627">
        <v>5445711</v>
      </c>
      <c r="DE34" s="622"/>
      <c r="DF34" s="622"/>
      <c r="DG34" s="622"/>
      <c r="DH34" s="622"/>
      <c r="DI34" s="622"/>
      <c r="DJ34" s="622"/>
      <c r="DK34" s="623"/>
      <c r="DL34" s="627">
        <v>5017545</v>
      </c>
      <c r="DM34" s="622"/>
      <c r="DN34" s="622"/>
      <c r="DO34" s="622"/>
      <c r="DP34" s="622"/>
      <c r="DQ34" s="622"/>
      <c r="DR34" s="622"/>
      <c r="DS34" s="622"/>
      <c r="DT34" s="622"/>
      <c r="DU34" s="622"/>
      <c r="DV34" s="623"/>
      <c r="DW34" s="624">
        <v>19.3</v>
      </c>
      <c r="DX34" s="636"/>
      <c r="DY34" s="636"/>
      <c r="DZ34" s="636"/>
      <c r="EA34" s="636"/>
      <c r="EB34" s="636"/>
      <c r="EC34" s="648"/>
    </row>
    <row r="35" spans="2:133" ht="11.25" customHeight="1" x14ac:dyDescent="0.15">
      <c r="B35" s="618" t="s">
        <v>310</v>
      </c>
      <c r="C35" s="619"/>
      <c r="D35" s="619"/>
      <c r="E35" s="619"/>
      <c r="F35" s="619"/>
      <c r="G35" s="619"/>
      <c r="H35" s="619"/>
      <c r="I35" s="619"/>
      <c r="J35" s="619"/>
      <c r="K35" s="619"/>
      <c r="L35" s="619"/>
      <c r="M35" s="619"/>
      <c r="N35" s="619"/>
      <c r="O35" s="619"/>
      <c r="P35" s="619"/>
      <c r="Q35" s="620"/>
      <c r="R35" s="621">
        <v>731009</v>
      </c>
      <c r="S35" s="622"/>
      <c r="T35" s="622"/>
      <c r="U35" s="622"/>
      <c r="V35" s="622"/>
      <c r="W35" s="622"/>
      <c r="X35" s="622"/>
      <c r="Y35" s="623"/>
      <c r="Z35" s="659">
        <v>1.7</v>
      </c>
      <c r="AA35" s="659"/>
      <c r="AB35" s="659"/>
      <c r="AC35" s="659"/>
      <c r="AD35" s="660" t="s">
        <v>122</v>
      </c>
      <c r="AE35" s="660"/>
      <c r="AF35" s="660"/>
      <c r="AG35" s="660"/>
      <c r="AH35" s="660"/>
      <c r="AI35" s="660"/>
      <c r="AJ35" s="660"/>
      <c r="AK35" s="660"/>
      <c r="AL35" s="624" t="s">
        <v>122</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582531</v>
      </c>
      <c r="CS35" s="634"/>
      <c r="CT35" s="634"/>
      <c r="CU35" s="634"/>
      <c r="CV35" s="634"/>
      <c r="CW35" s="634"/>
      <c r="CX35" s="634"/>
      <c r="CY35" s="635"/>
      <c r="CZ35" s="624">
        <v>1.4</v>
      </c>
      <c r="DA35" s="636"/>
      <c r="DB35" s="636"/>
      <c r="DC35" s="637"/>
      <c r="DD35" s="627">
        <v>561670</v>
      </c>
      <c r="DE35" s="634"/>
      <c r="DF35" s="634"/>
      <c r="DG35" s="634"/>
      <c r="DH35" s="634"/>
      <c r="DI35" s="634"/>
      <c r="DJ35" s="634"/>
      <c r="DK35" s="635"/>
      <c r="DL35" s="627">
        <v>450814</v>
      </c>
      <c r="DM35" s="634"/>
      <c r="DN35" s="634"/>
      <c r="DO35" s="634"/>
      <c r="DP35" s="634"/>
      <c r="DQ35" s="634"/>
      <c r="DR35" s="634"/>
      <c r="DS35" s="634"/>
      <c r="DT35" s="634"/>
      <c r="DU35" s="634"/>
      <c r="DV35" s="635"/>
      <c r="DW35" s="624">
        <v>1.7</v>
      </c>
      <c r="DX35" s="636"/>
      <c r="DY35" s="636"/>
      <c r="DZ35" s="636"/>
      <c r="EA35" s="636"/>
      <c r="EB35" s="636"/>
      <c r="EC35" s="648"/>
    </row>
    <row r="36" spans="2:133" ht="11.25" customHeight="1" x14ac:dyDescent="0.15">
      <c r="B36" s="618" t="s">
        <v>314</v>
      </c>
      <c r="C36" s="619"/>
      <c r="D36" s="619"/>
      <c r="E36" s="619"/>
      <c r="F36" s="619"/>
      <c r="G36" s="619"/>
      <c r="H36" s="619"/>
      <c r="I36" s="619"/>
      <c r="J36" s="619"/>
      <c r="K36" s="619"/>
      <c r="L36" s="619"/>
      <c r="M36" s="619"/>
      <c r="N36" s="619"/>
      <c r="O36" s="619"/>
      <c r="P36" s="619"/>
      <c r="Q36" s="620"/>
      <c r="R36" s="621">
        <v>2605685</v>
      </c>
      <c r="S36" s="622"/>
      <c r="T36" s="622"/>
      <c r="U36" s="622"/>
      <c r="V36" s="622"/>
      <c r="W36" s="622"/>
      <c r="X36" s="622"/>
      <c r="Y36" s="623"/>
      <c r="Z36" s="659">
        <v>5.9</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6">
        <v>4849312</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188294</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5173078</v>
      </c>
      <c r="CS36" s="622"/>
      <c r="CT36" s="622"/>
      <c r="CU36" s="622"/>
      <c r="CV36" s="622"/>
      <c r="CW36" s="622"/>
      <c r="CX36" s="622"/>
      <c r="CY36" s="623"/>
      <c r="CZ36" s="624">
        <v>12.4</v>
      </c>
      <c r="DA36" s="636"/>
      <c r="DB36" s="636"/>
      <c r="DC36" s="637"/>
      <c r="DD36" s="627">
        <v>4473256</v>
      </c>
      <c r="DE36" s="622"/>
      <c r="DF36" s="622"/>
      <c r="DG36" s="622"/>
      <c r="DH36" s="622"/>
      <c r="DI36" s="622"/>
      <c r="DJ36" s="622"/>
      <c r="DK36" s="623"/>
      <c r="DL36" s="627">
        <v>2969081</v>
      </c>
      <c r="DM36" s="622"/>
      <c r="DN36" s="622"/>
      <c r="DO36" s="622"/>
      <c r="DP36" s="622"/>
      <c r="DQ36" s="622"/>
      <c r="DR36" s="622"/>
      <c r="DS36" s="622"/>
      <c r="DT36" s="622"/>
      <c r="DU36" s="622"/>
      <c r="DV36" s="623"/>
      <c r="DW36" s="624">
        <v>11.4</v>
      </c>
      <c r="DX36" s="636"/>
      <c r="DY36" s="636"/>
      <c r="DZ36" s="636"/>
      <c r="EA36" s="636"/>
      <c r="EB36" s="636"/>
      <c r="EC36" s="648"/>
    </row>
    <row r="37" spans="2:133" ht="11.25" customHeight="1" x14ac:dyDescent="0.15">
      <c r="B37" s="618" t="s">
        <v>318</v>
      </c>
      <c r="C37" s="619"/>
      <c r="D37" s="619"/>
      <c r="E37" s="619"/>
      <c r="F37" s="619"/>
      <c r="G37" s="619"/>
      <c r="H37" s="619"/>
      <c r="I37" s="619"/>
      <c r="J37" s="619"/>
      <c r="K37" s="619"/>
      <c r="L37" s="619"/>
      <c r="M37" s="619"/>
      <c r="N37" s="619"/>
      <c r="O37" s="619"/>
      <c r="P37" s="619"/>
      <c r="Q37" s="620"/>
      <c r="R37" s="621">
        <v>803432</v>
      </c>
      <c r="S37" s="622"/>
      <c r="T37" s="622"/>
      <c r="U37" s="622"/>
      <c r="V37" s="622"/>
      <c r="W37" s="622"/>
      <c r="X37" s="622"/>
      <c r="Y37" s="623"/>
      <c r="Z37" s="659">
        <v>1.8</v>
      </c>
      <c r="AA37" s="659"/>
      <c r="AB37" s="659"/>
      <c r="AC37" s="659"/>
      <c r="AD37" s="660">
        <v>24418</v>
      </c>
      <c r="AE37" s="660"/>
      <c r="AF37" s="660"/>
      <c r="AG37" s="660"/>
      <c r="AH37" s="660"/>
      <c r="AI37" s="660"/>
      <c r="AJ37" s="660"/>
      <c r="AK37" s="660"/>
      <c r="AL37" s="624">
        <v>0.1</v>
      </c>
      <c r="AM37" s="625"/>
      <c r="AN37" s="625"/>
      <c r="AO37" s="661"/>
      <c r="AQ37" s="654" t="s">
        <v>319</v>
      </c>
      <c r="AR37" s="655"/>
      <c r="AS37" s="655"/>
      <c r="AT37" s="655"/>
      <c r="AU37" s="655"/>
      <c r="AV37" s="655"/>
      <c r="AW37" s="655"/>
      <c r="AX37" s="655"/>
      <c r="AY37" s="656"/>
      <c r="AZ37" s="621">
        <v>916173</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143559</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2117729</v>
      </c>
      <c r="CS37" s="634"/>
      <c r="CT37" s="634"/>
      <c r="CU37" s="634"/>
      <c r="CV37" s="634"/>
      <c r="CW37" s="634"/>
      <c r="CX37" s="634"/>
      <c r="CY37" s="635"/>
      <c r="CZ37" s="624">
        <v>5.0999999999999996</v>
      </c>
      <c r="DA37" s="636"/>
      <c r="DB37" s="636"/>
      <c r="DC37" s="637"/>
      <c r="DD37" s="627">
        <v>2117729</v>
      </c>
      <c r="DE37" s="634"/>
      <c r="DF37" s="634"/>
      <c r="DG37" s="634"/>
      <c r="DH37" s="634"/>
      <c r="DI37" s="634"/>
      <c r="DJ37" s="634"/>
      <c r="DK37" s="635"/>
      <c r="DL37" s="627">
        <v>1828947</v>
      </c>
      <c r="DM37" s="634"/>
      <c r="DN37" s="634"/>
      <c r="DO37" s="634"/>
      <c r="DP37" s="634"/>
      <c r="DQ37" s="634"/>
      <c r="DR37" s="634"/>
      <c r="DS37" s="634"/>
      <c r="DT37" s="634"/>
      <c r="DU37" s="634"/>
      <c r="DV37" s="635"/>
      <c r="DW37" s="624">
        <v>7</v>
      </c>
      <c r="DX37" s="636"/>
      <c r="DY37" s="636"/>
      <c r="DZ37" s="636"/>
      <c r="EA37" s="636"/>
      <c r="EB37" s="636"/>
      <c r="EC37" s="648"/>
    </row>
    <row r="38" spans="2:133" ht="11.25" customHeight="1" x14ac:dyDescent="0.15">
      <c r="B38" s="618" t="s">
        <v>322</v>
      </c>
      <c r="C38" s="619"/>
      <c r="D38" s="619"/>
      <c r="E38" s="619"/>
      <c r="F38" s="619"/>
      <c r="G38" s="619"/>
      <c r="H38" s="619"/>
      <c r="I38" s="619"/>
      <c r="J38" s="619"/>
      <c r="K38" s="619"/>
      <c r="L38" s="619"/>
      <c r="M38" s="619"/>
      <c r="N38" s="619"/>
      <c r="O38" s="619"/>
      <c r="P38" s="619"/>
      <c r="Q38" s="620"/>
      <c r="R38" s="621">
        <v>1048018</v>
      </c>
      <c r="S38" s="622"/>
      <c r="T38" s="622"/>
      <c r="U38" s="622"/>
      <c r="V38" s="622"/>
      <c r="W38" s="622"/>
      <c r="X38" s="622"/>
      <c r="Y38" s="623"/>
      <c r="Z38" s="659">
        <v>2.4</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v>146524</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15285</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3862615</v>
      </c>
      <c r="CS38" s="622"/>
      <c r="CT38" s="622"/>
      <c r="CU38" s="622"/>
      <c r="CV38" s="622"/>
      <c r="CW38" s="622"/>
      <c r="CX38" s="622"/>
      <c r="CY38" s="623"/>
      <c r="CZ38" s="624">
        <v>9.3000000000000007</v>
      </c>
      <c r="DA38" s="636"/>
      <c r="DB38" s="636"/>
      <c r="DC38" s="637"/>
      <c r="DD38" s="627">
        <v>3214902</v>
      </c>
      <c r="DE38" s="622"/>
      <c r="DF38" s="622"/>
      <c r="DG38" s="622"/>
      <c r="DH38" s="622"/>
      <c r="DI38" s="622"/>
      <c r="DJ38" s="622"/>
      <c r="DK38" s="623"/>
      <c r="DL38" s="627">
        <v>2950032</v>
      </c>
      <c r="DM38" s="622"/>
      <c r="DN38" s="622"/>
      <c r="DO38" s="622"/>
      <c r="DP38" s="622"/>
      <c r="DQ38" s="622"/>
      <c r="DR38" s="622"/>
      <c r="DS38" s="622"/>
      <c r="DT38" s="622"/>
      <c r="DU38" s="622"/>
      <c r="DV38" s="623"/>
      <c r="DW38" s="624">
        <v>11.3</v>
      </c>
      <c r="DX38" s="636"/>
      <c r="DY38" s="636"/>
      <c r="DZ38" s="636"/>
      <c r="EA38" s="636"/>
      <c r="EB38" s="636"/>
      <c r="EC38" s="648"/>
    </row>
    <row r="39" spans="2:133" ht="11.25" customHeight="1" x14ac:dyDescent="0.15">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v>8455</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22837</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334430</v>
      </c>
      <c r="CS39" s="634"/>
      <c r="CT39" s="634"/>
      <c r="CU39" s="634"/>
      <c r="CV39" s="634"/>
      <c r="CW39" s="634"/>
      <c r="CX39" s="634"/>
      <c r="CY39" s="635"/>
      <c r="CZ39" s="624">
        <v>0.8</v>
      </c>
      <c r="DA39" s="636"/>
      <c r="DB39" s="636"/>
      <c r="DC39" s="637"/>
      <c r="DD39" s="627">
        <v>246289</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15">
      <c r="B40" s="618" t="s">
        <v>330</v>
      </c>
      <c r="C40" s="619"/>
      <c r="D40" s="619"/>
      <c r="E40" s="619"/>
      <c r="F40" s="619"/>
      <c r="G40" s="619"/>
      <c r="H40" s="619"/>
      <c r="I40" s="619"/>
      <c r="J40" s="619"/>
      <c r="K40" s="619"/>
      <c r="L40" s="619"/>
      <c r="M40" s="619"/>
      <c r="N40" s="619"/>
      <c r="O40" s="619"/>
      <c r="P40" s="619"/>
      <c r="Q40" s="620"/>
      <c r="R40" s="621">
        <v>253518</v>
      </c>
      <c r="S40" s="622"/>
      <c r="T40" s="622"/>
      <c r="U40" s="622"/>
      <c r="V40" s="622"/>
      <c r="W40" s="622"/>
      <c r="X40" s="622"/>
      <c r="Y40" s="623"/>
      <c r="Z40" s="659">
        <v>0.6</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t="s">
        <v>122</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95</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57400</v>
      </c>
      <c r="CS40" s="622"/>
      <c r="CT40" s="622"/>
      <c r="CU40" s="622"/>
      <c r="CV40" s="622"/>
      <c r="CW40" s="622"/>
      <c r="CX40" s="622"/>
      <c r="CY40" s="623"/>
      <c r="CZ40" s="624">
        <v>0.1</v>
      </c>
      <c r="DA40" s="636"/>
      <c r="DB40" s="636"/>
      <c r="DC40" s="637"/>
      <c r="DD40" s="627">
        <v>1800</v>
      </c>
      <c r="DE40" s="622"/>
      <c r="DF40" s="622"/>
      <c r="DG40" s="622"/>
      <c r="DH40" s="622"/>
      <c r="DI40" s="622"/>
      <c r="DJ40" s="622"/>
      <c r="DK40" s="623"/>
      <c r="DL40" s="627">
        <v>1800</v>
      </c>
      <c r="DM40" s="622"/>
      <c r="DN40" s="622"/>
      <c r="DO40" s="622"/>
      <c r="DP40" s="622"/>
      <c r="DQ40" s="622"/>
      <c r="DR40" s="622"/>
      <c r="DS40" s="622"/>
      <c r="DT40" s="622"/>
      <c r="DU40" s="622"/>
      <c r="DV40" s="623"/>
      <c r="DW40" s="624">
        <v>0</v>
      </c>
      <c r="DX40" s="636"/>
      <c r="DY40" s="636"/>
      <c r="DZ40" s="636"/>
      <c r="EA40" s="636"/>
      <c r="EB40" s="636"/>
      <c r="EC40" s="648"/>
    </row>
    <row r="41" spans="2:133" ht="11.25" customHeight="1" x14ac:dyDescent="0.15">
      <c r="B41" s="602" t="s">
        <v>335</v>
      </c>
      <c r="C41" s="603"/>
      <c r="D41" s="603"/>
      <c r="E41" s="603"/>
      <c r="F41" s="603"/>
      <c r="G41" s="603"/>
      <c r="H41" s="603"/>
      <c r="I41" s="603"/>
      <c r="J41" s="603"/>
      <c r="K41" s="603"/>
      <c r="L41" s="603"/>
      <c r="M41" s="603"/>
      <c r="N41" s="603"/>
      <c r="O41" s="603"/>
      <c r="P41" s="603"/>
      <c r="Q41" s="604"/>
      <c r="R41" s="605">
        <v>44042276</v>
      </c>
      <c r="S41" s="646"/>
      <c r="T41" s="646"/>
      <c r="U41" s="646"/>
      <c r="V41" s="646"/>
      <c r="W41" s="646"/>
      <c r="X41" s="646"/>
      <c r="Y41" s="649"/>
      <c r="Z41" s="650">
        <v>100</v>
      </c>
      <c r="AA41" s="650"/>
      <c r="AB41" s="650"/>
      <c r="AC41" s="650"/>
      <c r="AD41" s="651">
        <v>25811334</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789776</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339</v>
      </c>
      <c r="AR42" s="667"/>
      <c r="AS42" s="667"/>
      <c r="AT42" s="667"/>
      <c r="AU42" s="667"/>
      <c r="AV42" s="667"/>
      <c r="AW42" s="667"/>
      <c r="AX42" s="667"/>
      <c r="AY42" s="668"/>
      <c r="AZ42" s="605">
        <v>2988384</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347</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2398676</v>
      </c>
      <c r="CS42" s="634"/>
      <c r="CT42" s="634"/>
      <c r="CU42" s="634"/>
      <c r="CV42" s="634"/>
      <c r="CW42" s="634"/>
      <c r="CX42" s="634"/>
      <c r="CY42" s="635"/>
      <c r="CZ42" s="624">
        <v>5.8</v>
      </c>
      <c r="DA42" s="636"/>
      <c r="DB42" s="636"/>
      <c r="DC42" s="637"/>
      <c r="DD42" s="627">
        <v>1062440</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342</v>
      </c>
      <c r="CD43" s="618" t="s">
        <v>343</v>
      </c>
      <c r="CE43" s="619"/>
      <c r="CF43" s="619"/>
      <c r="CG43" s="619"/>
      <c r="CH43" s="619"/>
      <c r="CI43" s="619"/>
      <c r="CJ43" s="619"/>
      <c r="CK43" s="619"/>
      <c r="CL43" s="619"/>
      <c r="CM43" s="619"/>
      <c r="CN43" s="619"/>
      <c r="CO43" s="619"/>
      <c r="CP43" s="619"/>
      <c r="CQ43" s="620"/>
      <c r="CR43" s="621">
        <v>89254</v>
      </c>
      <c r="CS43" s="634"/>
      <c r="CT43" s="634"/>
      <c r="CU43" s="634"/>
      <c r="CV43" s="634"/>
      <c r="CW43" s="634"/>
      <c r="CX43" s="634"/>
      <c r="CY43" s="635"/>
      <c r="CZ43" s="624">
        <v>0.2</v>
      </c>
      <c r="DA43" s="636"/>
      <c r="DB43" s="636"/>
      <c r="DC43" s="637"/>
      <c r="DD43" s="627">
        <v>89254</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2398676</v>
      </c>
      <c r="CS44" s="622"/>
      <c r="CT44" s="622"/>
      <c r="CU44" s="622"/>
      <c r="CV44" s="622"/>
      <c r="CW44" s="622"/>
      <c r="CX44" s="622"/>
      <c r="CY44" s="623"/>
      <c r="CZ44" s="624">
        <v>5.8</v>
      </c>
      <c r="DA44" s="625"/>
      <c r="DB44" s="625"/>
      <c r="DC44" s="626"/>
      <c r="DD44" s="627">
        <v>1062440</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575232</v>
      </c>
      <c r="CS45" s="634"/>
      <c r="CT45" s="634"/>
      <c r="CU45" s="634"/>
      <c r="CV45" s="634"/>
      <c r="CW45" s="634"/>
      <c r="CX45" s="634"/>
      <c r="CY45" s="635"/>
      <c r="CZ45" s="624">
        <v>1.4</v>
      </c>
      <c r="DA45" s="636"/>
      <c r="DB45" s="636"/>
      <c r="DC45" s="637"/>
      <c r="DD45" s="627">
        <v>38760</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348</v>
      </c>
      <c r="CG46" s="619"/>
      <c r="CH46" s="619"/>
      <c r="CI46" s="619"/>
      <c r="CJ46" s="619"/>
      <c r="CK46" s="619"/>
      <c r="CL46" s="619"/>
      <c r="CM46" s="619"/>
      <c r="CN46" s="619"/>
      <c r="CO46" s="619"/>
      <c r="CP46" s="619"/>
      <c r="CQ46" s="620"/>
      <c r="CR46" s="621">
        <v>1803330</v>
      </c>
      <c r="CS46" s="622"/>
      <c r="CT46" s="622"/>
      <c r="CU46" s="622"/>
      <c r="CV46" s="622"/>
      <c r="CW46" s="622"/>
      <c r="CX46" s="622"/>
      <c r="CY46" s="623"/>
      <c r="CZ46" s="624">
        <v>4.3</v>
      </c>
      <c r="DA46" s="625"/>
      <c r="DB46" s="625"/>
      <c r="DC46" s="626"/>
      <c r="DD46" s="627">
        <v>1010966</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349</v>
      </c>
      <c r="CG47" s="619"/>
      <c r="CH47" s="619"/>
      <c r="CI47" s="619"/>
      <c r="CJ47" s="619"/>
      <c r="CK47" s="619"/>
      <c r="CL47" s="619"/>
      <c r="CM47" s="619"/>
      <c r="CN47" s="619"/>
      <c r="CO47" s="619"/>
      <c r="CP47" s="619"/>
      <c r="CQ47" s="620"/>
      <c r="CR47" s="621" t="s">
        <v>122</v>
      </c>
      <c r="CS47" s="634"/>
      <c r="CT47" s="634"/>
      <c r="CU47" s="634"/>
      <c r="CV47" s="634"/>
      <c r="CW47" s="634"/>
      <c r="CX47" s="634"/>
      <c r="CY47" s="635"/>
      <c r="CZ47" s="624" t="s">
        <v>122</v>
      </c>
      <c r="DA47" s="636"/>
      <c r="DB47" s="636"/>
      <c r="DC47" s="637"/>
      <c r="DD47" s="627" t="s">
        <v>122</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351</v>
      </c>
      <c r="CE49" s="603"/>
      <c r="CF49" s="603"/>
      <c r="CG49" s="603"/>
      <c r="CH49" s="603"/>
      <c r="CI49" s="603"/>
      <c r="CJ49" s="603"/>
      <c r="CK49" s="603"/>
      <c r="CL49" s="603"/>
      <c r="CM49" s="603"/>
      <c r="CN49" s="603"/>
      <c r="CO49" s="603"/>
      <c r="CP49" s="603"/>
      <c r="CQ49" s="604"/>
      <c r="CR49" s="605">
        <v>41578470</v>
      </c>
      <c r="CS49" s="606"/>
      <c r="CT49" s="606"/>
      <c r="CU49" s="606"/>
      <c r="CV49" s="606"/>
      <c r="CW49" s="606"/>
      <c r="CX49" s="606"/>
      <c r="CY49" s="607"/>
      <c r="CZ49" s="608">
        <v>100</v>
      </c>
      <c r="DA49" s="609"/>
      <c r="DB49" s="609"/>
      <c r="DC49" s="610"/>
      <c r="DD49" s="611">
        <v>29590745</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yRxbi0lzslspA6dxGfP/cXTieK2Qt7h7dL3o3FHD3ASkJf+5hHMc4OjKb79wA5lLLqb1XbJsE9WjYUSJ0F1aNw==" saltValue="iEwX9iXkgbc9I/nxKx3Ez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55" zoomScaleNormal="5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352</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353</v>
      </c>
      <c r="DK2" s="1092"/>
      <c r="DL2" s="1092"/>
      <c r="DM2" s="1092"/>
      <c r="DN2" s="1092"/>
      <c r="DO2" s="1093"/>
      <c r="DP2" s="228"/>
      <c r="DQ2" s="1091" t="s">
        <v>354</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4"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4" t="s">
        <v>371</v>
      </c>
      <c r="DH5" s="1085"/>
      <c r="DI5" s="1085"/>
      <c r="DJ5" s="1085"/>
      <c r="DK5" s="1086"/>
      <c r="DL5" s="1084" t="s">
        <v>372</v>
      </c>
      <c r="DM5" s="1085"/>
      <c r="DN5" s="1085"/>
      <c r="DO5" s="1085"/>
      <c r="DP5" s="1086"/>
      <c r="DQ5" s="1001" t="s">
        <v>373</v>
      </c>
      <c r="DR5" s="1002"/>
      <c r="DS5" s="1002"/>
      <c r="DT5" s="1002"/>
      <c r="DU5" s="1003"/>
      <c r="DV5" s="1001" t="s">
        <v>364</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374</v>
      </c>
      <c r="C7" s="1048"/>
      <c r="D7" s="1048"/>
      <c r="E7" s="1048"/>
      <c r="F7" s="1048"/>
      <c r="G7" s="1048"/>
      <c r="H7" s="1048"/>
      <c r="I7" s="1048"/>
      <c r="J7" s="1048"/>
      <c r="K7" s="1048"/>
      <c r="L7" s="1048"/>
      <c r="M7" s="1048"/>
      <c r="N7" s="1048"/>
      <c r="O7" s="1048"/>
      <c r="P7" s="1049"/>
      <c r="Q7" s="1102">
        <v>43413</v>
      </c>
      <c r="R7" s="1103"/>
      <c r="S7" s="1103"/>
      <c r="T7" s="1103"/>
      <c r="U7" s="1103"/>
      <c r="V7" s="1103">
        <v>41175</v>
      </c>
      <c r="W7" s="1103"/>
      <c r="X7" s="1103"/>
      <c r="Y7" s="1103"/>
      <c r="Z7" s="1103"/>
      <c r="AA7" s="1103">
        <v>2238</v>
      </c>
      <c r="AB7" s="1103"/>
      <c r="AC7" s="1103"/>
      <c r="AD7" s="1103"/>
      <c r="AE7" s="1104"/>
      <c r="AF7" s="1105">
        <v>1998</v>
      </c>
      <c r="AG7" s="1106"/>
      <c r="AH7" s="1106"/>
      <c r="AI7" s="1106"/>
      <c r="AJ7" s="1107"/>
      <c r="AK7" s="1108">
        <v>694</v>
      </c>
      <c r="AL7" s="1109"/>
      <c r="AM7" s="1109"/>
      <c r="AN7" s="1109"/>
      <c r="AO7" s="1109"/>
      <c r="AP7" s="1109">
        <v>37446</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566</v>
      </c>
      <c r="BT7" s="1100"/>
      <c r="BU7" s="1100"/>
      <c r="BV7" s="1100"/>
      <c r="BW7" s="1100"/>
      <c r="BX7" s="1100"/>
      <c r="BY7" s="1100"/>
      <c r="BZ7" s="1100"/>
      <c r="CA7" s="1100"/>
      <c r="CB7" s="1100"/>
      <c r="CC7" s="1100"/>
      <c r="CD7" s="1100"/>
      <c r="CE7" s="1100"/>
      <c r="CF7" s="1100"/>
      <c r="CG7" s="1112"/>
      <c r="CH7" s="1096">
        <v>5</v>
      </c>
      <c r="CI7" s="1097"/>
      <c r="CJ7" s="1097"/>
      <c r="CK7" s="1097"/>
      <c r="CL7" s="1098"/>
      <c r="CM7" s="1096">
        <v>262</v>
      </c>
      <c r="CN7" s="1097"/>
      <c r="CO7" s="1097"/>
      <c r="CP7" s="1097"/>
      <c r="CQ7" s="1098"/>
      <c r="CR7" s="1096">
        <v>3</v>
      </c>
      <c r="CS7" s="1097"/>
      <c r="CT7" s="1097"/>
      <c r="CU7" s="1097"/>
      <c r="CV7" s="1098"/>
      <c r="CW7" s="1096">
        <v>0</v>
      </c>
      <c r="CX7" s="1097"/>
      <c r="CY7" s="1097"/>
      <c r="CZ7" s="1097"/>
      <c r="DA7" s="1098"/>
      <c r="DB7" s="1096">
        <v>0</v>
      </c>
      <c r="DC7" s="1097"/>
      <c r="DD7" s="1097"/>
      <c r="DE7" s="1097"/>
      <c r="DF7" s="1098"/>
      <c r="DG7" s="1096">
        <v>160</v>
      </c>
      <c r="DH7" s="1097"/>
      <c r="DI7" s="1097"/>
      <c r="DJ7" s="1097"/>
      <c r="DK7" s="1098"/>
      <c r="DL7" s="1096">
        <v>0</v>
      </c>
      <c r="DM7" s="1097"/>
      <c r="DN7" s="1097"/>
      <c r="DO7" s="1097"/>
      <c r="DP7" s="1098"/>
      <c r="DQ7" s="1096">
        <v>0</v>
      </c>
      <c r="DR7" s="1097"/>
      <c r="DS7" s="1097"/>
      <c r="DT7" s="1097"/>
      <c r="DU7" s="1098"/>
      <c r="DV7" s="1099"/>
      <c r="DW7" s="1100"/>
      <c r="DX7" s="1100"/>
      <c r="DY7" s="1100"/>
      <c r="DZ7" s="1101"/>
      <c r="EA7" s="234"/>
    </row>
    <row r="8" spans="1:131" s="235" customFormat="1" ht="26.25" customHeight="1" x14ac:dyDescent="0.15">
      <c r="A8" s="238">
        <v>2</v>
      </c>
      <c r="B8" s="1030" t="s">
        <v>375</v>
      </c>
      <c r="C8" s="1031"/>
      <c r="D8" s="1031"/>
      <c r="E8" s="1031"/>
      <c r="F8" s="1031"/>
      <c r="G8" s="1031"/>
      <c r="H8" s="1031"/>
      <c r="I8" s="1031"/>
      <c r="J8" s="1031"/>
      <c r="K8" s="1031"/>
      <c r="L8" s="1031"/>
      <c r="M8" s="1031"/>
      <c r="N8" s="1031"/>
      <c r="O8" s="1031"/>
      <c r="P8" s="1032"/>
      <c r="Q8" s="1038">
        <v>909</v>
      </c>
      <c r="R8" s="1039"/>
      <c r="S8" s="1039"/>
      <c r="T8" s="1039"/>
      <c r="U8" s="1039"/>
      <c r="V8" s="1039">
        <v>719</v>
      </c>
      <c r="W8" s="1039"/>
      <c r="X8" s="1039"/>
      <c r="Y8" s="1039"/>
      <c r="Z8" s="1039"/>
      <c r="AA8" s="1039">
        <v>190</v>
      </c>
      <c r="AB8" s="1039"/>
      <c r="AC8" s="1039"/>
      <c r="AD8" s="1039"/>
      <c r="AE8" s="1040"/>
      <c r="AF8" s="1035">
        <v>143</v>
      </c>
      <c r="AG8" s="1036"/>
      <c r="AH8" s="1036"/>
      <c r="AI8" s="1036"/>
      <c r="AJ8" s="1037"/>
      <c r="AK8" s="1080">
        <v>339</v>
      </c>
      <c r="AL8" s="1081"/>
      <c r="AM8" s="1081"/>
      <c r="AN8" s="1081"/>
      <c r="AO8" s="1081"/>
      <c r="AP8" s="1081">
        <v>993</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567</v>
      </c>
      <c r="BT8" s="993"/>
      <c r="BU8" s="993"/>
      <c r="BV8" s="993"/>
      <c r="BW8" s="993"/>
      <c r="BX8" s="993"/>
      <c r="BY8" s="993"/>
      <c r="BZ8" s="993"/>
      <c r="CA8" s="993"/>
      <c r="CB8" s="993"/>
      <c r="CC8" s="993"/>
      <c r="CD8" s="993"/>
      <c r="CE8" s="993"/>
      <c r="CF8" s="993"/>
      <c r="CG8" s="1014"/>
      <c r="CH8" s="989">
        <v>48</v>
      </c>
      <c r="CI8" s="990"/>
      <c r="CJ8" s="990"/>
      <c r="CK8" s="990"/>
      <c r="CL8" s="991"/>
      <c r="CM8" s="989">
        <v>1507</v>
      </c>
      <c r="CN8" s="990"/>
      <c r="CO8" s="990"/>
      <c r="CP8" s="990"/>
      <c r="CQ8" s="991"/>
      <c r="CR8" s="989">
        <v>184</v>
      </c>
      <c r="CS8" s="990"/>
      <c r="CT8" s="990"/>
      <c r="CU8" s="990"/>
      <c r="CV8" s="991"/>
      <c r="CW8" s="989">
        <v>0</v>
      </c>
      <c r="CX8" s="990"/>
      <c r="CY8" s="990"/>
      <c r="CZ8" s="990"/>
      <c r="DA8" s="991"/>
      <c r="DB8" s="989">
        <v>0</v>
      </c>
      <c r="DC8" s="990"/>
      <c r="DD8" s="990"/>
      <c r="DE8" s="990"/>
      <c r="DF8" s="991"/>
      <c r="DG8" s="989">
        <v>0</v>
      </c>
      <c r="DH8" s="990"/>
      <c r="DI8" s="990"/>
      <c r="DJ8" s="990"/>
      <c r="DK8" s="991"/>
      <c r="DL8" s="989">
        <v>0</v>
      </c>
      <c r="DM8" s="990"/>
      <c r="DN8" s="990"/>
      <c r="DO8" s="990"/>
      <c r="DP8" s="991"/>
      <c r="DQ8" s="989">
        <v>0</v>
      </c>
      <c r="DR8" s="990"/>
      <c r="DS8" s="990"/>
      <c r="DT8" s="990"/>
      <c r="DU8" s="991"/>
      <c r="DV8" s="992"/>
      <c r="DW8" s="993"/>
      <c r="DX8" s="993"/>
      <c r="DY8" s="993"/>
      <c r="DZ8" s="994"/>
      <c r="EA8" s="234"/>
    </row>
    <row r="9" spans="1:131" s="235" customFormat="1" ht="26.25" customHeight="1" x14ac:dyDescent="0.15">
      <c r="A9" s="238">
        <v>3</v>
      </c>
      <c r="B9" s="1030" t="s">
        <v>376</v>
      </c>
      <c r="C9" s="1031"/>
      <c r="D9" s="1031"/>
      <c r="E9" s="1031"/>
      <c r="F9" s="1031"/>
      <c r="G9" s="1031"/>
      <c r="H9" s="1031"/>
      <c r="I9" s="1031"/>
      <c r="J9" s="1031"/>
      <c r="K9" s="1031"/>
      <c r="L9" s="1031"/>
      <c r="M9" s="1031"/>
      <c r="N9" s="1031"/>
      <c r="O9" s="1031"/>
      <c r="P9" s="1032"/>
      <c r="Q9" s="1038">
        <v>163</v>
      </c>
      <c r="R9" s="1039"/>
      <c r="S9" s="1039"/>
      <c r="T9" s="1039"/>
      <c r="U9" s="1039"/>
      <c r="V9" s="1039">
        <v>127</v>
      </c>
      <c r="W9" s="1039"/>
      <c r="X9" s="1039"/>
      <c r="Y9" s="1039"/>
      <c r="Z9" s="1039"/>
      <c r="AA9" s="1039">
        <v>36</v>
      </c>
      <c r="AB9" s="1039"/>
      <c r="AC9" s="1039"/>
      <c r="AD9" s="1039"/>
      <c r="AE9" s="1040"/>
      <c r="AF9" s="1035">
        <v>29</v>
      </c>
      <c r="AG9" s="1036"/>
      <c r="AH9" s="1036"/>
      <c r="AI9" s="1036"/>
      <c r="AJ9" s="1037"/>
      <c r="AK9" s="1080">
        <v>91</v>
      </c>
      <c r="AL9" s="1081"/>
      <c r="AM9" s="1081"/>
      <c r="AN9" s="1081"/>
      <c r="AO9" s="1081"/>
      <c r="AP9" s="1081">
        <v>183</v>
      </c>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t="s">
        <v>568</v>
      </c>
      <c r="BT9" s="993"/>
      <c r="BU9" s="993"/>
      <c r="BV9" s="993"/>
      <c r="BW9" s="993"/>
      <c r="BX9" s="993"/>
      <c r="BY9" s="993"/>
      <c r="BZ9" s="993"/>
      <c r="CA9" s="993"/>
      <c r="CB9" s="993"/>
      <c r="CC9" s="993"/>
      <c r="CD9" s="993"/>
      <c r="CE9" s="993"/>
      <c r="CF9" s="993"/>
      <c r="CG9" s="1014"/>
      <c r="CH9" s="989">
        <v>-10</v>
      </c>
      <c r="CI9" s="990"/>
      <c r="CJ9" s="990"/>
      <c r="CK9" s="990"/>
      <c r="CL9" s="991"/>
      <c r="CM9" s="989">
        <v>76</v>
      </c>
      <c r="CN9" s="990"/>
      <c r="CO9" s="990"/>
      <c r="CP9" s="990"/>
      <c r="CQ9" s="991"/>
      <c r="CR9" s="989">
        <v>50</v>
      </c>
      <c r="CS9" s="990"/>
      <c r="CT9" s="990"/>
      <c r="CU9" s="990"/>
      <c r="CV9" s="991"/>
      <c r="CW9" s="989">
        <v>10</v>
      </c>
      <c r="CX9" s="990"/>
      <c r="CY9" s="990"/>
      <c r="CZ9" s="990"/>
      <c r="DA9" s="991"/>
      <c r="DB9" s="989">
        <v>0</v>
      </c>
      <c r="DC9" s="990"/>
      <c r="DD9" s="990"/>
      <c r="DE9" s="990"/>
      <c r="DF9" s="991"/>
      <c r="DG9" s="989">
        <v>0</v>
      </c>
      <c r="DH9" s="990"/>
      <c r="DI9" s="990"/>
      <c r="DJ9" s="990"/>
      <c r="DK9" s="991"/>
      <c r="DL9" s="989">
        <v>0</v>
      </c>
      <c r="DM9" s="990"/>
      <c r="DN9" s="990"/>
      <c r="DO9" s="990"/>
      <c r="DP9" s="991"/>
      <c r="DQ9" s="989">
        <v>0</v>
      </c>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t="s">
        <v>569</v>
      </c>
      <c r="BT10" s="993"/>
      <c r="BU10" s="993"/>
      <c r="BV10" s="993"/>
      <c r="BW10" s="993"/>
      <c r="BX10" s="993"/>
      <c r="BY10" s="993"/>
      <c r="BZ10" s="993"/>
      <c r="CA10" s="993"/>
      <c r="CB10" s="993"/>
      <c r="CC10" s="993"/>
      <c r="CD10" s="993"/>
      <c r="CE10" s="993"/>
      <c r="CF10" s="993"/>
      <c r="CG10" s="1014"/>
      <c r="CH10" s="989">
        <v>0</v>
      </c>
      <c r="CI10" s="990"/>
      <c r="CJ10" s="990"/>
      <c r="CK10" s="990"/>
      <c r="CL10" s="991"/>
      <c r="CM10" s="989">
        <v>0</v>
      </c>
      <c r="CN10" s="990"/>
      <c r="CO10" s="990"/>
      <c r="CP10" s="990"/>
      <c r="CQ10" s="991"/>
      <c r="CR10" s="989">
        <v>10</v>
      </c>
      <c r="CS10" s="990"/>
      <c r="CT10" s="990"/>
      <c r="CU10" s="990"/>
      <c r="CV10" s="991"/>
      <c r="CW10" s="989">
        <v>0</v>
      </c>
      <c r="CX10" s="990"/>
      <c r="CY10" s="990"/>
      <c r="CZ10" s="990"/>
      <c r="DA10" s="991"/>
      <c r="DB10" s="989">
        <v>0</v>
      </c>
      <c r="DC10" s="990"/>
      <c r="DD10" s="990"/>
      <c r="DE10" s="990"/>
      <c r="DF10" s="991"/>
      <c r="DG10" s="989">
        <v>0</v>
      </c>
      <c r="DH10" s="990"/>
      <c r="DI10" s="990"/>
      <c r="DJ10" s="990"/>
      <c r="DK10" s="991"/>
      <c r="DL10" s="989">
        <v>0</v>
      </c>
      <c r="DM10" s="990"/>
      <c r="DN10" s="990"/>
      <c r="DO10" s="990"/>
      <c r="DP10" s="991"/>
      <c r="DQ10" s="989">
        <v>0</v>
      </c>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t="s">
        <v>570</v>
      </c>
      <c r="BT11" s="993"/>
      <c r="BU11" s="993"/>
      <c r="BV11" s="993"/>
      <c r="BW11" s="993"/>
      <c r="BX11" s="993"/>
      <c r="BY11" s="993"/>
      <c r="BZ11" s="993"/>
      <c r="CA11" s="993"/>
      <c r="CB11" s="993"/>
      <c r="CC11" s="993"/>
      <c r="CD11" s="993"/>
      <c r="CE11" s="993"/>
      <c r="CF11" s="993"/>
      <c r="CG11" s="1014"/>
      <c r="CH11" s="989">
        <v>73</v>
      </c>
      <c r="CI11" s="990"/>
      <c r="CJ11" s="990"/>
      <c r="CK11" s="990"/>
      <c r="CL11" s="991"/>
      <c r="CM11" s="989">
        <v>1587</v>
      </c>
      <c r="CN11" s="990"/>
      <c r="CO11" s="990"/>
      <c r="CP11" s="990"/>
      <c r="CQ11" s="991"/>
      <c r="CR11" s="989">
        <v>392</v>
      </c>
      <c r="CS11" s="990"/>
      <c r="CT11" s="990"/>
      <c r="CU11" s="990"/>
      <c r="CV11" s="991"/>
      <c r="CW11" s="989">
        <v>0</v>
      </c>
      <c r="CX11" s="990"/>
      <c r="CY11" s="990"/>
      <c r="CZ11" s="990"/>
      <c r="DA11" s="991"/>
      <c r="DB11" s="989">
        <v>242</v>
      </c>
      <c r="DC11" s="990"/>
      <c r="DD11" s="990"/>
      <c r="DE11" s="990"/>
      <c r="DF11" s="991"/>
      <c r="DG11" s="989">
        <v>0</v>
      </c>
      <c r="DH11" s="990"/>
      <c r="DI11" s="990"/>
      <c r="DJ11" s="990"/>
      <c r="DK11" s="991"/>
      <c r="DL11" s="989">
        <v>0</v>
      </c>
      <c r="DM11" s="990"/>
      <c r="DN11" s="990"/>
      <c r="DO11" s="990"/>
      <c r="DP11" s="991"/>
      <c r="DQ11" s="989">
        <v>0</v>
      </c>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t="s">
        <v>571</v>
      </c>
      <c r="BT12" s="993"/>
      <c r="BU12" s="993"/>
      <c r="BV12" s="993"/>
      <c r="BW12" s="993"/>
      <c r="BX12" s="993"/>
      <c r="BY12" s="993"/>
      <c r="BZ12" s="993"/>
      <c r="CA12" s="993"/>
      <c r="CB12" s="993"/>
      <c r="CC12" s="993"/>
      <c r="CD12" s="993"/>
      <c r="CE12" s="993"/>
      <c r="CF12" s="993"/>
      <c r="CG12" s="1014"/>
      <c r="CH12" s="989">
        <v>1</v>
      </c>
      <c r="CI12" s="990"/>
      <c r="CJ12" s="990"/>
      <c r="CK12" s="990"/>
      <c r="CL12" s="991"/>
      <c r="CM12" s="989">
        <v>20</v>
      </c>
      <c r="CN12" s="990"/>
      <c r="CO12" s="990"/>
      <c r="CP12" s="990"/>
      <c r="CQ12" s="991"/>
      <c r="CR12" s="989">
        <v>3</v>
      </c>
      <c r="CS12" s="990"/>
      <c r="CT12" s="990"/>
      <c r="CU12" s="990"/>
      <c r="CV12" s="991"/>
      <c r="CW12" s="989">
        <v>13</v>
      </c>
      <c r="CX12" s="990"/>
      <c r="CY12" s="990"/>
      <c r="CZ12" s="990"/>
      <c r="DA12" s="991"/>
      <c r="DB12" s="989">
        <v>0</v>
      </c>
      <c r="DC12" s="990"/>
      <c r="DD12" s="990"/>
      <c r="DE12" s="990"/>
      <c r="DF12" s="991"/>
      <c r="DG12" s="989">
        <v>0</v>
      </c>
      <c r="DH12" s="990"/>
      <c r="DI12" s="990"/>
      <c r="DJ12" s="990"/>
      <c r="DK12" s="991"/>
      <c r="DL12" s="989">
        <v>0</v>
      </c>
      <c r="DM12" s="990"/>
      <c r="DN12" s="990"/>
      <c r="DO12" s="990"/>
      <c r="DP12" s="991"/>
      <c r="DQ12" s="989">
        <v>0</v>
      </c>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377</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378</v>
      </c>
      <c r="B23" s="937" t="s">
        <v>379</v>
      </c>
      <c r="C23" s="938"/>
      <c r="D23" s="938"/>
      <c r="E23" s="938"/>
      <c r="F23" s="938"/>
      <c r="G23" s="938"/>
      <c r="H23" s="938"/>
      <c r="I23" s="938"/>
      <c r="J23" s="938"/>
      <c r="K23" s="938"/>
      <c r="L23" s="938"/>
      <c r="M23" s="938"/>
      <c r="N23" s="938"/>
      <c r="O23" s="938"/>
      <c r="P23" s="948"/>
      <c r="Q23" s="1067">
        <v>44485</v>
      </c>
      <c r="R23" s="1061"/>
      <c r="S23" s="1061"/>
      <c r="T23" s="1061"/>
      <c r="U23" s="1061"/>
      <c r="V23" s="1061">
        <v>42021</v>
      </c>
      <c r="W23" s="1061"/>
      <c r="X23" s="1061"/>
      <c r="Y23" s="1061"/>
      <c r="Z23" s="1061"/>
      <c r="AA23" s="1061">
        <v>2464</v>
      </c>
      <c r="AB23" s="1061"/>
      <c r="AC23" s="1061"/>
      <c r="AD23" s="1061"/>
      <c r="AE23" s="1068"/>
      <c r="AF23" s="1069">
        <v>2169</v>
      </c>
      <c r="AG23" s="1061"/>
      <c r="AH23" s="1061"/>
      <c r="AI23" s="1061"/>
      <c r="AJ23" s="1070"/>
      <c r="AK23" s="1071"/>
      <c r="AL23" s="1072"/>
      <c r="AM23" s="1072"/>
      <c r="AN23" s="1072"/>
      <c r="AO23" s="1072"/>
      <c r="AP23" s="1061">
        <v>38622</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380</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381</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357</v>
      </c>
      <c r="B26" s="996"/>
      <c r="C26" s="996"/>
      <c r="D26" s="996"/>
      <c r="E26" s="996"/>
      <c r="F26" s="996"/>
      <c r="G26" s="996"/>
      <c r="H26" s="996"/>
      <c r="I26" s="996"/>
      <c r="J26" s="996"/>
      <c r="K26" s="996"/>
      <c r="L26" s="996"/>
      <c r="M26" s="996"/>
      <c r="N26" s="996"/>
      <c r="O26" s="996"/>
      <c r="P26" s="997"/>
      <c r="Q26" s="1001" t="s">
        <v>382</v>
      </c>
      <c r="R26" s="1002"/>
      <c r="S26" s="1002"/>
      <c r="T26" s="1002"/>
      <c r="U26" s="1003"/>
      <c r="V26" s="1001" t="s">
        <v>383</v>
      </c>
      <c r="W26" s="1002"/>
      <c r="X26" s="1002"/>
      <c r="Y26" s="1002"/>
      <c r="Z26" s="1003"/>
      <c r="AA26" s="1001" t="s">
        <v>384</v>
      </c>
      <c r="AB26" s="1002"/>
      <c r="AC26" s="1002"/>
      <c r="AD26" s="1002"/>
      <c r="AE26" s="1002"/>
      <c r="AF26" s="1055" t="s">
        <v>385</v>
      </c>
      <c r="AG26" s="1008"/>
      <c r="AH26" s="1008"/>
      <c r="AI26" s="1008"/>
      <c r="AJ26" s="1056"/>
      <c r="AK26" s="1002" t="s">
        <v>386</v>
      </c>
      <c r="AL26" s="1002"/>
      <c r="AM26" s="1002"/>
      <c r="AN26" s="1002"/>
      <c r="AO26" s="1003"/>
      <c r="AP26" s="1001" t="s">
        <v>387</v>
      </c>
      <c r="AQ26" s="1002"/>
      <c r="AR26" s="1002"/>
      <c r="AS26" s="1002"/>
      <c r="AT26" s="1003"/>
      <c r="AU26" s="1001" t="s">
        <v>388</v>
      </c>
      <c r="AV26" s="1002"/>
      <c r="AW26" s="1002"/>
      <c r="AX26" s="1002"/>
      <c r="AY26" s="1003"/>
      <c r="AZ26" s="1001" t="s">
        <v>389</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390</v>
      </c>
      <c r="C28" s="1048"/>
      <c r="D28" s="1048"/>
      <c r="E28" s="1048"/>
      <c r="F28" s="1048"/>
      <c r="G28" s="1048"/>
      <c r="H28" s="1048"/>
      <c r="I28" s="1048"/>
      <c r="J28" s="1048"/>
      <c r="K28" s="1048"/>
      <c r="L28" s="1048"/>
      <c r="M28" s="1048"/>
      <c r="N28" s="1048"/>
      <c r="O28" s="1048"/>
      <c r="P28" s="1049"/>
      <c r="Q28" s="1050">
        <v>11791</v>
      </c>
      <c r="R28" s="1051"/>
      <c r="S28" s="1051"/>
      <c r="T28" s="1051"/>
      <c r="U28" s="1051"/>
      <c r="V28" s="1051">
        <v>11603</v>
      </c>
      <c r="W28" s="1051"/>
      <c r="X28" s="1051"/>
      <c r="Y28" s="1051"/>
      <c r="Z28" s="1051"/>
      <c r="AA28" s="1051">
        <v>188</v>
      </c>
      <c r="AB28" s="1051"/>
      <c r="AC28" s="1051"/>
      <c r="AD28" s="1051"/>
      <c r="AE28" s="1052"/>
      <c r="AF28" s="1053">
        <v>188</v>
      </c>
      <c r="AG28" s="1051"/>
      <c r="AH28" s="1051"/>
      <c r="AI28" s="1051"/>
      <c r="AJ28" s="1054"/>
      <c r="AK28" s="1042">
        <v>1150</v>
      </c>
      <c r="AL28" s="1043"/>
      <c r="AM28" s="1043"/>
      <c r="AN28" s="1043"/>
      <c r="AO28" s="1043"/>
      <c r="AP28" s="1043">
        <v>0</v>
      </c>
      <c r="AQ28" s="1043"/>
      <c r="AR28" s="1043"/>
      <c r="AS28" s="1043"/>
      <c r="AT28" s="1043"/>
      <c r="AU28" s="1043">
        <v>0</v>
      </c>
      <c r="AV28" s="1043"/>
      <c r="AW28" s="1043"/>
      <c r="AX28" s="1043"/>
      <c r="AY28" s="1043"/>
      <c r="AZ28" s="1044" t="s">
        <v>550</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391</v>
      </c>
      <c r="C29" s="1031"/>
      <c r="D29" s="1031"/>
      <c r="E29" s="1031"/>
      <c r="F29" s="1031"/>
      <c r="G29" s="1031"/>
      <c r="H29" s="1031"/>
      <c r="I29" s="1031"/>
      <c r="J29" s="1031"/>
      <c r="K29" s="1031"/>
      <c r="L29" s="1031"/>
      <c r="M29" s="1031"/>
      <c r="N29" s="1031"/>
      <c r="O29" s="1031"/>
      <c r="P29" s="1032"/>
      <c r="Q29" s="1038">
        <v>9799</v>
      </c>
      <c r="R29" s="1039"/>
      <c r="S29" s="1039"/>
      <c r="T29" s="1039"/>
      <c r="U29" s="1039"/>
      <c r="V29" s="1039">
        <v>9372</v>
      </c>
      <c r="W29" s="1039"/>
      <c r="X29" s="1039"/>
      <c r="Y29" s="1039"/>
      <c r="Z29" s="1039"/>
      <c r="AA29" s="1039">
        <v>427</v>
      </c>
      <c r="AB29" s="1039"/>
      <c r="AC29" s="1039"/>
      <c r="AD29" s="1039"/>
      <c r="AE29" s="1040"/>
      <c r="AF29" s="1035">
        <v>427</v>
      </c>
      <c r="AG29" s="1036"/>
      <c r="AH29" s="1036"/>
      <c r="AI29" s="1036"/>
      <c r="AJ29" s="1037"/>
      <c r="AK29" s="980">
        <v>1672</v>
      </c>
      <c r="AL29" s="971"/>
      <c r="AM29" s="971"/>
      <c r="AN29" s="971"/>
      <c r="AO29" s="971"/>
      <c r="AP29" s="971">
        <v>0</v>
      </c>
      <c r="AQ29" s="971"/>
      <c r="AR29" s="971"/>
      <c r="AS29" s="971"/>
      <c r="AT29" s="971"/>
      <c r="AU29" s="971">
        <v>0</v>
      </c>
      <c r="AV29" s="971"/>
      <c r="AW29" s="971"/>
      <c r="AX29" s="971"/>
      <c r="AY29" s="971"/>
      <c r="AZ29" s="1041" t="s">
        <v>550</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392</v>
      </c>
      <c r="C30" s="1031"/>
      <c r="D30" s="1031"/>
      <c r="E30" s="1031"/>
      <c r="F30" s="1031"/>
      <c r="G30" s="1031"/>
      <c r="H30" s="1031"/>
      <c r="I30" s="1031"/>
      <c r="J30" s="1031"/>
      <c r="K30" s="1031"/>
      <c r="L30" s="1031"/>
      <c r="M30" s="1031"/>
      <c r="N30" s="1031"/>
      <c r="O30" s="1031"/>
      <c r="P30" s="1032"/>
      <c r="Q30" s="1038">
        <v>1765</v>
      </c>
      <c r="R30" s="1039"/>
      <c r="S30" s="1039"/>
      <c r="T30" s="1039"/>
      <c r="U30" s="1039"/>
      <c r="V30" s="1039">
        <v>1754</v>
      </c>
      <c r="W30" s="1039"/>
      <c r="X30" s="1039"/>
      <c r="Y30" s="1039"/>
      <c r="Z30" s="1039"/>
      <c r="AA30" s="1039">
        <v>11</v>
      </c>
      <c r="AB30" s="1039"/>
      <c r="AC30" s="1039"/>
      <c r="AD30" s="1039"/>
      <c r="AE30" s="1040"/>
      <c r="AF30" s="1035">
        <v>11</v>
      </c>
      <c r="AG30" s="1036"/>
      <c r="AH30" s="1036"/>
      <c r="AI30" s="1036"/>
      <c r="AJ30" s="1037"/>
      <c r="AK30" s="980">
        <v>326</v>
      </c>
      <c r="AL30" s="971"/>
      <c r="AM30" s="971"/>
      <c r="AN30" s="971"/>
      <c r="AO30" s="971"/>
      <c r="AP30" s="971">
        <v>0</v>
      </c>
      <c r="AQ30" s="971"/>
      <c r="AR30" s="971"/>
      <c r="AS30" s="971"/>
      <c r="AT30" s="971"/>
      <c r="AU30" s="971">
        <v>0</v>
      </c>
      <c r="AV30" s="971"/>
      <c r="AW30" s="971"/>
      <c r="AX30" s="971"/>
      <c r="AY30" s="971"/>
      <c r="AZ30" s="1041" t="s">
        <v>550</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393</v>
      </c>
      <c r="C31" s="1031"/>
      <c r="D31" s="1031"/>
      <c r="E31" s="1031"/>
      <c r="F31" s="1031"/>
      <c r="G31" s="1031"/>
      <c r="H31" s="1031"/>
      <c r="I31" s="1031"/>
      <c r="J31" s="1031"/>
      <c r="K31" s="1031"/>
      <c r="L31" s="1031"/>
      <c r="M31" s="1031"/>
      <c r="N31" s="1031"/>
      <c r="O31" s="1031"/>
      <c r="P31" s="1032"/>
      <c r="Q31" s="1038">
        <v>2222</v>
      </c>
      <c r="R31" s="1039"/>
      <c r="S31" s="1039"/>
      <c r="T31" s="1039"/>
      <c r="U31" s="1039"/>
      <c r="V31" s="1039">
        <v>2050</v>
      </c>
      <c r="W31" s="1039"/>
      <c r="X31" s="1039"/>
      <c r="Y31" s="1039"/>
      <c r="Z31" s="1039"/>
      <c r="AA31" s="1039">
        <v>172</v>
      </c>
      <c r="AB31" s="1039"/>
      <c r="AC31" s="1039"/>
      <c r="AD31" s="1039"/>
      <c r="AE31" s="1040"/>
      <c r="AF31" s="1035">
        <v>1709</v>
      </c>
      <c r="AG31" s="1036"/>
      <c r="AH31" s="1036"/>
      <c r="AI31" s="1036"/>
      <c r="AJ31" s="1037"/>
      <c r="AK31" s="980">
        <v>147</v>
      </c>
      <c r="AL31" s="971"/>
      <c r="AM31" s="971"/>
      <c r="AN31" s="971"/>
      <c r="AO31" s="971"/>
      <c r="AP31" s="971">
        <v>1553</v>
      </c>
      <c r="AQ31" s="971"/>
      <c r="AR31" s="971"/>
      <c r="AS31" s="971"/>
      <c r="AT31" s="971"/>
      <c r="AU31" s="971">
        <v>53</v>
      </c>
      <c r="AV31" s="971"/>
      <c r="AW31" s="971"/>
      <c r="AX31" s="971"/>
      <c r="AY31" s="971"/>
      <c r="AZ31" s="1041" t="s">
        <v>489</v>
      </c>
      <c r="BA31" s="1041"/>
      <c r="BB31" s="1041"/>
      <c r="BC31" s="1041"/>
      <c r="BD31" s="1041"/>
      <c r="BE31" s="972" t="s">
        <v>394</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395</v>
      </c>
      <c r="C32" s="1031"/>
      <c r="D32" s="1031"/>
      <c r="E32" s="1031"/>
      <c r="F32" s="1031"/>
      <c r="G32" s="1031"/>
      <c r="H32" s="1031"/>
      <c r="I32" s="1031"/>
      <c r="J32" s="1031"/>
      <c r="K32" s="1031"/>
      <c r="L32" s="1031"/>
      <c r="M32" s="1031"/>
      <c r="N32" s="1031"/>
      <c r="O32" s="1031"/>
      <c r="P32" s="1032"/>
      <c r="Q32" s="1038">
        <v>2379</v>
      </c>
      <c r="R32" s="1039"/>
      <c r="S32" s="1039"/>
      <c r="T32" s="1039"/>
      <c r="U32" s="1039"/>
      <c r="V32" s="1039">
        <v>2311</v>
      </c>
      <c r="W32" s="1039"/>
      <c r="X32" s="1039"/>
      <c r="Y32" s="1039"/>
      <c r="Z32" s="1039"/>
      <c r="AA32" s="1039">
        <v>68</v>
      </c>
      <c r="AB32" s="1039"/>
      <c r="AC32" s="1039"/>
      <c r="AD32" s="1039"/>
      <c r="AE32" s="1040"/>
      <c r="AF32" s="1035">
        <v>1600</v>
      </c>
      <c r="AG32" s="1036"/>
      <c r="AH32" s="1036"/>
      <c r="AI32" s="1036"/>
      <c r="AJ32" s="1037"/>
      <c r="AK32" s="980">
        <v>840</v>
      </c>
      <c r="AL32" s="971"/>
      <c r="AM32" s="971"/>
      <c r="AN32" s="971"/>
      <c r="AO32" s="971"/>
      <c r="AP32" s="971">
        <v>11550</v>
      </c>
      <c r="AQ32" s="971"/>
      <c r="AR32" s="971"/>
      <c r="AS32" s="971"/>
      <c r="AT32" s="971"/>
      <c r="AU32" s="971">
        <v>6988</v>
      </c>
      <c r="AV32" s="971"/>
      <c r="AW32" s="971"/>
      <c r="AX32" s="971"/>
      <c r="AY32" s="971"/>
      <c r="AZ32" s="1041" t="s">
        <v>489</v>
      </c>
      <c r="BA32" s="1041"/>
      <c r="BB32" s="1041"/>
      <c r="BC32" s="1041"/>
      <c r="BD32" s="1041"/>
      <c r="BE32" s="972" t="s">
        <v>394</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396</v>
      </c>
      <c r="C33" s="1031"/>
      <c r="D33" s="1031"/>
      <c r="E33" s="1031"/>
      <c r="F33" s="1031"/>
      <c r="G33" s="1031"/>
      <c r="H33" s="1031"/>
      <c r="I33" s="1031"/>
      <c r="J33" s="1031"/>
      <c r="K33" s="1031"/>
      <c r="L33" s="1031"/>
      <c r="M33" s="1031"/>
      <c r="N33" s="1031"/>
      <c r="O33" s="1031"/>
      <c r="P33" s="1032"/>
      <c r="Q33" s="1038">
        <v>142</v>
      </c>
      <c r="R33" s="1039"/>
      <c r="S33" s="1039"/>
      <c r="T33" s="1039"/>
      <c r="U33" s="1039"/>
      <c r="V33" s="1039">
        <v>102</v>
      </c>
      <c r="W33" s="1039"/>
      <c r="X33" s="1039"/>
      <c r="Y33" s="1039"/>
      <c r="Z33" s="1039"/>
      <c r="AA33" s="1039">
        <v>40</v>
      </c>
      <c r="AB33" s="1039"/>
      <c r="AC33" s="1039"/>
      <c r="AD33" s="1039"/>
      <c r="AE33" s="1040"/>
      <c r="AF33" s="1035">
        <v>40</v>
      </c>
      <c r="AG33" s="1036"/>
      <c r="AH33" s="1036"/>
      <c r="AI33" s="1036"/>
      <c r="AJ33" s="1037"/>
      <c r="AK33" s="980">
        <v>76</v>
      </c>
      <c r="AL33" s="971"/>
      <c r="AM33" s="971"/>
      <c r="AN33" s="971"/>
      <c r="AO33" s="971"/>
      <c r="AP33" s="971">
        <v>356</v>
      </c>
      <c r="AQ33" s="971"/>
      <c r="AR33" s="971"/>
      <c r="AS33" s="971"/>
      <c r="AT33" s="971"/>
      <c r="AU33" s="971">
        <v>356</v>
      </c>
      <c r="AV33" s="971"/>
      <c r="AW33" s="971"/>
      <c r="AX33" s="971"/>
      <c r="AY33" s="971"/>
      <c r="AZ33" s="1041" t="s">
        <v>489</v>
      </c>
      <c r="BA33" s="1041"/>
      <c r="BB33" s="1041"/>
      <c r="BC33" s="1041"/>
      <c r="BD33" s="1041"/>
      <c r="BE33" s="972" t="s">
        <v>397</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398</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378</v>
      </c>
      <c r="B63" s="937" t="s">
        <v>399</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3976</v>
      </c>
      <c r="AG63" s="959"/>
      <c r="AH63" s="959"/>
      <c r="AI63" s="959"/>
      <c r="AJ63" s="1022"/>
      <c r="AK63" s="1023"/>
      <c r="AL63" s="963"/>
      <c r="AM63" s="963"/>
      <c r="AN63" s="963"/>
      <c r="AO63" s="963"/>
      <c r="AP63" s="959">
        <v>13459</v>
      </c>
      <c r="AQ63" s="959"/>
      <c r="AR63" s="959"/>
      <c r="AS63" s="959"/>
      <c r="AT63" s="959"/>
      <c r="AU63" s="959">
        <v>7397</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400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401</v>
      </c>
      <c r="B66" s="996"/>
      <c r="C66" s="996"/>
      <c r="D66" s="996"/>
      <c r="E66" s="996"/>
      <c r="F66" s="996"/>
      <c r="G66" s="996"/>
      <c r="H66" s="996"/>
      <c r="I66" s="996"/>
      <c r="J66" s="996"/>
      <c r="K66" s="996"/>
      <c r="L66" s="996"/>
      <c r="M66" s="996"/>
      <c r="N66" s="996"/>
      <c r="O66" s="996"/>
      <c r="P66" s="997"/>
      <c r="Q66" s="1001" t="s">
        <v>382</v>
      </c>
      <c r="R66" s="1002"/>
      <c r="S66" s="1002"/>
      <c r="T66" s="1002"/>
      <c r="U66" s="1003"/>
      <c r="V66" s="1001" t="s">
        <v>383</v>
      </c>
      <c r="W66" s="1002"/>
      <c r="X66" s="1002"/>
      <c r="Y66" s="1002"/>
      <c r="Z66" s="1003"/>
      <c r="AA66" s="1001" t="s">
        <v>384</v>
      </c>
      <c r="AB66" s="1002"/>
      <c r="AC66" s="1002"/>
      <c r="AD66" s="1002"/>
      <c r="AE66" s="1003"/>
      <c r="AF66" s="1007" t="s">
        <v>385</v>
      </c>
      <c r="AG66" s="1008"/>
      <c r="AH66" s="1008"/>
      <c r="AI66" s="1008"/>
      <c r="AJ66" s="1009"/>
      <c r="AK66" s="1001" t="s">
        <v>386</v>
      </c>
      <c r="AL66" s="996"/>
      <c r="AM66" s="996"/>
      <c r="AN66" s="996"/>
      <c r="AO66" s="997"/>
      <c r="AP66" s="1001" t="s">
        <v>387</v>
      </c>
      <c r="AQ66" s="1002"/>
      <c r="AR66" s="1002"/>
      <c r="AS66" s="1002"/>
      <c r="AT66" s="1003"/>
      <c r="AU66" s="1001" t="s">
        <v>402</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551</v>
      </c>
      <c r="C68" s="986"/>
      <c r="D68" s="986"/>
      <c r="E68" s="986"/>
      <c r="F68" s="986"/>
      <c r="G68" s="986"/>
      <c r="H68" s="986"/>
      <c r="I68" s="986"/>
      <c r="J68" s="986"/>
      <c r="K68" s="986"/>
      <c r="L68" s="986"/>
      <c r="M68" s="986"/>
      <c r="N68" s="986"/>
      <c r="O68" s="986"/>
      <c r="P68" s="987"/>
      <c r="Q68" s="988">
        <v>4171</v>
      </c>
      <c r="R68" s="982"/>
      <c r="S68" s="982"/>
      <c r="T68" s="982"/>
      <c r="U68" s="982"/>
      <c r="V68" s="982">
        <v>3918</v>
      </c>
      <c r="W68" s="982"/>
      <c r="X68" s="982"/>
      <c r="Y68" s="982"/>
      <c r="Z68" s="982"/>
      <c r="AA68" s="982">
        <v>253</v>
      </c>
      <c r="AB68" s="982"/>
      <c r="AC68" s="982"/>
      <c r="AD68" s="982"/>
      <c r="AE68" s="982"/>
      <c r="AF68" s="982">
        <v>61</v>
      </c>
      <c r="AG68" s="982"/>
      <c r="AH68" s="982"/>
      <c r="AI68" s="982"/>
      <c r="AJ68" s="982"/>
      <c r="AK68" s="982">
        <v>25</v>
      </c>
      <c r="AL68" s="982"/>
      <c r="AM68" s="982"/>
      <c r="AN68" s="982"/>
      <c r="AO68" s="982"/>
      <c r="AP68" s="982">
        <v>748</v>
      </c>
      <c r="AQ68" s="982"/>
      <c r="AR68" s="982"/>
      <c r="AS68" s="982"/>
      <c r="AT68" s="982"/>
      <c r="AU68" s="982">
        <v>616</v>
      </c>
      <c r="AV68" s="982"/>
      <c r="AW68" s="982"/>
      <c r="AX68" s="982"/>
      <c r="AY68" s="982"/>
      <c r="AZ68" s="983" t="s">
        <v>562</v>
      </c>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551</v>
      </c>
      <c r="C69" s="975"/>
      <c r="D69" s="975"/>
      <c r="E69" s="975"/>
      <c r="F69" s="975"/>
      <c r="G69" s="975"/>
      <c r="H69" s="975"/>
      <c r="I69" s="975"/>
      <c r="J69" s="975"/>
      <c r="K69" s="975"/>
      <c r="L69" s="975"/>
      <c r="M69" s="975"/>
      <c r="N69" s="975"/>
      <c r="O69" s="975"/>
      <c r="P69" s="976"/>
      <c r="Q69" s="977">
        <v>110</v>
      </c>
      <c r="R69" s="971"/>
      <c r="S69" s="971"/>
      <c r="T69" s="971"/>
      <c r="U69" s="971"/>
      <c r="V69" s="971">
        <v>210</v>
      </c>
      <c r="W69" s="971"/>
      <c r="X69" s="971"/>
      <c r="Y69" s="971"/>
      <c r="Z69" s="971"/>
      <c r="AA69" s="971">
        <v>-101</v>
      </c>
      <c r="AB69" s="971"/>
      <c r="AC69" s="971"/>
      <c r="AD69" s="971"/>
      <c r="AE69" s="971"/>
      <c r="AF69" s="971">
        <v>10</v>
      </c>
      <c r="AG69" s="971"/>
      <c r="AH69" s="971"/>
      <c r="AI69" s="971"/>
      <c r="AJ69" s="971"/>
      <c r="AK69" s="971">
        <v>135</v>
      </c>
      <c r="AL69" s="971"/>
      <c r="AM69" s="971"/>
      <c r="AN69" s="971"/>
      <c r="AO69" s="971"/>
      <c r="AP69" s="971">
        <v>0</v>
      </c>
      <c r="AQ69" s="971"/>
      <c r="AR69" s="971"/>
      <c r="AS69" s="971"/>
      <c r="AT69" s="971"/>
      <c r="AU69" s="971">
        <v>0</v>
      </c>
      <c r="AV69" s="971"/>
      <c r="AW69" s="971"/>
      <c r="AX69" s="971"/>
      <c r="AY69" s="971"/>
      <c r="AZ69" s="972" t="s">
        <v>563</v>
      </c>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552</v>
      </c>
      <c r="C70" s="975"/>
      <c r="D70" s="975"/>
      <c r="E70" s="975"/>
      <c r="F70" s="975"/>
      <c r="G70" s="975"/>
      <c r="H70" s="975"/>
      <c r="I70" s="975"/>
      <c r="J70" s="975"/>
      <c r="K70" s="975"/>
      <c r="L70" s="975"/>
      <c r="M70" s="975"/>
      <c r="N70" s="975"/>
      <c r="O70" s="975"/>
      <c r="P70" s="976"/>
      <c r="Q70" s="977">
        <v>913</v>
      </c>
      <c r="R70" s="971"/>
      <c r="S70" s="971"/>
      <c r="T70" s="971"/>
      <c r="U70" s="971"/>
      <c r="V70" s="971">
        <v>887</v>
      </c>
      <c r="W70" s="971"/>
      <c r="X70" s="971"/>
      <c r="Y70" s="971"/>
      <c r="Z70" s="971"/>
      <c r="AA70" s="971">
        <v>26</v>
      </c>
      <c r="AB70" s="971"/>
      <c r="AC70" s="971"/>
      <c r="AD70" s="971"/>
      <c r="AE70" s="971"/>
      <c r="AF70" s="971">
        <v>26</v>
      </c>
      <c r="AG70" s="971"/>
      <c r="AH70" s="971"/>
      <c r="AI70" s="971"/>
      <c r="AJ70" s="971"/>
      <c r="AK70" s="971">
        <v>50</v>
      </c>
      <c r="AL70" s="971"/>
      <c r="AM70" s="971"/>
      <c r="AN70" s="971"/>
      <c r="AO70" s="971"/>
      <c r="AP70" s="971">
        <v>0</v>
      </c>
      <c r="AQ70" s="971"/>
      <c r="AR70" s="971"/>
      <c r="AS70" s="971"/>
      <c r="AT70" s="971"/>
      <c r="AU70" s="971">
        <v>0</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553</v>
      </c>
      <c r="C71" s="975"/>
      <c r="D71" s="975"/>
      <c r="E71" s="975"/>
      <c r="F71" s="975"/>
      <c r="G71" s="975"/>
      <c r="H71" s="975"/>
      <c r="I71" s="975"/>
      <c r="J71" s="975"/>
      <c r="K71" s="975"/>
      <c r="L71" s="975"/>
      <c r="M71" s="975"/>
      <c r="N71" s="975"/>
      <c r="O71" s="975"/>
      <c r="P71" s="976"/>
      <c r="Q71" s="977">
        <v>437</v>
      </c>
      <c r="R71" s="971"/>
      <c r="S71" s="971"/>
      <c r="T71" s="971"/>
      <c r="U71" s="971"/>
      <c r="V71" s="971">
        <v>385</v>
      </c>
      <c r="W71" s="971"/>
      <c r="X71" s="971"/>
      <c r="Y71" s="971"/>
      <c r="Z71" s="971"/>
      <c r="AA71" s="971">
        <v>52</v>
      </c>
      <c r="AB71" s="971"/>
      <c r="AC71" s="971"/>
      <c r="AD71" s="971"/>
      <c r="AE71" s="971"/>
      <c r="AF71" s="971">
        <v>52</v>
      </c>
      <c r="AG71" s="971"/>
      <c r="AH71" s="971"/>
      <c r="AI71" s="971"/>
      <c r="AJ71" s="971"/>
      <c r="AK71" s="971">
        <v>126</v>
      </c>
      <c r="AL71" s="971"/>
      <c r="AM71" s="971"/>
      <c r="AN71" s="971"/>
      <c r="AO71" s="971"/>
      <c r="AP71" s="971">
        <v>0</v>
      </c>
      <c r="AQ71" s="971"/>
      <c r="AR71" s="971"/>
      <c r="AS71" s="971"/>
      <c r="AT71" s="971"/>
      <c r="AU71" s="971">
        <v>0</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554</v>
      </c>
      <c r="C72" s="975"/>
      <c r="D72" s="975"/>
      <c r="E72" s="975"/>
      <c r="F72" s="975"/>
      <c r="G72" s="975"/>
      <c r="H72" s="975"/>
      <c r="I72" s="975"/>
      <c r="J72" s="975"/>
      <c r="K72" s="975"/>
      <c r="L72" s="975"/>
      <c r="M72" s="975"/>
      <c r="N72" s="975"/>
      <c r="O72" s="975"/>
      <c r="P72" s="976"/>
      <c r="Q72" s="977">
        <v>562</v>
      </c>
      <c r="R72" s="971"/>
      <c r="S72" s="971"/>
      <c r="T72" s="971"/>
      <c r="U72" s="971"/>
      <c r="V72" s="971">
        <v>528</v>
      </c>
      <c r="W72" s="971"/>
      <c r="X72" s="971"/>
      <c r="Y72" s="971"/>
      <c r="Z72" s="971"/>
      <c r="AA72" s="971">
        <v>34</v>
      </c>
      <c r="AB72" s="971"/>
      <c r="AC72" s="971"/>
      <c r="AD72" s="971"/>
      <c r="AE72" s="971"/>
      <c r="AF72" s="971">
        <v>34</v>
      </c>
      <c r="AG72" s="971"/>
      <c r="AH72" s="971"/>
      <c r="AI72" s="971"/>
      <c r="AJ72" s="971"/>
      <c r="AK72" s="971">
        <v>0</v>
      </c>
      <c r="AL72" s="971"/>
      <c r="AM72" s="971"/>
      <c r="AN72" s="971"/>
      <c r="AO72" s="971"/>
      <c r="AP72" s="971">
        <v>0</v>
      </c>
      <c r="AQ72" s="971"/>
      <c r="AR72" s="971"/>
      <c r="AS72" s="971"/>
      <c r="AT72" s="971"/>
      <c r="AU72" s="971">
        <v>0</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555</v>
      </c>
      <c r="C73" s="975"/>
      <c r="D73" s="975"/>
      <c r="E73" s="975"/>
      <c r="F73" s="975"/>
      <c r="G73" s="975"/>
      <c r="H73" s="975"/>
      <c r="I73" s="975"/>
      <c r="J73" s="975"/>
      <c r="K73" s="975"/>
      <c r="L73" s="975"/>
      <c r="M73" s="975"/>
      <c r="N73" s="975"/>
      <c r="O73" s="975"/>
      <c r="P73" s="976"/>
      <c r="Q73" s="977">
        <v>13</v>
      </c>
      <c r="R73" s="971"/>
      <c r="S73" s="971"/>
      <c r="T73" s="971"/>
      <c r="U73" s="971"/>
      <c r="V73" s="971">
        <v>11</v>
      </c>
      <c r="W73" s="971"/>
      <c r="X73" s="971"/>
      <c r="Y73" s="971"/>
      <c r="Z73" s="971"/>
      <c r="AA73" s="971">
        <v>2</v>
      </c>
      <c r="AB73" s="971"/>
      <c r="AC73" s="971"/>
      <c r="AD73" s="971"/>
      <c r="AE73" s="971"/>
      <c r="AF73" s="971">
        <v>2</v>
      </c>
      <c r="AG73" s="971"/>
      <c r="AH73" s="971"/>
      <c r="AI73" s="971"/>
      <c r="AJ73" s="971"/>
      <c r="AK73" s="971">
        <v>0</v>
      </c>
      <c r="AL73" s="971"/>
      <c r="AM73" s="971"/>
      <c r="AN73" s="971"/>
      <c r="AO73" s="971"/>
      <c r="AP73" s="971">
        <v>0</v>
      </c>
      <c r="AQ73" s="971"/>
      <c r="AR73" s="971"/>
      <c r="AS73" s="971"/>
      <c r="AT73" s="971"/>
      <c r="AU73" s="971">
        <v>0</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556</v>
      </c>
      <c r="C74" s="975"/>
      <c r="D74" s="975"/>
      <c r="E74" s="975"/>
      <c r="F74" s="975"/>
      <c r="G74" s="975"/>
      <c r="H74" s="975"/>
      <c r="I74" s="975"/>
      <c r="J74" s="975"/>
      <c r="K74" s="975"/>
      <c r="L74" s="975"/>
      <c r="M74" s="975"/>
      <c r="N74" s="975"/>
      <c r="O74" s="975"/>
      <c r="P74" s="976"/>
      <c r="Q74" s="977">
        <v>43230</v>
      </c>
      <c r="R74" s="971"/>
      <c r="S74" s="971"/>
      <c r="T74" s="971"/>
      <c r="U74" s="971"/>
      <c r="V74" s="971">
        <v>41366</v>
      </c>
      <c r="W74" s="971"/>
      <c r="X74" s="971"/>
      <c r="Y74" s="971"/>
      <c r="Z74" s="971"/>
      <c r="AA74" s="971">
        <v>1864</v>
      </c>
      <c r="AB74" s="971"/>
      <c r="AC74" s="971"/>
      <c r="AD74" s="971"/>
      <c r="AE74" s="971"/>
      <c r="AF74" s="971">
        <v>8625</v>
      </c>
      <c r="AG74" s="971"/>
      <c r="AH74" s="971"/>
      <c r="AI74" s="971"/>
      <c r="AJ74" s="971"/>
      <c r="AK74" s="971">
        <v>0</v>
      </c>
      <c r="AL74" s="971"/>
      <c r="AM74" s="971"/>
      <c r="AN74" s="971"/>
      <c r="AO74" s="971"/>
      <c r="AP74" s="971">
        <v>0</v>
      </c>
      <c r="AQ74" s="971"/>
      <c r="AR74" s="971"/>
      <c r="AS74" s="971"/>
      <c r="AT74" s="971"/>
      <c r="AU74" s="971">
        <v>0</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557</v>
      </c>
      <c r="C75" s="975"/>
      <c r="D75" s="975"/>
      <c r="E75" s="975"/>
      <c r="F75" s="975"/>
      <c r="G75" s="975"/>
      <c r="H75" s="975"/>
      <c r="I75" s="975"/>
      <c r="J75" s="975"/>
      <c r="K75" s="975"/>
      <c r="L75" s="975"/>
      <c r="M75" s="975"/>
      <c r="N75" s="975"/>
      <c r="O75" s="975"/>
      <c r="P75" s="976"/>
      <c r="Q75" s="978">
        <v>23245</v>
      </c>
      <c r="R75" s="979"/>
      <c r="S75" s="979"/>
      <c r="T75" s="979"/>
      <c r="U75" s="980"/>
      <c r="V75" s="981">
        <v>14700</v>
      </c>
      <c r="W75" s="979"/>
      <c r="X75" s="979"/>
      <c r="Y75" s="979"/>
      <c r="Z75" s="980"/>
      <c r="AA75" s="981">
        <v>8545</v>
      </c>
      <c r="AB75" s="979"/>
      <c r="AC75" s="979"/>
      <c r="AD75" s="979"/>
      <c r="AE75" s="980"/>
      <c r="AF75" s="981">
        <v>8545</v>
      </c>
      <c r="AG75" s="979"/>
      <c r="AH75" s="979"/>
      <c r="AI75" s="979"/>
      <c r="AJ75" s="980"/>
      <c r="AK75" s="981">
        <v>21</v>
      </c>
      <c r="AL75" s="979"/>
      <c r="AM75" s="979"/>
      <c r="AN75" s="979"/>
      <c r="AO75" s="980"/>
      <c r="AP75" s="981">
        <v>0</v>
      </c>
      <c r="AQ75" s="979"/>
      <c r="AR75" s="979"/>
      <c r="AS75" s="979"/>
      <c r="AT75" s="980"/>
      <c r="AU75" s="981">
        <v>0</v>
      </c>
      <c r="AV75" s="979"/>
      <c r="AW75" s="979"/>
      <c r="AX75" s="979"/>
      <c r="AY75" s="980"/>
      <c r="AZ75" s="972" t="s">
        <v>562</v>
      </c>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t="s">
        <v>558</v>
      </c>
      <c r="C76" s="975"/>
      <c r="D76" s="975"/>
      <c r="E76" s="975"/>
      <c r="F76" s="975"/>
      <c r="G76" s="975"/>
      <c r="H76" s="975"/>
      <c r="I76" s="975"/>
      <c r="J76" s="975"/>
      <c r="K76" s="975"/>
      <c r="L76" s="975"/>
      <c r="M76" s="975"/>
      <c r="N76" s="975"/>
      <c r="O76" s="975"/>
      <c r="P76" s="976"/>
      <c r="Q76" s="978">
        <v>177</v>
      </c>
      <c r="R76" s="979"/>
      <c r="S76" s="979"/>
      <c r="T76" s="979"/>
      <c r="U76" s="980"/>
      <c r="V76" s="981">
        <v>101</v>
      </c>
      <c r="W76" s="979"/>
      <c r="X76" s="979"/>
      <c r="Y76" s="979"/>
      <c r="Z76" s="980"/>
      <c r="AA76" s="981">
        <v>77</v>
      </c>
      <c r="AB76" s="979"/>
      <c r="AC76" s="979"/>
      <c r="AD76" s="979"/>
      <c r="AE76" s="980"/>
      <c r="AF76" s="981">
        <v>77</v>
      </c>
      <c r="AG76" s="979"/>
      <c r="AH76" s="979"/>
      <c r="AI76" s="979"/>
      <c r="AJ76" s="980"/>
      <c r="AK76" s="981">
        <v>0</v>
      </c>
      <c r="AL76" s="979"/>
      <c r="AM76" s="979"/>
      <c r="AN76" s="979"/>
      <c r="AO76" s="980"/>
      <c r="AP76" s="981">
        <v>0</v>
      </c>
      <c r="AQ76" s="979"/>
      <c r="AR76" s="979"/>
      <c r="AS76" s="979"/>
      <c r="AT76" s="980"/>
      <c r="AU76" s="981">
        <v>0</v>
      </c>
      <c r="AV76" s="979"/>
      <c r="AW76" s="979"/>
      <c r="AX76" s="979"/>
      <c r="AY76" s="980"/>
      <c r="AZ76" s="972" t="s">
        <v>564</v>
      </c>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t="s">
        <v>559</v>
      </c>
      <c r="C77" s="975"/>
      <c r="D77" s="975"/>
      <c r="E77" s="975"/>
      <c r="F77" s="975"/>
      <c r="G77" s="975"/>
      <c r="H77" s="975"/>
      <c r="I77" s="975"/>
      <c r="J77" s="975"/>
      <c r="K77" s="975"/>
      <c r="L77" s="975"/>
      <c r="M77" s="975"/>
      <c r="N77" s="975"/>
      <c r="O77" s="975"/>
      <c r="P77" s="976"/>
      <c r="Q77" s="978">
        <v>289</v>
      </c>
      <c r="R77" s="979"/>
      <c r="S77" s="979"/>
      <c r="T77" s="979"/>
      <c r="U77" s="980"/>
      <c r="V77" s="981">
        <v>262</v>
      </c>
      <c r="W77" s="979"/>
      <c r="X77" s="979"/>
      <c r="Y77" s="979"/>
      <c r="Z77" s="980"/>
      <c r="AA77" s="981">
        <v>26</v>
      </c>
      <c r="AB77" s="979"/>
      <c r="AC77" s="979"/>
      <c r="AD77" s="979"/>
      <c r="AE77" s="980"/>
      <c r="AF77" s="981">
        <v>26</v>
      </c>
      <c r="AG77" s="979"/>
      <c r="AH77" s="979"/>
      <c r="AI77" s="979"/>
      <c r="AJ77" s="980"/>
      <c r="AK77" s="981">
        <v>4</v>
      </c>
      <c r="AL77" s="979"/>
      <c r="AM77" s="979"/>
      <c r="AN77" s="979"/>
      <c r="AO77" s="980"/>
      <c r="AP77" s="981">
        <v>0</v>
      </c>
      <c r="AQ77" s="979"/>
      <c r="AR77" s="979"/>
      <c r="AS77" s="979"/>
      <c r="AT77" s="980"/>
      <c r="AU77" s="981">
        <v>0</v>
      </c>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t="s">
        <v>560</v>
      </c>
      <c r="C78" s="975"/>
      <c r="D78" s="975"/>
      <c r="E78" s="975"/>
      <c r="F78" s="975"/>
      <c r="G78" s="975"/>
      <c r="H78" s="975"/>
      <c r="I78" s="975"/>
      <c r="J78" s="975"/>
      <c r="K78" s="975"/>
      <c r="L78" s="975"/>
      <c r="M78" s="975"/>
      <c r="N78" s="975"/>
      <c r="O78" s="975"/>
      <c r="P78" s="976"/>
      <c r="Q78" s="977">
        <v>2562</v>
      </c>
      <c r="R78" s="971"/>
      <c r="S78" s="971"/>
      <c r="T78" s="971"/>
      <c r="U78" s="971"/>
      <c r="V78" s="971">
        <v>2538</v>
      </c>
      <c r="W78" s="971"/>
      <c r="X78" s="971"/>
      <c r="Y78" s="971"/>
      <c r="Z78" s="971"/>
      <c r="AA78" s="971">
        <v>24</v>
      </c>
      <c r="AB78" s="971"/>
      <c r="AC78" s="971"/>
      <c r="AD78" s="971"/>
      <c r="AE78" s="971"/>
      <c r="AF78" s="971">
        <v>24</v>
      </c>
      <c r="AG78" s="971"/>
      <c r="AH78" s="971"/>
      <c r="AI78" s="971"/>
      <c r="AJ78" s="971"/>
      <c r="AK78" s="971">
        <v>0</v>
      </c>
      <c r="AL78" s="971"/>
      <c r="AM78" s="971"/>
      <c r="AN78" s="971"/>
      <c r="AO78" s="971"/>
      <c r="AP78" s="971">
        <v>0</v>
      </c>
      <c r="AQ78" s="971"/>
      <c r="AR78" s="971"/>
      <c r="AS78" s="971"/>
      <c r="AT78" s="971"/>
      <c r="AU78" s="971">
        <v>0</v>
      </c>
      <c r="AV78" s="971"/>
      <c r="AW78" s="971"/>
      <c r="AX78" s="971"/>
      <c r="AY78" s="971"/>
      <c r="AZ78" s="972" t="s">
        <v>562</v>
      </c>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t="s">
        <v>561</v>
      </c>
      <c r="C79" s="975"/>
      <c r="D79" s="975"/>
      <c r="E79" s="975"/>
      <c r="F79" s="975"/>
      <c r="G79" s="975"/>
      <c r="H79" s="975"/>
      <c r="I79" s="975"/>
      <c r="J79" s="975"/>
      <c r="K79" s="975"/>
      <c r="L79" s="975"/>
      <c r="M79" s="975"/>
      <c r="N79" s="975"/>
      <c r="O79" s="975"/>
      <c r="P79" s="976"/>
      <c r="Q79" s="977">
        <v>880773</v>
      </c>
      <c r="R79" s="971"/>
      <c r="S79" s="971"/>
      <c r="T79" s="971"/>
      <c r="U79" s="971"/>
      <c r="V79" s="971">
        <v>869976</v>
      </c>
      <c r="W79" s="971"/>
      <c r="X79" s="971"/>
      <c r="Y79" s="971"/>
      <c r="Z79" s="971"/>
      <c r="AA79" s="971">
        <v>10796</v>
      </c>
      <c r="AB79" s="971"/>
      <c r="AC79" s="971"/>
      <c r="AD79" s="971"/>
      <c r="AE79" s="971"/>
      <c r="AF79" s="971">
        <v>10571</v>
      </c>
      <c r="AG79" s="971"/>
      <c r="AH79" s="971"/>
      <c r="AI79" s="971"/>
      <c r="AJ79" s="971"/>
      <c r="AK79" s="971">
        <v>5498</v>
      </c>
      <c r="AL79" s="971"/>
      <c r="AM79" s="971"/>
      <c r="AN79" s="971"/>
      <c r="AO79" s="971"/>
      <c r="AP79" s="971">
        <v>0</v>
      </c>
      <c r="AQ79" s="971"/>
      <c r="AR79" s="971"/>
      <c r="AS79" s="971"/>
      <c r="AT79" s="971"/>
      <c r="AU79" s="971" t="s">
        <v>550</v>
      </c>
      <c r="AV79" s="971"/>
      <c r="AW79" s="971"/>
      <c r="AX79" s="971"/>
      <c r="AY79" s="971"/>
      <c r="AZ79" s="972" t="s">
        <v>565</v>
      </c>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378</v>
      </c>
      <c r="B88" s="937" t="s">
        <v>403</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28053</v>
      </c>
      <c r="AG88" s="959"/>
      <c r="AH88" s="959"/>
      <c r="AI88" s="959"/>
      <c r="AJ88" s="959"/>
      <c r="AK88" s="963"/>
      <c r="AL88" s="963"/>
      <c r="AM88" s="963"/>
      <c r="AN88" s="963"/>
      <c r="AO88" s="963"/>
      <c r="AP88" s="959">
        <v>748</v>
      </c>
      <c r="AQ88" s="959"/>
      <c r="AR88" s="959"/>
      <c r="AS88" s="959"/>
      <c r="AT88" s="959"/>
      <c r="AU88" s="959">
        <v>616</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378</v>
      </c>
      <c r="BR102" s="937" t="s">
        <v>404</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642</v>
      </c>
      <c r="CS102" s="953"/>
      <c r="CT102" s="953"/>
      <c r="CU102" s="953"/>
      <c r="CV102" s="954"/>
      <c r="CW102" s="952">
        <v>23</v>
      </c>
      <c r="CX102" s="953"/>
      <c r="CY102" s="953"/>
      <c r="CZ102" s="953"/>
      <c r="DA102" s="954"/>
      <c r="DB102" s="952">
        <v>242</v>
      </c>
      <c r="DC102" s="953"/>
      <c r="DD102" s="953"/>
      <c r="DE102" s="953"/>
      <c r="DF102" s="954"/>
      <c r="DG102" s="952">
        <v>160</v>
      </c>
      <c r="DH102" s="953"/>
      <c r="DI102" s="953"/>
      <c r="DJ102" s="953"/>
      <c r="DK102" s="954"/>
      <c r="DL102" s="952">
        <v>0</v>
      </c>
      <c r="DM102" s="953"/>
      <c r="DN102" s="953"/>
      <c r="DO102" s="953"/>
      <c r="DP102" s="954"/>
      <c r="DQ102" s="952">
        <v>0</v>
      </c>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405</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406</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407</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408</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409</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410</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411</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412</v>
      </c>
      <c r="AB109" s="896"/>
      <c r="AC109" s="896"/>
      <c r="AD109" s="896"/>
      <c r="AE109" s="897"/>
      <c r="AF109" s="898" t="s">
        <v>413</v>
      </c>
      <c r="AG109" s="896"/>
      <c r="AH109" s="896"/>
      <c r="AI109" s="896"/>
      <c r="AJ109" s="897"/>
      <c r="AK109" s="898" t="s">
        <v>294</v>
      </c>
      <c r="AL109" s="896"/>
      <c r="AM109" s="896"/>
      <c r="AN109" s="896"/>
      <c r="AO109" s="897"/>
      <c r="AP109" s="898" t="s">
        <v>414</v>
      </c>
      <c r="AQ109" s="896"/>
      <c r="AR109" s="896"/>
      <c r="AS109" s="896"/>
      <c r="AT109" s="929"/>
      <c r="AU109" s="895" t="s">
        <v>411</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412</v>
      </c>
      <c r="BR109" s="896"/>
      <c r="BS109" s="896"/>
      <c r="BT109" s="896"/>
      <c r="BU109" s="897"/>
      <c r="BV109" s="898" t="s">
        <v>413</v>
      </c>
      <c r="BW109" s="896"/>
      <c r="BX109" s="896"/>
      <c r="BY109" s="896"/>
      <c r="BZ109" s="897"/>
      <c r="CA109" s="898" t="s">
        <v>294</v>
      </c>
      <c r="CB109" s="896"/>
      <c r="CC109" s="896"/>
      <c r="CD109" s="896"/>
      <c r="CE109" s="897"/>
      <c r="CF109" s="936" t="s">
        <v>414</v>
      </c>
      <c r="CG109" s="936"/>
      <c r="CH109" s="936"/>
      <c r="CI109" s="936"/>
      <c r="CJ109" s="936"/>
      <c r="CK109" s="898" t="s">
        <v>415</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412</v>
      </c>
      <c r="DH109" s="896"/>
      <c r="DI109" s="896"/>
      <c r="DJ109" s="896"/>
      <c r="DK109" s="897"/>
      <c r="DL109" s="898" t="s">
        <v>413</v>
      </c>
      <c r="DM109" s="896"/>
      <c r="DN109" s="896"/>
      <c r="DO109" s="896"/>
      <c r="DP109" s="897"/>
      <c r="DQ109" s="898" t="s">
        <v>294</v>
      </c>
      <c r="DR109" s="896"/>
      <c r="DS109" s="896"/>
      <c r="DT109" s="896"/>
      <c r="DU109" s="897"/>
      <c r="DV109" s="898" t="s">
        <v>414</v>
      </c>
      <c r="DW109" s="896"/>
      <c r="DX109" s="896"/>
      <c r="DY109" s="896"/>
      <c r="DZ109" s="929"/>
    </row>
    <row r="110" spans="1:131" s="230" customFormat="1" ht="26.25" customHeight="1" x14ac:dyDescent="0.15">
      <c r="A110" s="807" t="s">
        <v>416</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4891398</v>
      </c>
      <c r="AB110" s="889"/>
      <c r="AC110" s="889"/>
      <c r="AD110" s="889"/>
      <c r="AE110" s="890"/>
      <c r="AF110" s="891">
        <v>4809431</v>
      </c>
      <c r="AG110" s="889"/>
      <c r="AH110" s="889"/>
      <c r="AI110" s="889"/>
      <c r="AJ110" s="890"/>
      <c r="AK110" s="891">
        <v>4552357</v>
      </c>
      <c r="AL110" s="889"/>
      <c r="AM110" s="889"/>
      <c r="AN110" s="889"/>
      <c r="AO110" s="890"/>
      <c r="AP110" s="892">
        <v>20.9</v>
      </c>
      <c r="AQ110" s="893"/>
      <c r="AR110" s="893"/>
      <c r="AS110" s="893"/>
      <c r="AT110" s="894"/>
      <c r="AU110" s="930" t="s">
        <v>69</v>
      </c>
      <c r="AV110" s="931"/>
      <c r="AW110" s="931"/>
      <c r="AX110" s="931"/>
      <c r="AY110" s="931"/>
      <c r="AZ110" s="860" t="s">
        <v>417</v>
      </c>
      <c r="BA110" s="808"/>
      <c r="BB110" s="808"/>
      <c r="BC110" s="808"/>
      <c r="BD110" s="808"/>
      <c r="BE110" s="808"/>
      <c r="BF110" s="808"/>
      <c r="BG110" s="808"/>
      <c r="BH110" s="808"/>
      <c r="BI110" s="808"/>
      <c r="BJ110" s="808"/>
      <c r="BK110" s="808"/>
      <c r="BL110" s="808"/>
      <c r="BM110" s="808"/>
      <c r="BN110" s="808"/>
      <c r="BO110" s="808"/>
      <c r="BP110" s="809"/>
      <c r="BQ110" s="861">
        <v>44942496</v>
      </c>
      <c r="BR110" s="842"/>
      <c r="BS110" s="842"/>
      <c r="BT110" s="842"/>
      <c r="BU110" s="842"/>
      <c r="BV110" s="842">
        <v>41960732</v>
      </c>
      <c r="BW110" s="842"/>
      <c r="BX110" s="842"/>
      <c r="BY110" s="842"/>
      <c r="BZ110" s="842"/>
      <c r="CA110" s="842">
        <v>38622535</v>
      </c>
      <c r="CB110" s="842"/>
      <c r="CC110" s="842"/>
      <c r="CD110" s="842"/>
      <c r="CE110" s="842"/>
      <c r="CF110" s="866">
        <v>177.1</v>
      </c>
      <c r="CG110" s="867"/>
      <c r="CH110" s="867"/>
      <c r="CI110" s="867"/>
      <c r="CJ110" s="867"/>
      <c r="CK110" s="926" t="s">
        <v>418</v>
      </c>
      <c r="CL110" s="819"/>
      <c r="CM110" s="860" t="s">
        <v>419</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15">
      <c r="A111" s="774" t="s">
        <v>420</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421</v>
      </c>
      <c r="BA111" s="752"/>
      <c r="BB111" s="752"/>
      <c r="BC111" s="752"/>
      <c r="BD111" s="752"/>
      <c r="BE111" s="752"/>
      <c r="BF111" s="752"/>
      <c r="BG111" s="752"/>
      <c r="BH111" s="752"/>
      <c r="BI111" s="752"/>
      <c r="BJ111" s="752"/>
      <c r="BK111" s="752"/>
      <c r="BL111" s="752"/>
      <c r="BM111" s="752"/>
      <c r="BN111" s="752"/>
      <c r="BO111" s="752"/>
      <c r="BP111" s="753"/>
      <c r="BQ111" s="816">
        <v>386981</v>
      </c>
      <c r="BR111" s="817"/>
      <c r="BS111" s="817"/>
      <c r="BT111" s="817"/>
      <c r="BU111" s="817"/>
      <c r="BV111" s="817">
        <v>419782</v>
      </c>
      <c r="BW111" s="817"/>
      <c r="BX111" s="817"/>
      <c r="BY111" s="817"/>
      <c r="BZ111" s="817"/>
      <c r="CA111" s="817">
        <v>389681</v>
      </c>
      <c r="CB111" s="817"/>
      <c r="CC111" s="817"/>
      <c r="CD111" s="817"/>
      <c r="CE111" s="817"/>
      <c r="CF111" s="875">
        <v>1.8</v>
      </c>
      <c r="CG111" s="876"/>
      <c r="CH111" s="876"/>
      <c r="CI111" s="876"/>
      <c r="CJ111" s="876"/>
      <c r="CK111" s="927"/>
      <c r="CL111" s="821"/>
      <c r="CM111" s="815" t="s">
        <v>422</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15">
      <c r="A112" s="912" t="s">
        <v>423</v>
      </c>
      <c r="B112" s="913"/>
      <c r="C112" s="752" t="s">
        <v>424</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425</v>
      </c>
      <c r="BA112" s="752"/>
      <c r="BB112" s="752"/>
      <c r="BC112" s="752"/>
      <c r="BD112" s="752"/>
      <c r="BE112" s="752"/>
      <c r="BF112" s="752"/>
      <c r="BG112" s="752"/>
      <c r="BH112" s="752"/>
      <c r="BI112" s="752"/>
      <c r="BJ112" s="752"/>
      <c r="BK112" s="752"/>
      <c r="BL112" s="752"/>
      <c r="BM112" s="752"/>
      <c r="BN112" s="752"/>
      <c r="BO112" s="752"/>
      <c r="BP112" s="753"/>
      <c r="BQ112" s="816">
        <v>8380508</v>
      </c>
      <c r="BR112" s="817"/>
      <c r="BS112" s="817"/>
      <c r="BT112" s="817"/>
      <c r="BU112" s="817"/>
      <c r="BV112" s="817">
        <v>8006433</v>
      </c>
      <c r="BW112" s="817"/>
      <c r="BX112" s="817"/>
      <c r="BY112" s="817"/>
      <c r="BZ112" s="817"/>
      <c r="CA112" s="817">
        <v>7396960</v>
      </c>
      <c r="CB112" s="817"/>
      <c r="CC112" s="817"/>
      <c r="CD112" s="817"/>
      <c r="CE112" s="817"/>
      <c r="CF112" s="875">
        <v>33.9</v>
      </c>
      <c r="CG112" s="876"/>
      <c r="CH112" s="876"/>
      <c r="CI112" s="876"/>
      <c r="CJ112" s="876"/>
      <c r="CK112" s="927"/>
      <c r="CL112" s="821"/>
      <c r="CM112" s="815" t="s">
        <v>426</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15">
      <c r="A113" s="914"/>
      <c r="B113" s="915"/>
      <c r="C113" s="752" t="s">
        <v>427</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775272</v>
      </c>
      <c r="AB113" s="919"/>
      <c r="AC113" s="919"/>
      <c r="AD113" s="919"/>
      <c r="AE113" s="920"/>
      <c r="AF113" s="921">
        <v>767225</v>
      </c>
      <c r="AG113" s="919"/>
      <c r="AH113" s="919"/>
      <c r="AI113" s="919"/>
      <c r="AJ113" s="920"/>
      <c r="AK113" s="921">
        <v>642616</v>
      </c>
      <c r="AL113" s="919"/>
      <c r="AM113" s="919"/>
      <c r="AN113" s="919"/>
      <c r="AO113" s="920"/>
      <c r="AP113" s="922">
        <v>2.9</v>
      </c>
      <c r="AQ113" s="923"/>
      <c r="AR113" s="923"/>
      <c r="AS113" s="923"/>
      <c r="AT113" s="924"/>
      <c r="AU113" s="932"/>
      <c r="AV113" s="933"/>
      <c r="AW113" s="933"/>
      <c r="AX113" s="933"/>
      <c r="AY113" s="933"/>
      <c r="AZ113" s="815" t="s">
        <v>428</v>
      </c>
      <c r="BA113" s="752"/>
      <c r="BB113" s="752"/>
      <c r="BC113" s="752"/>
      <c r="BD113" s="752"/>
      <c r="BE113" s="752"/>
      <c r="BF113" s="752"/>
      <c r="BG113" s="752"/>
      <c r="BH113" s="752"/>
      <c r="BI113" s="752"/>
      <c r="BJ113" s="752"/>
      <c r="BK113" s="752"/>
      <c r="BL113" s="752"/>
      <c r="BM113" s="752"/>
      <c r="BN113" s="752"/>
      <c r="BO113" s="752"/>
      <c r="BP113" s="753"/>
      <c r="BQ113" s="816">
        <v>467337</v>
      </c>
      <c r="BR113" s="817"/>
      <c r="BS113" s="817"/>
      <c r="BT113" s="817"/>
      <c r="BU113" s="817"/>
      <c r="BV113" s="817">
        <v>460292</v>
      </c>
      <c r="BW113" s="817"/>
      <c r="BX113" s="817"/>
      <c r="BY113" s="817"/>
      <c r="BZ113" s="817"/>
      <c r="CA113" s="817">
        <v>616368</v>
      </c>
      <c r="CB113" s="817"/>
      <c r="CC113" s="817"/>
      <c r="CD113" s="817"/>
      <c r="CE113" s="817"/>
      <c r="CF113" s="875">
        <v>2.8</v>
      </c>
      <c r="CG113" s="876"/>
      <c r="CH113" s="876"/>
      <c r="CI113" s="876"/>
      <c r="CJ113" s="876"/>
      <c r="CK113" s="927"/>
      <c r="CL113" s="821"/>
      <c r="CM113" s="815" t="s">
        <v>429</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430</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55757</v>
      </c>
      <c r="AB114" s="780"/>
      <c r="AC114" s="780"/>
      <c r="AD114" s="780"/>
      <c r="AE114" s="781"/>
      <c r="AF114" s="782">
        <v>52109</v>
      </c>
      <c r="AG114" s="780"/>
      <c r="AH114" s="780"/>
      <c r="AI114" s="780"/>
      <c r="AJ114" s="781"/>
      <c r="AK114" s="782">
        <v>61857</v>
      </c>
      <c r="AL114" s="780"/>
      <c r="AM114" s="780"/>
      <c r="AN114" s="780"/>
      <c r="AO114" s="781"/>
      <c r="AP114" s="824">
        <v>0.3</v>
      </c>
      <c r="AQ114" s="825"/>
      <c r="AR114" s="825"/>
      <c r="AS114" s="825"/>
      <c r="AT114" s="826"/>
      <c r="AU114" s="932"/>
      <c r="AV114" s="933"/>
      <c r="AW114" s="933"/>
      <c r="AX114" s="933"/>
      <c r="AY114" s="933"/>
      <c r="AZ114" s="815" t="s">
        <v>431</v>
      </c>
      <c r="BA114" s="752"/>
      <c r="BB114" s="752"/>
      <c r="BC114" s="752"/>
      <c r="BD114" s="752"/>
      <c r="BE114" s="752"/>
      <c r="BF114" s="752"/>
      <c r="BG114" s="752"/>
      <c r="BH114" s="752"/>
      <c r="BI114" s="752"/>
      <c r="BJ114" s="752"/>
      <c r="BK114" s="752"/>
      <c r="BL114" s="752"/>
      <c r="BM114" s="752"/>
      <c r="BN114" s="752"/>
      <c r="BO114" s="752"/>
      <c r="BP114" s="753"/>
      <c r="BQ114" s="816">
        <v>5584664</v>
      </c>
      <c r="BR114" s="817"/>
      <c r="BS114" s="817"/>
      <c r="BT114" s="817"/>
      <c r="BU114" s="817"/>
      <c r="BV114" s="817">
        <v>5461005</v>
      </c>
      <c r="BW114" s="817"/>
      <c r="BX114" s="817"/>
      <c r="BY114" s="817"/>
      <c r="BZ114" s="817"/>
      <c r="CA114" s="817">
        <v>5448529</v>
      </c>
      <c r="CB114" s="817"/>
      <c r="CC114" s="817"/>
      <c r="CD114" s="817"/>
      <c r="CE114" s="817"/>
      <c r="CF114" s="875">
        <v>25</v>
      </c>
      <c r="CG114" s="876"/>
      <c r="CH114" s="876"/>
      <c r="CI114" s="876"/>
      <c r="CJ114" s="876"/>
      <c r="CK114" s="927"/>
      <c r="CL114" s="821"/>
      <c r="CM114" s="815" t="s">
        <v>432</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433</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122</v>
      </c>
      <c r="AB115" s="919"/>
      <c r="AC115" s="919"/>
      <c r="AD115" s="919"/>
      <c r="AE115" s="920"/>
      <c r="AF115" s="921" t="s">
        <v>122</v>
      </c>
      <c r="AG115" s="919"/>
      <c r="AH115" s="919"/>
      <c r="AI115" s="919"/>
      <c r="AJ115" s="920"/>
      <c r="AK115" s="921" t="s">
        <v>122</v>
      </c>
      <c r="AL115" s="919"/>
      <c r="AM115" s="919"/>
      <c r="AN115" s="919"/>
      <c r="AO115" s="920"/>
      <c r="AP115" s="922" t="s">
        <v>122</v>
      </c>
      <c r="AQ115" s="923"/>
      <c r="AR115" s="923"/>
      <c r="AS115" s="923"/>
      <c r="AT115" s="924"/>
      <c r="AU115" s="932"/>
      <c r="AV115" s="933"/>
      <c r="AW115" s="933"/>
      <c r="AX115" s="933"/>
      <c r="AY115" s="933"/>
      <c r="AZ115" s="815" t="s">
        <v>434</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435</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v>386981</v>
      </c>
      <c r="DH115" s="780"/>
      <c r="DI115" s="780"/>
      <c r="DJ115" s="780"/>
      <c r="DK115" s="781"/>
      <c r="DL115" s="782">
        <v>419782</v>
      </c>
      <c r="DM115" s="780"/>
      <c r="DN115" s="780"/>
      <c r="DO115" s="780"/>
      <c r="DP115" s="781"/>
      <c r="DQ115" s="782">
        <v>389681</v>
      </c>
      <c r="DR115" s="780"/>
      <c r="DS115" s="780"/>
      <c r="DT115" s="780"/>
      <c r="DU115" s="781"/>
      <c r="DV115" s="824">
        <v>1.8</v>
      </c>
      <c r="DW115" s="825"/>
      <c r="DX115" s="825"/>
      <c r="DY115" s="825"/>
      <c r="DZ115" s="826"/>
    </row>
    <row r="116" spans="1:130" s="230" customFormat="1" ht="26.25" customHeight="1" x14ac:dyDescent="0.15">
      <c r="A116" s="916"/>
      <c r="B116" s="917"/>
      <c r="C116" s="839" t="s">
        <v>436</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437</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438</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15">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439</v>
      </c>
      <c r="Z117" s="897"/>
      <c r="AA117" s="902">
        <v>5722427</v>
      </c>
      <c r="AB117" s="903"/>
      <c r="AC117" s="903"/>
      <c r="AD117" s="903"/>
      <c r="AE117" s="904"/>
      <c r="AF117" s="905">
        <v>5628765</v>
      </c>
      <c r="AG117" s="903"/>
      <c r="AH117" s="903"/>
      <c r="AI117" s="903"/>
      <c r="AJ117" s="904"/>
      <c r="AK117" s="905">
        <v>5256830</v>
      </c>
      <c r="AL117" s="903"/>
      <c r="AM117" s="903"/>
      <c r="AN117" s="903"/>
      <c r="AO117" s="904"/>
      <c r="AP117" s="906"/>
      <c r="AQ117" s="907"/>
      <c r="AR117" s="907"/>
      <c r="AS117" s="907"/>
      <c r="AT117" s="908"/>
      <c r="AU117" s="932"/>
      <c r="AV117" s="933"/>
      <c r="AW117" s="933"/>
      <c r="AX117" s="933"/>
      <c r="AY117" s="933"/>
      <c r="AZ117" s="863" t="s">
        <v>440</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441</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415</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412</v>
      </c>
      <c r="AB118" s="896"/>
      <c r="AC118" s="896"/>
      <c r="AD118" s="896"/>
      <c r="AE118" s="897"/>
      <c r="AF118" s="898" t="s">
        <v>413</v>
      </c>
      <c r="AG118" s="896"/>
      <c r="AH118" s="896"/>
      <c r="AI118" s="896"/>
      <c r="AJ118" s="897"/>
      <c r="AK118" s="898" t="s">
        <v>294</v>
      </c>
      <c r="AL118" s="896"/>
      <c r="AM118" s="896"/>
      <c r="AN118" s="896"/>
      <c r="AO118" s="897"/>
      <c r="AP118" s="899" t="s">
        <v>414</v>
      </c>
      <c r="AQ118" s="900"/>
      <c r="AR118" s="900"/>
      <c r="AS118" s="900"/>
      <c r="AT118" s="901"/>
      <c r="AU118" s="932"/>
      <c r="AV118" s="933"/>
      <c r="AW118" s="933"/>
      <c r="AX118" s="933"/>
      <c r="AY118" s="933"/>
      <c r="AZ118" s="838" t="s">
        <v>442</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443</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418</v>
      </c>
      <c r="B119" s="819"/>
      <c r="C119" s="860" t="s">
        <v>419</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444</v>
      </c>
      <c r="BP119" s="878"/>
      <c r="BQ119" s="879">
        <v>59761986</v>
      </c>
      <c r="BR119" s="845"/>
      <c r="BS119" s="845"/>
      <c r="BT119" s="845"/>
      <c r="BU119" s="845"/>
      <c r="BV119" s="845">
        <v>56308244</v>
      </c>
      <c r="BW119" s="845"/>
      <c r="BX119" s="845"/>
      <c r="BY119" s="845"/>
      <c r="BZ119" s="845"/>
      <c r="CA119" s="845">
        <v>52474073</v>
      </c>
      <c r="CB119" s="845"/>
      <c r="CC119" s="845"/>
      <c r="CD119" s="845"/>
      <c r="CE119" s="845"/>
      <c r="CF119" s="748"/>
      <c r="CG119" s="749"/>
      <c r="CH119" s="749"/>
      <c r="CI119" s="749"/>
      <c r="CJ119" s="834"/>
      <c r="CK119" s="928"/>
      <c r="CL119" s="823"/>
      <c r="CM119" s="838" t="s">
        <v>445</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15">
      <c r="A120" s="820"/>
      <c r="B120" s="821"/>
      <c r="C120" s="815" t="s">
        <v>422</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446</v>
      </c>
      <c r="AV120" s="881"/>
      <c r="AW120" s="881"/>
      <c r="AX120" s="881"/>
      <c r="AY120" s="882"/>
      <c r="AZ120" s="860" t="s">
        <v>447</v>
      </c>
      <c r="BA120" s="808"/>
      <c r="BB120" s="808"/>
      <c r="BC120" s="808"/>
      <c r="BD120" s="808"/>
      <c r="BE120" s="808"/>
      <c r="BF120" s="808"/>
      <c r="BG120" s="808"/>
      <c r="BH120" s="808"/>
      <c r="BI120" s="808"/>
      <c r="BJ120" s="808"/>
      <c r="BK120" s="808"/>
      <c r="BL120" s="808"/>
      <c r="BM120" s="808"/>
      <c r="BN120" s="808"/>
      <c r="BO120" s="808"/>
      <c r="BP120" s="809"/>
      <c r="BQ120" s="861">
        <v>8640257</v>
      </c>
      <c r="BR120" s="842"/>
      <c r="BS120" s="842"/>
      <c r="BT120" s="842"/>
      <c r="BU120" s="842"/>
      <c r="BV120" s="842">
        <v>8509028</v>
      </c>
      <c r="BW120" s="842"/>
      <c r="BX120" s="842"/>
      <c r="BY120" s="842"/>
      <c r="BZ120" s="842"/>
      <c r="CA120" s="842">
        <v>8010495</v>
      </c>
      <c r="CB120" s="842"/>
      <c r="CC120" s="842"/>
      <c r="CD120" s="842"/>
      <c r="CE120" s="842"/>
      <c r="CF120" s="866">
        <v>36.700000000000003</v>
      </c>
      <c r="CG120" s="867"/>
      <c r="CH120" s="867"/>
      <c r="CI120" s="867"/>
      <c r="CJ120" s="867"/>
      <c r="CK120" s="868" t="s">
        <v>448</v>
      </c>
      <c r="CL120" s="852"/>
      <c r="CM120" s="852"/>
      <c r="CN120" s="852"/>
      <c r="CO120" s="853"/>
      <c r="CP120" s="872" t="s">
        <v>395</v>
      </c>
      <c r="CQ120" s="873"/>
      <c r="CR120" s="873"/>
      <c r="CS120" s="873"/>
      <c r="CT120" s="873"/>
      <c r="CU120" s="873"/>
      <c r="CV120" s="873"/>
      <c r="CW120" s="873"/>
      <c r="CX120" s="873"/>
      <c r="CY120" s="873"/>
      <c r="CZ120" s="873"/>
      <c r="DA120" s="873"/>
      <c r="DB120" s="873"/>
      <c r="DC120" s="873"/>
      <c r="DD120" s="873"/>
      <c r="DE120" s="873"/>
      <c r="DF120" s="874"/>
      <c r="DG120" s="861">
        <v>7918640</v>
      </c>
      <c r="DH120" s="842"/>
      <c r="DI120" s="842"/>
      <c r="DJ120" s="842"/>
      <c r="DK120" s="842"/>
      <c r="DL120" s="842">
        <v>7583405</v>
      </c>
      <c r="DM120" s="842"/>
      <c r="DN120" s="842"/>
      <c r="DO120" s="842"/>
      <c r="DP120" s="842"/>
      <c r="DQ120" s="842">
        <v>6987862</v>
      </c>
      <c r="DR120" s="842"/>
      <c r="DS120" s="842"/>
      <c r="DT120" s="842"/>
      <c r="DU120" s="842"/>
      <c r="DV120" s="843">
        <v>32</v>
      </c>
      <c r="DW120" s="843"/>
      <c r="DX120" s="843"/>
      <c r="DY120" s="843"/>
      <c r="DZ120" s="844"/>
    </row>
    <row r="121" spans="1:130" s="230" customFormat="1" ht="26.25" customHeight="1" x14ac:dyDescent="0.15">
      <c r="A121" s="820"/>
      <c r="B121" s="821"/>
      <c r="C121" s="863" t="s">
        <v>449</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450</v>
      </c>
      <c r="BA121" s="752"/>
      <c r="BB121" s="752"/>
      <c r="BC121" s="752"/>
      <c r="BD121" s="752"/>
      <c r="BE121" s="752"/>
      <c r="BF121" s="752"/>
      <c r="BG121" s="752"/>
      <c r="BH121" s="752"/>
      <c r="BI121" s="752"/>
      <c r="BJ121" s="752"/>
      <c r="BK121" s="752"/>
      <c r="BL121" s="752"/>
      <c r="BM121" s="752"/>
      <c r="BN121" s="752"/>
      <c r="BO121" s="752"/>
      <c r="BP121" s="753"/>
      <c r="BQ121" s="816">
        <v>5814066</v>
      </c>
      <c r="BR121" s="817"/>
      <c r="BS121" s="817"/>
      <c r="BT121" s="817"/>
      <c r="BU121" s="817"/>
      <c r="BV121" s="817">
        <v>5437350</v>
      </c>
      <c r="BW121" s="817"/>
      <c r="BX121" s="817"/>
      <c r="BY121" s="817"/>
      <c r="BZ121" s="817"/>
      <c r="CA121" s="817">
        <v>5413767</v>
      </c>
      <c r="CB121" s="817"/>
      <c r="CC121" s="817"/>
      <c r="CD121" s="817"/>
      <c r="CE121" s="817"/>
      <c r="CF121" s="875">
        <v>24.8</v>
      </c>
      <c r="CG121" s="876"/>
      <c r="CH121" s="876"/>
      <c r="CI121" s="876"/>
      <c r="CJ121" s="876"/>
      <c r="CK121" s="869"/>
      <c r="CL121" s="855"/>
      <c r="CM121" s="855"/>
      <c r="CN121" s="855"/>
      <c r="CO121" s="856"/>
      <c r="CP121" s="835" t="s">
        <v>396</v>
      </c>
      <c r="CQ121" s="836"/>
      <c r="CR121" s="836"/>
      <c r="CS121" s="836"/>
      <c r="CT121" s="836"/>
      <c r="CU121" s="836"/>
      <c r="CV121" s="836"/>
      <c r="CW121" s="836"/>
      <c r="CX121" s="836"/>
      <c r="CY121" s="836"/>
      <c r="CZ121" s="836"/>
      <c r="DA121" s="836"/>
      <c r="DB121" s="836"/>
      <c r="DC121" s="836"/>
      <c r="DD121" s="836"/>
      <c r="DE121" s="836"/>
      <c r="DF121" s="837"/>
      <c r="DG121" s="816">
        <v>445301</v>
      </c>
      <c r="DH121" s="817"/>
      <c r="DI121" s="817"/>
      <c r="DJ121" s="817"/>
      <c r="DK121" s="817"/>
      <c r="DL121" s="817">
        <v>405541</v>
      </c>
      <c r="DM121" s="817"/>
      <c r="DN121" s="817"/>
      <c r="DO121" s="817"/>
      <c r="DP121" s="817"/>
      <c r="DQ121" s="817">
        <v>356288</v>
      </c>
      <c r="DR121" s="817"/>
      <c r="DS121" s="817"/>
      <c r="DT121" s="817"/>
      <c r="DU121" s="817"/>
      <c r="DV121" s="794">
        <v>1.6</v>
      </c>
      <c r="DW121" s="794"/>
      <c r="DX121" s="794"/>
      <c r="DY121" s="794"/>
      <c r="DZ121" s="795"/>
    </row>
    <row r="122" spans="1:130" s="230" customFormat="1" ht="26.25" customHeight="1" x14ac:dyDescent="0.15">
      <c r="A122" s="820"/>
      <c r="B122" s="821"/>
      <c r="C122" s="815" t="s">
        <v>432</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451</v>
      </c>
      <c r="BA122" s="839"/>
      <c r="BB122" s="839"/>
      <c r="BC122" s="839"/>
      <c r="BD122" s="839"/>
      <c r="BE122" s="839"/>
      <c r="BF122" s="839"/>
      <c r="BG122" s="839"/>
      <c r="BH122" s="839"/>
      <c r="BI122" s="839"/>
      <c r="BJ122" s="839"/>
      <c r="BK122" s="839"/>
      <c r="BL122" s="839"/>
      <c r="BM122" s="839"/>
      <c r="BN122" s="839"/>
      <c r="BO122" s="839"/>
      <c r="BP122" s="840"/>
      <c r="BQ122" s="879">
        <v>43565376</v>
      </c>
      <c r="BR122" s="845"/>
      <c r="BS122" s="845"/>
      <c r="BT122" s="845"/>
      <c r="BU122" s="845"/>
      <c r="BV122" s="845">
        <v>41069978</v>
      </c>
      <c r="BW122" s="845"/>
      <c r="BX122" s="845"/>
      <c r="BY122" s="845"/>
      <c r="BZ122" s="845"/>
      <c r="CA122" s="845">
        <v>38138809</v>
      </c>
      <c r="CB122" s="845"/>
      <c r="CC122" s="845"/>
      <c r="CD122" s="845"/>
      <c r="CE122" s="845"/>
      <c r="CF122" s="846">
        <v>174.8</v>
      </c>
      <c r="CG122" s="847"/>
      <c r="CH122" s="847"/>
      <c r="CI122" s="847"/>
      <c r="CJ122" s="847"/>
      <c r="CK122" s="869"/>
      <c r="CL122" s="855"/>
      <c r="CM122" s="855"/>
      <c r="CN122" s="855"/>
      <c r="CO122" s="856"/>
      <c r="CP122" s="835" t="s">
        <v>393</v>
      </c>
      <c r="CQ122" s="836"/>
      <c r="CR122" s="836"/>
      <c r="CS122" s="836"/>
      <c r="CT122" s="836"/>
      <c r="CU122" s="836"/>
      <c r="CV122" s="836"/>
      <c r="CW122" s="836"/>
      <c r="CX122" s="836"/>
      <c r="CY122" s="836"/>
      <c r="CZ122" s="836"/>
      <c r="DA122" s="836"/>
      <c r="DB122" s="836"/>
      <c r="DC122" s="836"/>
      <c r="DD122" s="836"/>
      <c r="DE122" s="836"/>
      <c r="DF122" s="837"/>
      <c r="DG122" s="816">
        <v>16567</v>
      </c>
      <c r="DH122" s="817"/>
      <c r="DI122" s="817"/>
      <c r="DJ122" s="817"/>
      <c r="DK122" s="817"/>
      <c r="DL122" s="817">
        <v>17487</v>
      </c>
      <c r="DM122" s="817"/>
      <c r="DN122" s="817"/>
      <c r="DO122" s="817"/>
      <c r="DP122" s="817"/>
      <c r="DQ122" s="817">
        <v>52810</v>
      </c>
      <c r="DR122" s="817"/>
      <c r="DS122" s="817"/>
      <c r="DT122" s="817"/>
      <c r="DU122" s="817"/>
      <c r="DV122" s="794">
        <v>0.2</v>
      </c>
      <c r="DW122" s="794"/>
      <c r="DX122" s="794"/>
      <c r="DY122" s="794"/>
      <c r="DZ122" s="795"/>
    </row>
    <row r="123" spans="1:130" s="230" customFormat="1" ht="26.25" customHeight="1" x14ac:dyDescent="0.15">
      <c r="A123" s="820"/>
      <c r="B123" s="821"/>
      <c r="C123" s="815" t="s">
        <v>438</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452</v>
      </c>
      <c r="BP123" s="878"/>
      <c r="BQ123" s="832">
        <v>58019699</v>
      </c>
      <c r="BR123" s="833"/>
      <c r="BS123" s="833"/>
      <c r="BT123" s="833"/>
      <c r="BU123" s="833"/>
      <c r="BV123" s="833">
        <v>55016356</v>
      </c>
      <c r="BW123" s="833"/>
      <c r="BX123" s="833"/>
      <c r="BY123" s="833"/>
      <c r="BZ123" s="833"/>
      <c r="CA123" s="833">
        <v>51563071</v>
      </c>
      <c r="CB123" s="833"/>
      <c r="CC123" s="833"/>
      <c r="CD123" s="833"/>
      <c r="CE123" s="833"/>
      <c r="CF123" s="748"/>
      <c r="CG123" s="749"/>
      <c r="CH123" s="749"/>
      <c r="CI123" s="749"/>
      <c r="CJ123" s="834"/>
      <c r="CK123" s="869"/>
      <c r="CL123" s="855"/>
      <c r="CM123" s="855"/>
      <c r="CN123" s="855"/>
      <c r="CO123" s="856"/>
      <c r="CP123" s="835"/>
      <c r="CQ123" s="836"/>
      <c r="CR123" s="836"/>
      <c r="CS123" s="836"/>
      <c r="CT123" s="836"/>
      <c r="CU123" s="836"/>
      <c r="CV123" s="836"/>
      <c r="CW123" s="836"/>
      <c r="CX123" s="836"/>
      <c r="CY123" s="836"/>
      <c r="CZ123" s="836"/>
      <c r="DA123" s="836"/>
      <c r="DB123" s="836"/>
      <c r="DC123" s="836"/>
      <c r="DD123" s="836"/>
      <c r="DE123" s="836"/>
      <c r="DF123" s="837"/>
      <c r="DG123" s="779"/>
      <c r="DH123" s="780"/>
      <c r="DI123" s="780"/>
      <c r="DJ123" s="780"/>
      <c r="DK123" s="781"/>
      <c r="DL123" s="782"/>
      <c r="DM123" s="780"/>
      <c r="DN123" s="780"/>
      <c r="DO123" s="780"/>
      <c r="DP123" s="781"/>
      <c r="DQ123" s="782"/>
      <c r="DR123" s="780"/>
      <c r="DS123" s="780"/>
      <c r="DT123" s="780"/>
      <c r="DU123" s="781"/>
      <c r="DV123" s="824"/>
      <c r="DW123" s="825"/>
      <c r="DX123" s="825"/>
      <c r="DY123" s="825"/>
      <c r="DZ123" s="826"/>
    </row>
    <row r="124" spans="1:130" s="230" customFormat="1" ht="26.25" customHeight="1" thickBot="1" x14ac:dyDescent="0.2">
      <c r="A124" s="820"/>
      <c r="B124" s="821"/>
      <c r="C124" s="815" t="s">
        <v>441</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453</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8</v>
      </c>
      <c r="BR124" s="831"/>
      <c r="BS124" s="831"/>
      <c r="BT124" s="831"/>
      <c r="BU124" s="831"/>
      <c r="BV124" s="831">
        <v>6.1</v>
      </c>
      <c r="BW124" s="831"/>
      <c r="BX124" s="831"/>
      <c r="BY124" s="831"/>
      <c r="BZ124" s="831"/>
      <c r="CA124" s="831">
        <v>4.0999999999999996</v>
      </c>
      <c r="CB124" s="831"/>
      <c r="CC124" s="831"/>
      <c r="CD124" s="831"/>
      <c r="CE124" s="831"/>
      <c r="CF124" s="726"/>
      <c r="CG124" s="727"/>
      <c r="CH124" s="727"/>
      <c r="CI124" s="727"/>
      <c r="CJ124" s="862"/>
      <c r="CK124" s="870"/>
      <c r="CL124" s="870"/>
      <c r="CM124" s="870"/>
      <c r="CN124" s="870"/>
      <c r="CO124" s="871"/>
      <c r="CP124" s="835" t="s">
        <v>454</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15">
      <c r="A125" s="820"/>
      <c r="B125" s="821"/>
      <c r="C125" s="815" t="s">
        <v>443</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455</v>
      </c>
      <c r="CL125" s="852"/>
      <c r="CM125" s="852"/>
      <c r="CN125" s="852"/>
      <c r="CO125" s="853"/>
      <c r="CP125" s="860" t="s">
        <v>456</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5" t="s">
        <v>445</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457</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15">
      <c r="A127" s="822"/>
      <c r="B127" s="823"/>
      <c r="C127" s="838" t="s">
        <v>458</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459</v>
      </c>
      <c r="AY127" s="812"/>
      <c r="AZ127" s="812"/>
      <c r="BA127" s="812"/>
      <c r="BB127" s="812"/>
      <c r="BC127" s="812"/>
      <c r="BD127" s="812"/>
      <c r="BE127" s="813"/>
      <c r="BF127" s="811" t="s">
        <v>460</v>
      </c>
      <c r="BG127" s="812"/>
      <c r="BH127" s="812"/>
      <c r="BI127" s="812"/>
      <c r="BJ127" s="812"/>
      <c r="BK127" s="812"/>
      <c r="BL127" s="813"/>
      <c r="BM127" s="811" t="s">
        <v>461</v>
      </c>
      <c r="BN127" s="812"/>
      <c r="BO127" s="812"/>
      <c r="BP127" s="812"/>
      <c r="BQ127" s="812"/>
      <c r="BR127" s="812"/>
      <c r="BS127" s="813"/>
      <c r="BT127" s="811" t="s">
        <v>462</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463</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
      <c r="A128" s="796" t="s">
        <v>464</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465</v>
      </c>
      <c r="X128" s="798"/>
      <c r="Y128" s="798"/>
      <c r="Z128" s="799"/>
      <c r="AA128" s="800">
        <v>557695</v>
      </c>
      <c r="AB128" s="801"/>
      <c r="AC128" s="801"/>
      <c r="AD128" s="801"/>
      <c r="AE128" s="802"/>
      <c r="AF128" s="803">
        <v>547149</v>
      </c>
      <c r="AG128" s="801"/>
      <c r="AH128" s="801"/>
      <c r="AI128" s="801"/>
      <c r="AJ128" s="802"/>
      <c r="AK128" s="803">
        <v>513601</v>
      </c>
      <c r="AL128" s="801"/>
      <c r="AM128" s="801"/>
      <c r="AN128" s="801"/>
      <c r="AO128" s="802"/>
      <c r="AP128" s="804"/>
      <c r="AQ128" s="805"/>
      <c r="AR128" s="805"/>
      <c r="AS128" s="805"/>
      <c r="AT128" s="806"/>
      <c r="AU128" s="232"/>
      <c r="AV128" s="232"/>
      <c r="AW128" s="232"/>
      <c r="AX128" s="807" t="s">
        <v>466</v>
      </c>
      <c r="AY128" s="808"/>
      <c r="AZ128" s="808"/>
      <c r="BA128" s="808"/>
      <c r="BB128" s="808"/>
      <c r="BC128" s="808"/>
      <c r="BD128" s="808"/>
      <c r="BE128" s="809"/>
      <c r="BF128" s="786" t="s">
        <v>122</v>
      </c>
      <c r="BG128" s="787"/>
      <c r="BH128" s="787"/>
      <c r="BI128" s="787"/>
      <c r="BJ128" s="787"/>
      <c r="BK128" s="787"/>
      <c r="BL128" s="810"/>
      <c r="BM128" s="786">
        <v>12.03</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467</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15">
      <c r="A129" s="774" t="s">
        <v>103</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468</v>
      </c>
      <c r="X129" s="777"/>
      <c r="Y129" s="777"/>
      <c r="Z129" s="778"/>
      <c r="AA129" s="779">
        <v>25907952</v>
      </c>
      <c r="AB129" s="780"/>
      <c r="AC129" s="780"/>
      <c r="AD129" s="780"/>
      <c r="AE129" s="781"/>
      <c r="AF129" s="782">
        <v>25195098</v>
      </c>
      <c r="AG129" s="780"/>
      <c r="AH129" s="780"/>
      <c r="AI129" s="780"/>
      <c r="AJ129" s="781"/>
      <c r="AK129" s="782">
        <v>25764389</v>
      </c>
      <c r="AL129" s="780"/>
      <c r="AM129" s="780"/>
      <c r="AN129" s="780"/>
      <c r="AO129" s="781"/>
      <c r="AP129" s="783"/>
      <c r="AQ129" s="784"/>
      <c r="AR129" s="784"/>
      <c r="AS129" s="784"/>
      <c r="AT129" s="785"/>
      <c r="AU129" s="233"/>
      <c r="AV129" s="233"/>
      <c r="AW129" s="233"/>
      <c r="AX129" s="751" t="s">
        <v>469</v>
      </c>
      <c r="AY129" s="752"/>
      <c r="AZ129" s="752"/>
      <c r="BA129" s="752"/>
      <c r="BB129" s="752"/>
      <c r="BC129" s="752"/>
      <c r="BD129" s="752"/>
      <c r="BE129" s="753"/>
      <c r="BF129" s="770" t="s">
        <v>122</v>
      </c>
      <c r="BG129" s="771"/>
      <c r="BH129" s="771"/>
      <c r="BI129" s="771"/>
      <c r="BJ129" s="771"/>
      <c r="BK129" s="771"/>
      <c r="BL129" s="772"/>
      <c r="BM129" s="770">
        <v>17.03</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470</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471</v>
      </c>
      <c r="X130" s="777"/>
      <c r="Y130" s="777"/>
      <c r="Z130" s="778"/>
      <c r="AA130" s="779">
        <v>4265904</v>
      </c>
      <c r="AB130" s="780"/>
      <c r="AC130" s="780"/>
      <c r="AD130" s="780"/>
      <c r="AE130" s="781"/>
      <c r="AF130" s="782">
        <v>4139921</v>
      </c>
      <c r="AG130" s="780"/>
      <c r="AH130" s="780"/>
      <c r="AI130" s="780"/>
      <c r="AJ130" s="781"/>
      <c r="AK130" s="782">
        <v>3951108</v>
      </c>
      <c r="AL130" s="780"/>
      <c r="AM130" s="780"/>
      <c r="AN130" s="780"/>
      <c r="AO130" s="781"/>
      <c r="AP130" s="783"/>
      <c r="AQ130" s="784"/>
      <c r="AR130" s="784"/>
      <c r="AS130" s="784"/>
      <c r="AT130" s="785"/>
      <c r="AU130" s="233"/>
      <c r="AV130" s="233"/>
      <c r="AW130" s="233"/>
      <c r="AX130" s="751" t="s">
        <v>472</v>
      </c>
      <c r="AY130" s="752"/>
      <c r="AZ130" s="752"/>
      <c r="BA130" s="752"/>
      <c r="BB130" s="752"/>
      <c r="BC130" s="752"/>
      <c r="BD130" s="752"/>
      <c r="BE130" s="753"/>
      <c r="BF130" s="754">
        <v>4</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473</v>
      </c>
      <c r="X131" s="761"/>
      <c r="Y131" s="761"/>
      <c r="Z131" s="762"/>
      <c r="AA131" s="763">
        <v>21642048</v>
      </c>
      <c r="AB131" s="764"/>
      <c r="AC131" s="764"/>
      <c r="AD131" s="764"/>
      <c r="AE131" s="765"/>
      <c r="AF131" s="766">
        <v>21055177</v>
      </c>
      <c r="AG131" s="764"/>
      <c r="AH131" s="764"/>
      <c r="AI131" s="764"/>
      <c r="AJ131" s="765"/>
      <c r="AK131" s="766">
        <v>21813281</v>
      </c>
      <c r="AL131" s="764"/>
      <c r="AM131" s="764"/>
      <c r="AN131" s="764"/>
      <c r="AO131" s="765"/>
      <c r="AP131" s="767"/>
      <c r="AQ131" s="768"/>
      <c r="AR131" s="768"/>
      <c r="AS131" s="768"/>
      <c r="AT131" s="769"/>
      <c r="AU131" s="233"/>
      <c r="AV131" s="233"/>
      <c r="AW131" s="233"/>
      <c r="AX131" s="729" t="s">
        <v>474</v>
      </c>
      <c r="AY131" s="730"/>
      <c r="AZ131" s="730"/>
      <c r="BA131" s="730"/>
      <c r="BB131" s="730"/>
      <c r="BC131" s="730"/>
      <c r="BD131" s="730"/>
      <c r="BE131" s="731"/>
      <c r="BF131" s="732">
        <v>4.0999999999999996</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475</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476</v>
      </c>
      <c r="W132" s="742"/>
      <c r="X132" s="742"/>
      <c r="Y132" s="742"/>
      <c r="Z132" s="743"/>
      <c r="AA132" s="744">
        <v>4.1531559309999997</v>
      </c>
      <c r="AB132" s="745"/>
      <c r="AC132" s="745"/>
      <c r="AD132" s="745"/>
      <c r="AE132" s="746"/>
      <c r="AF132" s="747">
        <v>4.4725104900000003</v>
      </c>
      <c r="AG132" s="745"/>
      <c r="AH132" s="745"/>
      <c r="AI132" s="745"/>
      <c r="AJ132" s="746"/>
      <c r="AK132" s="747">
        <v>3.6313702650000002</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477</v>
      </c>
      <c r="W133" s="721"/>
      <c r="X133" s="721"/>
      <c r="Y133" s="721"/>
      <c r="Z133" s="722"/>
      <c r="AA133" s="723">
        <v>4.0999999999999996</v>
      </c>
      <c r="AB133" s="724"/>
      <c r="AC133" s="724"/>
      <c r="AD133" s="724"/>
      <c r="AE133" s="725"/>
      <c r="AF133" s="723">
        <v>4.2</v>
      </c>
      <c r="AG133" s="724"/>
      <c r="AH133" s="724"/>
      <c r="AI133" s="724"/>
      <c r="AJ133" s="725"/>
      <c r="AK133" s="723">
        <v>4</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2nRiAB0gp5JVJDrsuau857ZZoj93b7Aa0M6PyKerk6HI4zVU9f805sOQd8rPk3bF2Z1kSPnBkfprbMGvZyuM3Q==" saltValue="BSUctUTde43Yam9EiP74/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478</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abQSHeh6tuGvtlwP84JVFhB4GmmRGrsc2j0sl8rYaoVg2MdeQopyKVl3+vmt/tHhYXqfQwUL+inCdOXxIK8fw==" saltValue="aHIm+mZzYC4YF2ZnVqC/6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sGUldY9C+yQ31/2ekzTnQ8oj8IJUBKIZt3AfafsHWKlbpeeGt7GXhUWpg8iY9sLxd8FBeVC5/xuZXoWS69Iw5g==" saltValue="FQRXQWh7GfaClW6LjwUou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85" zoomScaleSheetLayoutView="85"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479</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480</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481</v>
      </c>
      <c r="AP7" s="272"/>
      <c r="AQ7" s="273" t="s">
        <v>482</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483</v>
      </c>
      <c r="AQ8" s="279" t="s">
        <v>484</v>
      </c>
      <c r="AR8" s="280" t="s">
        <v>485</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486</v>
      </c>
      <c r="AL9" s="1131"/>
      <c r="AM9" s="1131"/>
      <c r="AN9" s="1132"/>
      <c r="AO9" s="281">
        <v>6304575</v>
      </c>
      <c r="AP9" s="281">
        <v>53619</v>
      </c>
      <c r="AQ9" s="282">
        <v>63160</v>
      </c>
      <c r="AR9" s="283">
        <v>-15.1</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487</v>
      </c>
      <c r="AL10" s="1131"/>
      <c r="AM10" s="1131"/>
      <c r="AN10" s="1132"/>
      <c r="AO10" s="284">
        <v>1139976</v>
      </c>
      <c r="AP10" s="284">
        <v>9695</v>
      </c>
      <c r="AQ10" s="285">
        <v>4257</v>
      </c>
      <c r="AR10" s="286">
        <v>127.7</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488</v>
      </c>
      <c r="AL11" s="1131"/>
      <c r="AM11" s="1131"/>
      <c r="AN11" s="1132"/>
      <c r="AO11" s="284" t="s">
        <v>489</v>
      </c>
      <c r="AP11" s="284" t="s">
        <v>489</v>
      </c>
      <c r="AQ11" s="285">
        <v>595</v>
      </c>
      <c r="AR11" s="286" t="s">
        <v>489</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490</v>
      </c>
      <c r="AL12" s="1131"/>
      <c r="AM12" s="1131"/>
      <c r="AN12" s="1132"/>
      <c r="AO12" s="284" t="s">
        <v>489</v>
      </c>
      <c r="AP12" s="284" t="s">
        <v>489</v>
      </c>
      <c r="AQ12" s="285">
        <v>9</v>
      </c>
      <c r="AR12" s="286" t="s">
        <v>489</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491</v>
      </c>
      <c r="AL13" s="1131"/>
      <c r="AM13" s="1131"/>
      <c r="AN13" s="1132"/>
      <c r="AO13" s="284">
        <v>301607</v>
      </c>
      <c r="AP13" s="284">
        <v>2565</v>
      </c>
      <c r="AQ13" s="285">
        <v>2608</v>
      </c>
      <c r="AR13" s="286">
        <v>-1.6</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492</v>
      </c>
      <c r="AL14" s="1131"/>
      <c r="AM14" s="1131"/>
      <c r="AN14" s="1132"/>
      <c r="AO14" s="284">
        <v>89254</v>
      </c>
      <c r="AP14" s="284">
        <v>759</v>
      </c>
      <c r="AQ14" s="285">
        <v>1202</v>
      </c>
      <c r="AR14" s="286">
        <v>-36.9</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493</v>
      </c>
      <c r="AL15" s="1134"/>
      <c r="AM15" s="1134"/>
      <c r="AN15" s="1135"/>
      <c r="AO15" s="284">
        <v>-397896</v>
      </c>
      <c r="AP15" s="284">
        <v>-3384</v>
      </c>
      <c r="AQ15" s="285">
        <v>-3084</v>
      </c>
      <c r="AR15" s="286">
        <v>9.6999999999999993</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177</v>
      </c>
      <c r="AL16" s="1134"/>
      <c r="AM16" s="1134"/>
      <c r="AN16" s="1135"/>
      <c r="AO16" s="284">
        <v>7437516</v>
      </c>
      <c r="AP16" s="284">
        <v>63254</v>
      </c>
      <c r="AQ16" s="285">
        <v>68747</v>
      </c>
      <c r="AR16" s="286">
        <v>-8</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494</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495</v>
      </c>
      <c r="AP20" s="293" t="s">
        <v>496</v>
      </c>
      <c r="AQ20" s="294" t="s">
        <v>497</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498</v>
      </c>
      <c r="AL21" s="1137"/>
      <c r="AM21" s="1137"/>
      <c r="AN21" s="1138"/>
      <c r="AO21" s="297">
        <v>5.21</v>
      </c>
      <c r="AP21" s="298">
        <v>6.22</v>
      </c>
      <c r="AQ21" s="299">
        <v>-1.01</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499</v>
      </c>
      <c r="AL22" s="1137"/>
      <c r="AM22" s="1137"/>
      <c r="AN22" s="1138"/>
      <c r="AO22" s="302">
        <v>100</v>
      </c>
      <c r="AP22" s="303">
        <v>98.7</v>
      </c>
      <c r="AQ22" s="304">
        <v>1.3</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500</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501</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502</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481</v>
      </c>
      <c r="AP30" s="272"/>
      <c r="AQ30" s="273" t="s">
        <v>482</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483</v>
      </c>
      <c r="AQ31" s="279" t="s">
        <v>484</v>
      </c>
      <c r="AR31" s="280" t="s">
        <v>485</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503</v>
      </c>
      <c r="AL32" s="1121"/>
      <c r="AM32" s="1121"/>
      <c r="AN32" s="1122"/>
      <c r="AO32" s="312">
        <v>4552357</v>
      </c>
      <c r="AP32" s="312">
        <v>38716</v>
      </c>
      <c r="AQ32" s="313">
        <v>33476</v>
      </c>
      <c r="AR32" s="314">
        <v>15.7</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504</v>
      </c>
      <c r="AL33" s="1121"/>
      <c r="AM33" s="1121"/>
      <c r="AN33" s="1122"/>
      <c r="AO33" s="312" t="s">
        <v>489</v>
      </c>
      <c r="AP33" s="312" t="s">
        <v>489</v>
      </c>
      <c r="AQ33" s="313" t="s">
        <v>489</v>
      </c>
      <c r="AR33" s="314" t="s">
        <v>489</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505</v>
      </c>
      <c r="AL34" s="1121"/>
      <c r="AM34" s="1121"/>
      <c r="AN34" s="1122"/>
      <c r="AO34" s="312" t="s">
        <v>489</v>
      </c>
      <c r="AP34" s="312" t="s">
        <v>489</v>
      </c>
      <c r="AQ34" s="313">
        <v>23</v>
      </c>
      <c r="AR34" s="314" t="s">
        <v>489</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506</v>
      </c>
      <c r="AL35" s="1121"/>
      <c r="AM35" s="1121"/>
      <c r="AN35" s="1122"/>
      <c r="AO35" s="312">
        <v>642616</v>
      </c>
      <c r="AP35" s="312">
        <v>5465</v>
      </c>
      <c r="AQ35" s="313">
        <v>5696</v>
      </c>
      <c r="AR35" s="314">
        <v>-4.0999999999999996</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507</v>
      </c>
      <c r="AL36" s="1121"/>
      <c r="AM36" s="1121"/>
      <c r="AN36" s="1122"/>
      <c r="AO36" s="312">
        <v>61857</v>
      </c>
      <c r="AP36" s="312">
        <v>526</v>
      </c>
      <c r="AQ36" s="313">
        <v>1273</v>
      </c>
      <c r="AR36" s="314">
        <v>-58.7</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508</v>
      </c>
      <c r="AL37" s="1121"/>
      <c r="AM37" s="1121"/>
      <c r="AN37" s="1122"/>
      <c r="AO37" s="312" t="s">
        <v>489</v>
      </c>
      <c r="AP37" s="312" t="s">
        <v>489</v>
      </c>
      <c r="AQ37" s="313">
        <v>486</v>
      </c>
      <c r="AR37" s="314" t="s">
        <v>489</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509</v>
      </c>
      <c r="AL38" s="1124"/>
      <c r="AM38" s="1124"/>
      <c r="AN38" s="1125"/>
      <c r="AO38" s="315" t="s">
        <v>489</v>
      </c>
      <c r="AP38" s="315" t="s">
        <v>489</v>
      </c>
      <c r="AQ38" s="316">
        <v>0</v>
      </c>
      <c r="AR38" s="304" t="s">
        <v>489</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510</v>
      </c>
      <c r="AL39" s="1124"/>
      <c r="AM39" s="1124"/>
      <c r="AN39" s="1125"/>
      <c r="AO39" s="312">
        <v>-513601</v>
      </c>
      <c r="AP39" s="312">
        <v>-4368</v>
      </c>
      <c r="AQ39" s="313">
        <v>-6136</v>
      </c>
      <c r="AR39" s="314">
        <v>-28.8</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511</v>
      </c>
      <c r="AL40" s="1121"/>
      <c r="AM40" s="1121"/>
      <c r="AN40" s="1122"/>
      <c r="AO40" s="312">
        <v>-3951108</v>
      </c>
      <c r="AP40" s="312">
        <v>-33603</v>
      </c>
      <c r="AQ40" s="313">
        <v>-25079</v>
      </c>
      <c r="AR40" s="314">
        <v>34</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287</v>
      </c>
      <c r="AL41" s="1127"/>
      <c r="AM41" s="1127"/>
      <c r="AN41" s="1128"/>
      <c r="AO41" s="312">
        <v>792121</v>
      </c>
      <c r="AP41" s="312">
        <v>6737</v>
      </c>
      <c r="AQ41" s="313">
        <v>9740</v>
      </c>
      <c r="AR41" s="314">
        <v>-30.8</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512</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513</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481</v>
      </c>
      <c r="AN49" s="1115" t="s">
        <v>514</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515</v>
      </c>
      <c r="AO50" s="329" t="s">
        <v>516</v>
      </c>
      <c r="AP50" s="330" t="s">
        <v>517</v>
      </c>
      <c r="AQ50" s="331" t="s">
        <v>518</v>
      </c>
      <c r="AR50" s="332" t="s">
        <v>519</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520</v>
      </c>
      <c r="AL51" s="325"/>
      <c r="AM51" s="333">
        <v>3312937</v>
      </c>
      <c r="AN51" s="334">
        <v>27982</v>
      </c>
      <c r="AO51" s="335">
        <v>-0.8</v>
      </c>
      <c r="AP51" s="336">
        <v>42836</v>
      </c>
      <c r="AQ51" s="337">
        <v>-0.9</v>
      </c>
      <c r="AR51" s="338">
        <v>0.1</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521</v>
      </c>
      <c r="AM52" s="341">
        <v>2385223</v>
      </c>
      <c r="AN52" s="342">
        <v>20146</v>
      </c>
      <c r="AO52" s="343">
        <v>33.299999999999997</v>
      </c>
      <c r="AP52" s="344">
        <v>22936</v>
      </c>
      <c r="AQ52" s="345">
        <v>1.4</v>
      </c>
      <c r="AR52" s="346">
        <v>31.9</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522</v>
      </c>
      <c r="AL53" s="325"/>
      <c r="AM53" s="333">
        <v>4802354</v>
      </c>
      <c r="AN53" s="334">
        <v>40700</v>
      </c>
      <c r="AO53" s="335">
        <v>45.5</v>
      </c>
      <c r="AP53" s="336">
        <v>44161</v>
      </c>
      <c r="AQ53" s="337">
        <v>3.1</v>
      </c>
      <c r="AR53" s="338">
        <v>42.4</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521</v>
      </c>
      <c r="AM54" s="341">
        <v>3205044</v>
      </c>
      <c r="AN54" s="342">
        <v>27163</v>
      </c>
      <c r="AO54" s="343">
        <v>34.799999999999997</v>
      </c>
      <c r="AP54" s="344">
        <v>23644</v>
      </c>
      <c r="AQ54" s="345">
        <v>3.1</v>
      </c>
      <c r="AR54" s="346">
        <v>31.7</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523</v>
      </c>
      <c r="AL55" s="325"/>
      <c r="AM55" s="333">
        <v>4095657</v>
      </c>
      <c r="AN55" s="334">
        <v>34809</v>
      </c>
      <c r="AO55" s="335">
        <v>-14.5</v>
      </c>
      <c r="AP55" s="336">
        <v>43955</v>
      </c>
      <c r="AQ55" s="337">
        <v>-0.5</v>
      </c>
      <c r="AR55" s="338">
        <v>-14</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521</v>
      </c>
      <c r="AM56" s="341">
        <v>2941066</v>
      </c>
      <c r="AN56" s="342">
        <v>24996</v>
      </c>
      <c r="AO56" s="343">
        <v>-8</v>
      </c>
      <c r="AP56" s="344">
        <v>21318</v>
      </c>
      <c r="AQ56" s="345">
        <v>-9.8000000000000007</v>
      </c>
      <c r="AR56" s="346">
        <v>1.8</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524</v>
      </c>
      <c r="AL57" s="325"/>
      <c r="AM57" s="333">
        <v>2520818</v>
      </c>
      <c r="AN57" s="334">
        <v>21399</v>
      </c>
      <c r="AO57" s="335">
        <v>-38.5</v>
      </c>
      <c r="AP57" s="336">
        <v>41921</v>
      </c>
      <c r="AQ57" s="337">
        <v>-4.5999999999999996</v>
      </c>
      <c r="AR57" s="338">
        <v>-33.9</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521</v>
      </c>
      <c r="AM58" s="341">
        <v>1810768</v>
      </c>
      <c r="AN58" s="342">
        <v>15372</v>
      </c>
      <c r="AO58" s="343">
        <v>-38.5</v>
      </c>
      <c r="AP58" s="344">
        <v>21655</v>
      </c>
      <c r="AQ58" s="345">
        <v>1.6</v>
      </c>
      <c r="AR58" s="346">
        <v>-40.1</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525</v>
      </c>
      <c r="AL59" s="325"/>
      <c r="AM59" s="333">
        <v>2398676</v>
      </c>
      <c r="AN59" s="334">
        <v>20400</v>
      </c>
      <c r="AO59" s="335">
        <v>-4.7</v>
      </c>
      <c r="AP59" s="336">
        <v>44585</v>
      </c>
      <c r="AQ59" s="337">
        <v>6.4</v>
      </c>
      <c r="AR59" s="338">
        <v>-11.1</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521</v>
      </c>
      <c r="AM60" s="341">
        <v>1803330</v>
      </c>
      <c r="AN60" s="342">
        <v>15337</v>
      </c>
      <c r="AO60" s="343">
        <v>-0.2</v>
      </c>
      <c r="AP60" s="344">
        <v>23077</v>
      </c>
      <c r="AQ60" s="345">
        <v>6.6</v>
      </c>
      <c r="AR60" s="346">
        <v>-6.8</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526</v>
      </c>
      <c r="AL61" s="347"/>
      <c r="AM61" s="348">
        <v>3426088</v>
      </c>
      <c r="AN61" s="349">
        <v>29058</v>
      </c>
      <c r="AO61" s="350">
        <v>-2.6</v>
      </c>
      <c r="AP61" s="351">
        <v>43492</v>
      </c>
      <c r="AQ61" s="352">
        <v>0.7</v>
      </c>
      <c r="AR61" s="338">
        <v>-3.3</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521</v>
      </c>
      <c r="AM62" s="341">
        <v>2429086</v>
      </c>
      <c r="AN62" s="342">
        <v>20603</v>
      </c>
      <c r="AO62" s="343">
        <v>4.3</v>
      </c>
      <c r="AP62" s="344">
        <v>22526</v>
      </c>
      <c r="AQ62" s="345">
        <v>0.6</v>
      </c>
      <c r="AR62" s="346">
        <v>3.7</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q1ZABfMM9PkfcJ7kjoow+81qxPzPfOb2iVm6g6uCD1viqLYyzFPGWLFhp8kjL2pgZM8zEUUMc+9GM8DUC4Dlpg==" saltValue="yd/m2S9XxOrhtQxaAASnk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478</v>
      </c>
    </row>
    <row r="121" spans="125:125" ht="13.5" hidden="1" customHeight="1" x14ac:dyDescent="0.15">
      <c r="DU121" s="259"/>
    </row>
  </sheetData>
  <sheetProtection algorithmName="SHA-512" hashValue="Rb6aoF9PsSaeDajl0m+de9ETkABJXD2LzVVKek5vaHs16YfAD78QjIQv8A3xGMyG0I+jLLOz0HKc7M5ldfsagg==" saltValue="xb9vGWL/1QKj+JpJI+Q2s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478</v>
      </c>
    </row>
  </sheetData>
  <sheetProtection algorithmName="SHA-512" hashValue="vw8bxtO2llwX5HzVbhS6BdEQbd7P0kNRnK2MJm9j3ZJ3gRWbEM65ilGDYsaFOGqkXtk7mCtbOK90HjVmFTYjhQ==" saltValue="CAP2/+TCTbyIIB2/oG5t6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s="1" customFormat="1" ht="16.5" customHeight="1" x14ac:dyDescent="0.15"/>
    <row r="2" s="1" customFormat="1" ht="16.5" customHeight="1" x14ac:dyDescent="0.15"/>
    <row r="3" s="1" customFormat="1" ht="16.5" customHeight="1" x14ac:dyDescent="0.15"/>
    <row r="4" s="1" customFormat="1" ht="16.5" customHeight="1" x14ac:dyDescent="0.15"/>
    <row r="5" s="1" customFormat="1" ht="16.5" customHeight="1" x14ac:dyDescent="0.15"/>
    <row r="6" s="1" customFormat="1" ht="16.5" customHeight="1" x14ac:dyDescent="0.15"/>
    <row r="7" s="1" customFormat="1" ht="16.5" customHeight="1" x14ac:dyDescent="0.15"/>
    <row r="8" s="1" customFormat="1" ht="16.5" customHeight="1" x14ac:dyDescent="0.15"/>
    <row r="9" s="1" customFormat="1" ht="16.5" customHeight="1" x14ac:dyDescent="0.15"/>
    <row r="10" s="1" customFormat="1" ht="16.5" customHeight="1" x14ac:dyDescent="0.15"/>
    <row r="11" s="1" customFormat="1" ht="16.5" customHeight="1" x14ac:dyDescent="0.15"/>
    <row r="12" s="1" customFormat="1" ht="16.5" customHeight="1" x14ac:dyDescent="0.15"/>
    <row r="13" s="1" customFormat="1" ht="16.5" customHeight="1" x14ac:dyDescent="0.15"/>
    <row r="14" s="1" customFormat="1" ht="16.5" customHeight="1" x14ac:dyDescent="0.15"/>
    <row r="15" s="1" customFormat="1" ht="16.5" customHeight="1" x14ac:dyDescent="0.15"/>
    <row r="16" s="1" customFormat="1" ht="16.5" customHeight="1" x14ac:dyDescent="0.15"/>
    <row r="17" s="1" customFormat="1" ht="16.5" customHeight="1" x14ac:dyDescent="0.15"/>
    <row r="18" s="1" customFormat="1" ht="16.5" customHeight="1" x14ac:dyDescent="0.15"/>
    <row r="19" s="1" customFormat="1" ht="16.5" customHeight="1" x14ac:dyDescent="0.15"/>
    <row r="20" s="1" customFormat="1" ht="16.5" customHeight="1" x14ac:dyDescent="0.15"/>
    <row r="21" s="1" customFormat="1" ht="16.5" customHeight="1" x14ac:dyDescent="0.15"/>
    <row r="22" s="1" customFormat="1" ht="16.5" customHeight="1" x14ac:dyDescent="0.15"/>
    <row r="23" s="1" customFormat="1" ht="16.5" customHeight="1" x14ac:dyDescent="0.15"/>
    <row r="24" s="1" customFormat="1" ht="16.5" customHeight="1" x14ac:dyDescent="0.15"/>
    <row r="25" s="1" customFormat="1" ht="16.5" customHeight="1" x14ac:dyDescent="0.15"/>
    <row r="26" s="1" customFormat="1" ht="16.5" customHeight="1" x14ac:dyDescent="0.15"/>
    <row r="27" s="1" customFormat="1" ht="16.5" customHeight="1" x14ac:dyDescent="0.15"/>
    <row r="28" s="1" customFormat="1" ht="16.5" customHeight="1" x14ac:dyDescent="0.15"/>
    <row r="29" s="1" customFormat="1" ht="16.5" customHeight="1" x14ac:dyDescent="0.15"/>
    <row r="30" s="1" customFormat="1" ht="16.5" customHeight="1" x14ac:dyDescent="0.15"/>
    <row r="31" s="1" customFormat="1" ht="16.5" customHeight="1" x14ac:dyDescent="0.15"/>
    <row r="32" s="1" customFormat="1"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528</v>
      </c>
      <c r="G46" s="8" t="s">
        <v>529</v>
      </c>
      <c r="H46" s="8" t="s">
        <v>530</v>
      </c>
      <c r="I46" s="8" t="s">
        <v>531</v>
      </c>
      <c r="J46" s="9" t="s">
        <v>532</v>
      </c>
    </row>
    <row r="47" spans="2:10" ht="57.75" customHeight="1" x14ac:dyDescent="0.15">
      <c r="B47" s="10"/>
      <c r="C47" s="1139" t="s">
        <v>3</v>
      </c>
      <c r="D47" s="1139"/>
      <c r="E47" s="1140"/>
      <c r="F47" s="11">
        <v>10.89</v>
      </c>
      <c r="G47" s="12">
        <v>10.65</v>
      </c>
      <c r="H47" s="12">
        <v>11.96</v>
      </c>
      <c r="I47" s="12">
        <v>13.51</v>
      </c>
      <c r="J47" s="13">
        <v>12.5</v>
      </c>
    </row>
    <row r="48" spans="2:10" ht="57.75" customHeight="1" x14ac:dyDescent="0.15">
      <c r="B48" s="14"/>
      <c r="C48" s="1141" t="s">
        <v>4</v>
      </c>
      <c r="D48" s="1141"/>
      <c r="E48" s="1142"/>
      <c r="F48" s="15">
        <v>7.46</v>
      </c>
      <c r="G48" s="16">
        <v>7.43</v>
      </c>
      <c r="H48" s="16">
        <v>9.57</v>
      </c>
      <c r="I48" s="16">
        <v>9.34</v>
      </c>
      <c r="J48" s="17">
        <v>8.42</v>
      </c>
    </row>
    <row r="49" spans="2:10" ht="57.75" customHeight="1" thickBot="1" x14ac:dyDescent="0.2">
      <c r="B49" s="18"/>
      <c r="C49" s="1143" t="s">
        <v>5</v>
      </c>
      <c r="D49" s="1143"/>
      <c r="E49" s="1144"/>
      <c r="F49" s="19" t="s">
        <v>533</v>
      </c>
      <c r="G49" s="20">
        <v>0.11</v>
      </c>
      <c r="H49" s="20">
        <v>4.22</v>
      </c>
      <c r="I49" s="20">
        <v>0.71</v>
      </c>
      <c r="J49" s="21" t="s">
        <v>534</v>
      </c>
    </row>
    <row r="50" spans="2:10" x14ac:dyDescent="0.15"/>
  </sheetData>
  <sheetProtection algorithmName="SHA-512" hashValue="zpvs/SJjKIkqPyjX3Qs161TtKtwkgtc5OXs422Qvdf9YUO2YV6J2TB2ar1xO4cUr+/MAcQI+Zf1YtPrC2PYeVw==" saltValue="b1RgKvcKir5HvycH+ZPvU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55" zoomScaleNormal="5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528</v>
      </c>
      <c r="G33" s="29" t="s">
        <v>529</v>
      </c>
      <c r="H33" s="29" t="s">
        <v>530</v>
      </c>
      <c r="I33" s="29" t="s">
        <v>531</v>
      </c>
      <c r="J33" s="30" t="s">
        <v>532</v>
      </c>
      <c r="K33" s="22"/>
      <c r="L33" s="22"/>
      <c r="M33" s="22"/>
      <c r="N33" s="22"/>
      <c r="O33" s="22"/>
      <c r="P33" s="22"/>
    </row>
    <row r="34" spans="1:16" ht="39" customHeight="1" x14ac:dyDescent="0.15">
      <c r="A34" s="22"/>
      <c r="B34" s="31"/>
      <c r="C34" s="1151" t="s">
        <v>535</v>
      </c>
      <c r="D34" s="1151"/>
      <c r="E34" s="1152"/>
      <c r="F34" s="32">
        <v>6.92</v>
      </c>
      <c r="G34" s="33">
        <v>7.1</v>
      </c>
      <c r="H34" s="33">
        <v>8.81</v>
      </c>
      <c r="I34" s="33">
        <v>8.56</v>
      </c>
      <c r="J34" s="34">
        <v>7.75</v>
      </c>
      <c r="K34" s="22"/>
      <c r="L34" s="22"/>
      <c r="M34" s="22"/>
      <c r="N34" s="22"/>
      <c r="O34" s="22"/>
      <c r="P34" s="22"/>
    </row>
    <row r="35" spans="1:16" ht="39" customHeight="1" x14ac:dyDescent="0.15">
      <c r="A35" s="22"/>
      <c r="B35" s="35"/>
      <c r="C35" s="1145" t="s">
        <v>536</v>
      </c>
      <c r="D35" s="1146"/>
      <c r="E35" s="1147"/>
      <c r="F35" s="36">
        <v>5.37</v>
      </c>
      <c r="G35" s="37">
        <v>4.6500000000000004</v>
      </c>
      <c r="H35" s="37">
        <v>5.0999999999999996</v>
      </c>
      <c r="I35" s="37">
        <v>5.82</v>
      </c>
      <c r="J35" s="38">
        <v>6.63</v>
      </c>
      <c r="K35" s="22"/>
      <c r="L35" s="22"/>
      <c r="M35" s="22"/>
      <c r="N35" s="22"/>
      <c r="O35" s="22"/>
      <c r="P35" s="22"/>
    </row>
    <row r="36" spans="1:16" ht="39" customHeight="1" x14ac:dyDescent="0.15">
      <c r="A36" s="22"/>
      <c r="B36" s="35"/>
      <c r="C36" s="1145" t="s">
        <v>537</v>
      </c>
      <c r="D36" s="1146"/>
      <c r="E36" s="1147"/>
      <c r="F36" s="36">
        <v>5.78</v>
      </c>
      <c r="G36" s="37">
        <v>6.31</v>
      </c>
      <c r="H36" s="37">
        <v>6.48</v>
      </c>
      <c r="I36" s="37">
        <v>6.66</v>
      </c>
      <c r="J36" s="38">
        <v>6.2</v>
      </c>
      <c r="K36" s="22"/>
      <c r="L36" s="22"/>
      <c r="M36" s="22"/>
      <c r="N36" s="22"/>
      <c r="O36" s="22"/>
      <c r="P36" s="22"/>
    </row>
    <row r="37" spans="1:16" ht="39" customHeight="1" x14ac:dyDescent="0.15">
      <c r="A37" s="22"/>
      <c r="B37" s="35"/>
      <c r="C37" s="1145" t="s">
        <v>538</v>
      </c>
      <c r="D37" s="1146"/>
      <c r="E37" s="1147"/>
      <c r="F37" s="36">
        <v>0.67</v>
      </c>
      <c r="G37" s="37">
        <v>1.21</v>
      </c>
      <c r="H37" s="37">
        <v>0.71</v>
      </c>
      <c r="I37" s="37">
        <v>1.52</v>
      </c>
      <c r="J37" s="38">
        <v>1.65</v>
      </c>
      <c r="K37" s="22"/>
      <c r="L37" s="22"/>
      <c r="M37" s="22"/>
      <c r="N37" s="22"/>
      <c r="O37" s="22"/>
      <c r="P37" s="22"/>
    </row>
    <row r="38" spans="1:16" ht="39" customHeight="1" x14ac:dyDescent="0.15">
      <c r="A38" s="22"/>
      <c r="B38" s="35"/>
      <c r="C38" s="1145" t="s">
        <v>539</v>
      </c>
      <c r="D38" s="1146"/>
      <c r="E38" s="1147"/>
      <c r="F38" s="36">
        <v>1.45</v>
      </c>
      <c r="G38" s="37">
        <v>1.35</v>
      </c>
      <c r="H38" s="37">
        <v>1.39</v>
      </c>
      <c r="I38" s="37">
        <v>1.17</v>
      </c>
      <c r="J38" s="38">
        <v>0.73</v>
      </c>
      <c r="K38" s="22"/>
      <c r="L38" s="22"/>
      <c r="M38" s="22"/>
      <c r="N38" s="22"/>
      <c r="O38" s="22"/>
      <c r="P38" s="22"/>
    </row>
    <row r="39" spans="1:16" ht="39" customHeight="1" x14ac:dyDescent="0.15">
      <c r="A39" s="22"/>
      <c r="B39" s="35"/>
      <c r="C39" s="1145" t="s">
        <v>540</v>
      </c>
      <c r="D39" s="1146"/>
      <c r="E39" s="1147"/>
      <c r="F39" s="36">
        <v>0.4</v>
      </c>
      <c r="G39" s="37">
        <v>0.18</v>
      </c>
      <c r="H39" s="37">
        <v>0.46</v>
      </c>
      <c r="I39" s="37">
        <v>0.62</v>
      </c>
      <c r="J39" s="38">
        <v>0.55000000000000004</v>
      </c>
      <c r="K39" s="22"/>
      <c r="L39" s="22"/>
      <c r="M39" s="22"/>
      <c r="N39" s="22"/>
      <c r="O39" s="22"/>
      <c r="P39" s="22"/>
    </row>
    <row r="40" spans="1:16" ht="39" customHeight="1" x14ac:dyDescent="0.15">
      <c r="A40" s="22"/>
      <c r="B40" s="35"/>
      <c r="C40" s="1145" t="s">
        <v>541</v>
      </c>
      <c r="D40" s="1146"/>
      <c r="E40" s="1147"/>
      <c r="F40" s="36">
        <v>0.13</v>
      </c>
      <c r="G40" s="37">
        <v>0.16</v>
      </c>
      <c r="H40" s="37">
        <v>0.05</v>
      </c>
      <c r="I40" s="37">
        <v>0.12</v>
      </c>
      <c r="J40" s="38">
        <v>0.15</v>
      </c>
      <c r="K40" s="22"/>
      <c r="L40" s="22"/>
      <c r="M40" s="22"/>
      <c r="N40" s="22"/>
      <c r="O40" s="22"/>
      <c r="P40" s="22"/>
    </row>
    <row r="41" spans="1:16" ht="39" customHeight="1" x14ac:dyDescent="0.15">
      <c r="A41" s="22"/>
      <c r="B41" s="35"/>
      <c r="C41" s="1145" t="s">
        <v>542</v>
      </c>
      <c r="D41" s="1146"/>
      <c r="E41" s="1147"/>
      <c r="F41" s="36">
        <v>0.12</v>
      </c>
      <c r="G41" s="37">
        <v>0.13</v>
      </c>
      <c r="H41" s="37">
        <v>0.28999999999999998</v>
      </c>
      <c r="I41" s="37">
        <v>0.15</v>
      </c>
      <c r="J41" s="38">
        <v>0.11</v>
      </c>
      <c r="K41" s="22"/>
      <c r="L41" s="22"/>
      <c r="M41" s="22"/>
      <c r="N41" s="22"/>
      <c r="O41" s="22"/>
      <c r="P41" s="22"/>
    </row>
    <row r="42" spans="1:16" ht="39" customHeight="1" x14ac:dyDescent="0.15">
      <c r="A42" s="22"/>
      <c r="B42" s="39"/>
      <c r="C42" s="1145" t="s">
        <v>543</v>
      </c>
      <c r="D42" s="1146"/>
      <c r="E42" s="1147"/>
      <c r="F42" s="36" t="s">
        <v>489</v>
      </c>
      <c r="G42" s="37" t="s">
        <v>489</v>
      </c>
      <c r="H42" s="37" t="s">
        <v>489</v>
      </c>
      <c r="I42" s="37" t="s">
        <v>489</v>
      </c>
      <c r="J42" s="38" t="s">
        <v>489</v>
      </c>
      <c r="K42" s="22"/>
      <c r="L42" s="22"/>
      <c r="M42" s="22"/>
      <c r="N42" s="22"/>
      <c r="O42" s="22"/>
      <c r="P42" s="22"/>
    </row>
    <row r="43" spans="1:16" ht="39" customHeight="1" thickBot="1" x14ac:dyDescent="0.2">
      <c r="A43" s="22"/>
      <c r="B43" s="40"/>
      <c r="C43" s="1148" t="s">
        <v>544</v>
      </c>
      <c r="D43" s="1149"/>
      <c r="E43" s="1150"/>
      <c r="F43" s="41">
        <v>0.05</v>
      </c>
      <c r="G43" s="42">
        <v>0.02</v>
      </c>
      <c r="H43" s="42">
        <v>0.02</v>
      </c>
      <c r="I43" s="42">
        <v>0.04</v>
      </c>
      <c r="J43" s="43">
        <v>0.04</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6AENt0spin2qzxKoY2OqOe92/5aP42mPaCekKiQjpbfVcm3sm/FXvoMzFgOGNrwL93QXnC3c/U8FADR4YjkONw==" saltValue="CCm8+cxAMZO3wbf+tGR5P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528</v>
      </c>
      <c r="L44" s="56" t="s">
        <v>529</v>
      </c>
      <c r="M44" s="56" t="s">
        <v>530</v>
      </c>
      <c r="N44" s="56" t="s">
        <v>531</v>
      </c>
      <c r="O44" s="57" t="s">
        <v>532</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4862</v>
      </c>
      <c r="L45" s="60">
        <v>4816</v>
      </c>
      <c r="M45" s="60">
        <v>4891</v>
      </c>
      <c r="N45" s="60">
        <v>4809</v>
      </c>
      <c r="O45" s="61">
        <v>4552</v>
      </c>
      <c r="P45" s="48"/>
      <c r="Q45" s="48"/>
      <c r="R45" s="48"/>
      <c r="S45" s="48"/>
      <c r="T45" s="48"/>
      <c r="U45" s="48"/>
    </row>
    <row r="46" spans="1:21" ht="30.75" customHeight="1" x14ac:dyDescent="0.15">
      <c r="A46" s="48"/>
      <c r="B46" s="1178"/>
      <c r="C46" s="1179"/>
      <c r="D46" s="62"/>
      <c r="E46" s="1155" t="s">
        <v>11</v>
      </c>
      <c r="F46" s="1155"/>
      <c r="G46" s="1155"/>
      <c r="H46" s="1155"/>
      <c r="I46" s="1155"/>
      <c r="J46" s="1156"/>
      <c r="K46" s="63" t="s">
        <v>489</v>
      </c>
      <c r="L46" s="64" t="s">
        <v>489</v>
      </c>
      <c r="M46" s="64" t="s">
        <v>489</v>
      </c>
      <c r="N46" s="64" t="s">
        <v>489</v>
      </c>
      <c r="O46" s="65" t="s">
        <v>489</v>
      </c>
      <c r="P46" s="48"/>
      <c r="Q46" s="48"/>
      <c r="R46" s="48"/>
      <c r="S46" s="48"/>
      <c r="T46" s="48"/>
      <c r="U46" s="48"/>
    </row>
    <row r="47" spans="1:21" ht="30.75" customHeight="1" x14ac:dyDescent="0.15">
      <c r="A47" s="48"/>
      <c r="B47" s="1178"/>
      <c r="C47" s="1179"/>
      <c r="D47" s="62"/>
      <c r="E47" s="1155" t="s">
        <v>12</v>
      </c>
      <c r="F47" s="1155"/>
      <c r="G47" s="1155"/>
      <c r="H47" s="1155"/>
      <c r="I47" s="1155"/>
      <c r="J47" s="1156"/>
      <c r="K47" s="63" t="s">
        <v>489</v>
      </c>
      <c r="L47" s="64" t="s">
        <v>489</v>
      </c>
      <c r="M47" s="64" t="s">
        <v>489</v>
      </c>
      <c r="N47" s="64" t="s">
        <v>489</v>
      </c>
      <c r="O47" s="65" t="s">
        <v>489</v>
      </c>
      <c r="P47" s="48"/>
      <c r="Q47" s="48"/>
      <c r="R47" s="48"/>
      <c r="S47" s="48"/>
      <c r="T47" s="48"/>
      <c r="U47" s="48"/>
    </row>
    <row r="48" spans="1:21" ht="30.75" customHeight="1" x14ac:dyDescent="0.15">
      <c r="A48" s="48"/>
      <c r="B48" s="1178"/>
      <c r="C48" s="1179"/>
      <c r="D48" s="62"/>
      <c r="E48" s="1155" t="s">
        <v>13</v>
      </c>
      <c r="F48" s="1155"/>
      <c r="G48" s="1155"/>
      <c r="H48" s="1155"/>
      <c r="I48" s="1155"/>
      <c r="J48" s="1156"/>
      <c r="K48" s="63">
        <v>844</v>
      </c>
      <c r="L48" s="64">
        <v>818</v>
      </c>
      <c r="M48" s="64">
        <v>775</v>
      </c>
      <c r="N48" s="64">
        <v>767</v>
      </c>
      <c r="O48" s="65">
        <v>643</v>
      </c>
      <c r="P48" s="48"/>
      <c r="Q48" s="48"/>
      <c r="R48" s="48"/>
      <c r="S48" s="48"/>
      <c r="T48" s="48"/>
      <c r="U48" s="48"/>
    </row>
    <row r="49" spans="1:21" ht="30.75" customHeight="1" x14ac:dyDescent="0.15">
      <c r="A49" s="48"/>
      <c r="B49" s="1178"/>
      <c r="C49" s="1179"/>
      <c r="D49" s="62"/>
      <c r="E49" s="1155" t="s">
        <v>14</v>
      </c>
      <c r="F49" s="1155"/>
      <c r="G49" s="1155"/>
      <c r="H49" s="1155"/>
      <c r="I49" s="1155"/>
      <c r="J49" s="1156"/>
      <c r="K49" s="63">
        <v>79</v>
      </c>
      <c r="L49" s="64">
        <v>65</v>
      </c>
      <c r="M49" s="64">
        <v>56</v>
      </c>
      <c r="N49" s="64">
        <v>52</v>
      </c>
      <c r="O49" s="65">
        <v>62</v>
      </c>
      <c r="P49" s="48"/>
      <c r="Q49" s="48"/>
      <c r="R49" s="48"/>
      <c r="S49" s="48"/>
      <c r="T49" s="48"/>
      <c r="U49" s="48"/>
    </row>
    <row r="50" spans="1:21" ht="30.75" customHeight="1" x14ac:dyDescent="0.15">
      <c r="A50" s="48"/>
      <c r="B50" s="1178"/>
      <c r="C50" s="1179"/>
      <c r="D50" s="62"/>
      <c r="E50" s="1155" t="s">
        <v>15</v>
      </c>
      <c r="F50" s="1155"/>
      <c r="G50" s="1155"/>
      <c r="H50" s="1155"/>
      <c r="I50" s="1155"/>
      <c r="J50" s="1156"/>
      <c r="K50" s="63" t="s">
        <v>489</v>
      </c>
      <c r="L50" s="64" t="s">
        <v>489</v>
      </c>
      <c r="M50" s="64" t="s">
        <v>489</v>
      </c>
      <c r="N50" s="64" t="s">
        <v>489</v>
      </c>
      <c r="O50" s="65" t="s">
        <v>489</v>
      </c>
      <c r="P50" s="48"/>
      <c r="Q50" s="48"/>
      <c r="R50" s="48"/>
      <c r="S50" s="48"/>
      <c r="T50" s="48"/>
      <c r="U50" s="48"/>
    </row>
    <row r="51" spans="1:21" ht="30.75" customHeight="1" x14ac:dyDescent="0.15">
      <c r="A51" s="48"/>
      <c r="B51" s="1180"/>
      <c r="C51" s="1181"/>
      <c r="D51" s="66"/>
      <c r="E51" s="1155" t="s">
        <v>16</v>
      </c>
      <c r="F51" s="1155"/>
      <c r="G51" s="1155"/>
      <c r="H51" s="1155"/>
      <c r="I51" s="1155"/>
      <c r="J51" s="1156"/>
      <c r="K51" s="63" t="s">
        <v>489</v>
      </c>
      <c r="L51" s="64" t="s">
        <v>489</v>
      </c>
      <c r="M51" s="64" t="s">
        <v>489</v>
      </c>
      <c r="N51" s="64" t="s">
        <v>489</v>
      </c>
      <c r="O51" s="65" t="s">
        <v>489</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4958</v>
      </c>
      <c r="L52" s="64">
        <v>4865</v>
      </c>
      <c r="M52" s="64">
        <v>4824</v>
      </c>
      <c r="N52" s="64">
        <v>4687</v>
      </c>
      <c r="O52" s="65">
        <v>4465</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827</v>
      </c>
      <c r="L53" s="69">
        <v>834</v>
      </c>
      <c r="M53" s="69">
        <v>898</v>
      </c>
      <c r="N53" s="69">
        <v>941</v>
      </c>
      <c r="O53" s="70">
        <v>792</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545</v>
      </c>
      <c r="L57" s="81" t="s">
        <v>546</v>
      </c>
      <c r="M57" s="81" t="s">
        <v>547</v>
      </c>
      <c r="N57" s="81" t="s">
        <v>548</v>
      </c>
      <c r="O57" s="82" t="s">
        <v>549</v>
      </c>
      <c r="P57" s="48"/>
      <c r="Q57" s="48"/>
      <c r="R57" s="48"/>
      <c r="S57" s="48"/>
      <c r="T57" s="48"/>
      <c r="U57" s="48"/>
    </row>
    <row r="58" spans="1:21" ht="31.5" customHeight="1" x14ac:dyDescent="0.15">
      <c r="B58" s="1161" t="s">
        <v>24</v>
      </c>
      <c r="C58" s="1162"/>
      <c r="D58" s="1167" t="s">
        <v>25</v>
      </c>
      <c r="E58" s="1168"/>
      <c r="F58" s="1168"/>
      <c r="G58" s="1168"/>
      <c r="H58" s="1168"/>
      <c r="I58" s="1168"/>
      <c r="J58" s="1169"/>
      <c r="K58" s="83"/>
      <c r="L58" s="84"/>
      <c r="M58" s="84"/>
      <c r="N58" s="84"/>
      <c r="O58" s="85"/>
    </row>
    <row r="59" spans="1:21" ht="31.5" customHeight="1" x14ac:dyDescent="0.15">
      <c r="B59" s="1163"/>
      <c r="C59" s="1164"/>
      <c r="D59" s="1170" t="s">
        <v>26</v>
      </c>
      <c r="E59" s="1171"/>
      <c r="F59" s="1171"/>
      <c r="G59" s="1171"/>
      <c r="H59" s="1171"/>
      <c r="I59" s="1171"/>
      <c r="J59" s="1172"/>
      <c r="K59" s="86"/>
      <c r="L59" s="87"/>
      <c r="M59" s="87"/>
      <c r="N59" s="87"/>
      <c r="O59" s="88"/>
    </row>
    <row r="60" spans="1:21" ht="31.5" customHeight="1" thickBot="1" x14ac:dyDescent="0.2">
      <c r="B60" s="1165"/>
      <c r="C60" s="1166"/>
      <c r="D60" s="1173" t="s">
        <v>27</v>
      </c>
      <c r="E60" s="1174"/>
      <c r="F60" s="1174"/>
      <c r="G60" s="1174"/>
      <c r="H60" s="1174"/>
      <c r="I60" s="1174"/>
      <c r="J60" s="1175"/>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0r6C3Ue5i1majL9kQFS2x4nUKSr5xCWfQbSZakuzS54+hSZOlCaoailKQGESKEj0sIlqmIEJ7+tAZRJECgYZIg==" saltValue="KgHHf1mbeOBO7hpX7O3ua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s="96" customFormat="1" ht="15" customHeight="1" x14ac:dyDescent="0.15"/>
    <row r="2" s="96" customFormat="1" ht="15" customHeight="1" x14ac:dyDescent="0.15"/>
    <row r="3" s="96" customFormat="1" ht="15" customHeight="1" x14ac:dyDescent="0.15"/>
    <row r="4" s="96" customFormat="1" ht="15" customHeight="1" x14ac:dyDescent="0.15"/>
    <row r="5" s="96" customFormat="1" ht="15" customHeight="1" x14ac:dyDescent="0.15"/>
    <row r="6" s="96" customFormat="1" ht="15" customHeight="1" x14ac:dyDescent="0.15"/>
    <row r="7" s="96" customFormat="1" ht="15" customHeight="1" x14ac:dyDescent="0.15"/>
    <row r="8" s="96" customFormat="1" ht="15" customHeight="1" x14ac:dyDescent="0.15"/>
    <row r="9" s="96" customFormat="1" ht="15" customHeight="1" x14ac:dyDescent="0.15"/>
    <row r="10" s="96" customFormat="1" ht="15" customHeight="1" x14ac:dyDescent="0.15"/>
    <row r="11" s="96" customFormat="1" ht="15" customHeight="1" x14ac:dyDescent="0.15"/>
    <row r="12" s="96" customFormat="1" ht="15" customHeight="1" x14ac:dyDescent="0.15"/>
    <row r="13" s="96" customFormat="1" ht="15" customHeight="1" x14ac:dyDescent="0.15"/>
    <row r="14" s="96" customFormat="1" ht="15" customHeight="1" x14ac:dyDescent="0.15"/>
    <row r="15" s="96" customFormat="1" ht="15" customHeight="1" x14ac:dyDescent="0.15"/>
    <row r="16" s="96" customFormat="1" ht="15" customHeight="1" x14ac:dyDescent="0.15"/>
    <row r="17" s="96" customFormat="1" ht="15" customHeight="1" x14ac:dyDescent="0.15"/>
    <row r="18" s="96" customFormat="1" ht="15" customHeight="1" x14ac:dyDescent="0.15"/>
    <row r="19" s="96" customFormat="1" ht="15" customHeight="1" x14ac:dyDescent="0.15"/>
    <row r="20" s="96" customFormat="1" ht="15" customHeight="1" x14ac:dyDescent="0.15"/>
    <row r="21" s="96" customFormat="1" ht="15" customHeight="1" x14ac:dyDescent="0.15"/>
    <row r="22" s="96" customFormat="1" ht="15" customHeight="1" x14ac:dyDescent="0.15"/>
    <row r="23" s="96" customFormat="1" ht="15" customHeight="1" x14ac:dyDescent="0.15"/>
    <row r="24" s="96" customFormat="1" ht="15" customHeight="1" x14ac:dyDescent="0.15"/>
    <row r="25" s="96" customFormat="1" ht="15" customHeight="1" x14ac:dyDescent="0.15"/>
    <row r="26" s="96" customFormat="1" ht="15" customHeight="1" x14ac:dyDescent="0.15"/>
    <row r="27" s="96" customFormat="1" ht="15" customHeight="1" x14ac:dyDescent="0.15"/>
    <row r="28" s="96" customFormat="1" ht="15" customHeight="1" x14ac:dyDescent="0.15"/>
    <row r="29" s="96" customFormat="1" ht="15" customHeight="1" x14ac:dyDescent="0.15"/>
    <row r="30" s="96" customFormat="1" ht="15" customHeight="1" x14ac:dyDescent="0.15"/>
    <row r="31" s="96" customFormat="1" ht="15" customHeight="1" x14ac:dyDescent="0.15"/>
    <row r="32" s="96" customFormat="1"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528</v>
      </c>
      <c r="J40" s="103" t="s">
        <v>529</v>
      </c>
      <c r="K40" s="103" t="s">
        <v>530</v>
      </c>
      <c r="L40" s="103" t="s">
        <v>531</v>
      </c>
      <c r="M40" s="104" t="s">
        <v>532</v>
      </c>
    </row>
    <row r="41" spans="2:13" ht="27.75" customHeight="1" x14ac:dyDescent="0.15">
      <c r="B41" s="1196" t="s">
        <v>30</v>
      </c>
      <c r="C41" s="1197"/>
      <c r="D41" s="105"/>
      <c r="E41" s="1198" t="s">
        <v>31</v>
      </c>
      <c r="F41" s="1198"/>
      <c r="G41" s="1198"/>
      <c r="H41" s="1199"/>
      <c r="I41" s="355">
        <v>45745</v>
      </c>
      <c r="J41" s="356">
        <v>45489</v>
      </c>
      <c r="K41" s="356">
        <v>44942</v>
      </c>
      <c r="L41" s="356">
        <v>41961</v>
      </c>
      <c r="M41" s="357">
        <v>38623</v>
      </c>
    </row>
    <row r="42" spans="2:13" ht="27.75" customHeight="1" x14ac:dyDescent="0.15">
      <c r="B42" s="1186"/>
      <c r="C42" s="1187"/>
      <c r="D42" s="106"/>
      <c r="E42" s="1190" t="s">
        <v>32</v>
      </c>
      <c r="F42" s="1190"/>
      <c r="G42" s="1190"/>
      <c r="H42" s="1191"/>
      <c r="I42" s="358">
        <v>384</v>
      </c>
      <c r="J42" s="359">
        <v>386</v>
      </c>
      <c r="K42" s="359">
        <v>387</v>
      </c>
      <c r="L42" s="359">
        <v>420</v>
      </c>
      <c r="M42" s="360">
        <v>390</v>
      </c>
    </row>
    <row r="43" spans="2:13" ht="27.75" customHeight="1" x14ac:dyDescent="0.15">
      <c r="B43" s="1186"/>
      <c r="C43" s="1187"/>
      <c r="D43" s="106"/>
      <c r="E43" s="1190" t="s">
        <v>33</v>
      </c>
      <c r="F43" s="1190"/>
      <c r="G43" s="1190"/>
      <c r="H43" s="1191"/>
      <c r="I43" s="358">
        <v>8962</v>
      </c>
      <c r="J43" s="359">
        <v>8549</v>
      </c>
      <c r="K43" s="359">
        <v>8381</v>
      </c>
      <c r="L43" s="359">
        <v>8006</v>
      </c>
      <c r="M43" s="360">
        <v>7397</v>
      </c>
    </row>
    <row r="44" spans="2:13" ht="27.75" customHeight="1" x14ac:dyDescent="0.15">
      <c r="B44" s="1186"/>
      <c r="C44" s="1187"/>
      <c r="D44" s="106"/>
      <c r="E44" s="1190" t="s">
        <v>34</v>
      </c>
      <c r="F44" s="1190"/>
      <c r="G44" s="1190"/>
      <c r="H44" s="1191"/>
      <c r="I44" s="358">
        <v>477</v>
      </c>
      <c r="J44" s="359">
        <v>541</v>
      </c>
      <c r="K44" s="359">
        <v>467</v>
      </c>
      <c r="L44" s="359">
        <v>460</v>
      </c>
      <c r="M44" s="360">
        <v>616</v>
      </c>
    </row>
    <row r="45" spans="2:13" ht="27.75" customHeight="1" x14ac:dyDescent="0.15">
      <c r="B45" s="1186"/>
      <c r="C45" s="1187"/>
      <c r="D45" s="106"/>
      <c r="E45" s="1190" t="s">
        <v>35</v>
      </c>
      <c r="F45" s="1190"/>
      <c r="G45" s="1190"/>
      <c r="H45" s="1191"/>
      <c r="I45" s="358">
        <v>5689</v>
      </c>
      <c r="J45" s="359">
        <v>5882</v>
      </c>
      <c r="K45" s="359">
        <v>5585</v>
      </c>
      <c r="L45" s="359">
        <v>5461</v>
      </c>
      <c r="M45" s="360">
        <v>5449</v>
      </c>
    </row>
    <row r="46" spans="2:13" ht="27.75" customHeight="1" x14ac:dyDescent="0.15">
      <c r="B46" s="1186"/>
      <c r="C46" s="1187"/>
      <c r="D46" s="107"/>
      <c r="E46" s="1190" t="s">
        <v>36</v>
      </c>
      <c r="F46" s="1190"/>
      <c r="G46" s="1190"/>
      <c r="H46" s="1191"/>
      <c r="I46" s="358" t="s">
        <v>489</v>
      </c>
      <c r="J46" s="359" t="s">
        <v>489</v>
      </c>
      <c r="K46" s="359" t="s">
        <v>489</v>
      </c>
      <c r="L46" s="359" t="s">
        <v>489</v>
      </c>
      <c r="M46" s="360" t="s">
        <v>489</v>
      </c>
    </row>
    <row r="47" spans="2:13" ht="27.75" customHeight="1" x14ac:dyDescent="0.15">
      <c r="B47" s="1186"/>
      <c r="C47" s="1187"/>
      <c r="D47" s="108"/>
      <c r="E47" s="1200" t="s">
        <v>37</v>
      </c>
      <c r="F47" s="1201"/>
      <c r="G47" s="1201"/>
      <c r="H47" s="1202"/>
      <c r="I47" s="358" t="s">
        <v>489</v>
      </c>
      <c r="J47" s="359" t="s">
        <v>489</v>
      </c>
      <c r="K47" s="359" t="s">
        <v>489</v>
      </c>
      <c r="L47" s="359" t="s">
        <v>489</v>
      </c>
      <c r="M47" s="360" t="s">
        <v>489</v>
      </c>
    </row>
    <row r="48" spans="2:13" ht="27.75" customHeight="1" x14ac:dyDescent="0.15">
      <c r="B48" s="1186"/>
      <c r="C48" s="1187"/>
      <c r="D48" s="106"/>
      <c r="E48" s="1190" t="s">
        <v>38</v>
      </c>
      <c r="F48" s="1190"/>
      <c r="G48" s="1190"/>
      <c r="H48" s="1191"/>
      <c r="I48" s="358" t="s">
        <v>489</v>
      </c>
      <c r="J48" s="359" t="s">
        <v>489</v>
      </c>
      <c r="K48" s="359" t="s">
        <v>489</v>
      </c>
      <c r="L48" s="359" t="s">
        <v>489</v>
      </c>
      <c r="M48" s="360" t="s">
        <v>489</v>
      </c>
    </row>
    <row r="49" spans="2:13" ht="27.75" customHeight="1" x14ac:dyDescent="0.15">
      <c r="B49" s="1188"/>
      <c r="C49" s="1189"/>
      <c r="D49" s="106"/>
      <c r="E49" s="1190" t="s">
        <v>39</v>
      </c>
      <c r="F49" s="1190"/>
      <c r="G49" s="1190"/>
      <c r="H49" s="1191"/>
      <c r="I49" s="358" t="s">
        <v>489</v>
      </c>
      <c r="J49" s="359" t="s">
        <v>489</v>
      </c>
      <c r="K49" s="359" t="s">
        <v>489</v>
      </c>
      <c r="L49" s="359" t="s">
        <v>489</v>
      </c>
      <c r="M49" s="360" t="s">
        <v>489</v>
      </c>
    </row>
    <row r="50" spans="2:13" ht="27.75" customHeight="1" x14ac:dyDescent="0.15">
      <c r="B50" s="1184" t="s">
        <v>40</v>
      </c>
      <c r="C50" s="1185"/>
      <c r="D50" s="109"/>
      <c r="E50" s="1190" t="s">
        <v>41</v>
      </c>
      <c r="F50" s="1190"/>
      <c r="G50" s="1190"/>
      <c r="H50" s="1191"/>
      <c r="I50" s="358">
        <v>7661</v>
      </c>
      <c r="J50" s="359">
        <v>7814</v>
      </c>
      <c r="K50" s="359">
        <v>8640</v>
      </c>
      <c r="L50" s="359">
        <v>8509</v>
      </c>
      <c r="M50" s="360">
        <v>8010</v>
      </c>
    </row>
    <row r="51" spans="2:13" ht="27.75" customHeight="1" x14ac:dyDescent="0.15">
      <c r="B51" s="1186"/>
      <c r="C51" s="1187"/>
      <c r="D51" s="106"/>
      <c r="E51" s="1190" t="s">
        <v>42</v>
      </c>
      <c r="F51" s="1190"/>
      <c r="G51" s="1190"/>
      <c r="H51" s="1191"/>
      <c r="I51" s="358">
        <v>6357</v>
      </c>
      <c r="J51" s="359">
        <v>5985</v>
      </c>
      <c r="K51" s="359">
        <v>5814</v>
      </c>
      <c r="L51" s="359">
        <v>5437</v>
      </c>
      <c r="M51" s="360">
        <v>5414</v>
      </c>
    </row>
    <row r="52" spans="2:13" ht="27.75" customHeight="1" x14ac:dyDescent="0.15">
      <c r="B52" s="1188"/>
      <c r="C52" s="1189"/>
      <c r="D52" s="106"/>
      <c r="E52" s="1190" t="s">
        <v>43</v>
      </c>
      <c r="F52" s="1190"/>
      <c r="G52" s="1190"/>
      <c r="H52" s="1191"/>
      <c r="I52" s="358">
        <v>45436</v>
      </c>
      <c r="J52" s="359">
        <v>45215</v>
      </c>
      <c r="K52" s="359">
        <v>43565</v>
      </c>
      <c r="L52" s="359">
        <v>41070</v>
      </c>
      <c r="M52" s="360">
        <v>38139</v>
      </c>
    </row>
    <row r="53" spans="2:13" ht="27.75" customHeight="1" thickBot="1" x14ac:dyDescent="0.2">
      <c r="B53" s="1192" t="s">
        <v>19</v>
      </c>
      <c r="C53" s="1193"/>
      <c r="D53" s="110"/>
      <c r="E53" s="1194" t="s">
        <v>44</v>
      </c>
      <c r="F53" s="1194"/>
      <c r="G53" s="1194"/>
      <c r="H53" s="1195"/>
      <c r="I53" s="361">
        <v>1804</v>
      </c>
      <c r="J53" s="362">
        <v>1834</v>
      </c>
      <c r="K53" s="362">
        <v>1742</v>
      </c>
      <c r="L53" s="362">
        <v>1292</v>
      </c>
      <c r="M53" s="363">
        <v>911</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ttjFHgH3LgI19rAA8MMkjsnCF18p3yO5yHlaQ1oZsKDFuQvzDsv10dCy9kE8IOE/GROkZVAkOVBoXL0J0mJSpQ==" saltValue="G4/Pzvm/RlaQIz/5vfC45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5" zoomScaleNormal="5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s="1" customFormat="1" ht="16.5" customHeight="1" x14ac:dyDescent="0.15"/>
    <row r="2" s="1" customFormat="1" ht="16.5" customHeight="1" x14ac:dyDescent="0.15"/>
    <row r="3" s="1" customFormat="1" ht="16.5" customHeight="1" x14ac:dyDescent="0.15"/>
    <row r="4" s="1" customFormat="1" ht="16.5" customHeight="1" x14ac:dyDescent="0.15"/>
    <row r="5" s="1" customFormat="1" ht="16.5" customHeight="1" x14ac:dyDescent="0.15"/>
    <row r="6" s="1" customFormat="1" ht="16.5" customHeight="1" x14ac:dyDescent="0.15"/>
    <row r="7" s="1" customFormat="1" ht="16.5" customHeight="1" x14ac:dyDescent="0.15"/>
    <row r="8" s="1" customFormat="1" ht="16.5" customHeight="1" x14ac:dyDescent="0.15"/>
    <row r="9" s="1" customFormat="1" ht="16.5" customHeight="1" x14ac:dyDescent="0.15"/>
    <row r="10" s="1" customFormat="1" ht="16.5" customHeight="1" x14ac:dyDescent="0.15"/>
    <row r="11" s="1" customFormat="1" ht="16.5" customHeight="1" x14ac:dyDescent="0.15"/>
    <row r="12" s="1" customFormat="1" ht="16.5" customHeight="1" x14ac:dyDescent="0.15"/>
    <row r="13" s="1" customFormat="1" ht="16.5" customHeight="1" x14ac:dyDescent="0.15"/>
    <row r="14" s="1" customFormat="1" ht="16.5" customHeight="1" x14ac:dyDescent="0.15"/>
    <row r="15" s="1" customFormat="1" ht="16.5" customHeight="1" x14ac:dyDescent="0.15"/>
    <row r="16" s="1" customFormat="1" ht="16.5" customHeight="1" x14ac:dyDescent="0.15"/>
    <row r="17" s="1" customFormat="1" ht="16.5" customHeight="1" x14ac:dyDescent="0.15"/>
    <row r="18" s="1" customFormat="1" ht="16.5" customHeight="1" x14ac:dyDescent="0.15"/>
    <row r="19" s="1" customFormat="1" ht="16.5" customHeight="1" x14ac:dyDescent="0.15"/>
    <row r="20" s="1" customFormat="1" ht="16.5" customHeight="1" x14ac:dyDescent="0.15"/>
    <row r="21" s="1" customFormat="1" ht="16.5" customHeight="1" x14ac:dyDescent="0.15"/>
    <row r="22" s="1" customFormat="1" ht="16.5" customHeight="1" x14ac:dyDescent="0.15"/>
    <row r="23" s="1" customFormat="1" ht="16.5" customHeight="1" x14ac:dyDescent="0.15"/>
    <row r="24" s="1" customFormat="1" ht="16.5" customHeight="1" x14ac:dyDescent="0.15"/>
    <row r="25" s="1" customFormat="1" ht="16.5" customHeight="1" x14ac:dyDescent="0.15"/>
    <row r="26" s="1" customFormat="1" ht="16.5" customHeight="1" x14ac:dyDescent="0.15"/>
    <row r="27" s="1" customFormat="1" ht="16.5" customHeight="1" x14ac:dyDescent="0.15"/>
    <row r="28" s="1" customFormat="1" ht="16.5" customHeight="1" x14ac:dyDescent="0.15"/>
    <row r="29" s="1" customFormat="1" ht="16.5" customHeight="1" x14ac:dyDescent="0.15"/>
    <row r="30" s="1" customFormat="1" ht="16.5" customHeight="1" x14ac:dyDescent="0.15"/>
    <row r="31" s="1" customFormat="1" ht="16.5" customHeight="1" x14ac:dyDescent="0.15"/>
    <row r="32" s="1" customFormat="1" ht="16.5" customHeight="1" x14ac:dyDescent="0.15"/>
    <row r="33" s="1" customFormat="1" ht="16.5" customHeight="1" x14ac:dyDescent="0.15"/>
    <row r="34" s="1" customFormat="1" ht="16.5" customHeight="1" x14ac:dyDescent="0.15"/>
    <row r="35" s="1" customFormat="1" ht="16.5" customHeight="1" x14ac:dyDescent="0.15"/>
    <row r="36" s="1" customFormat="1" ht="16.5" customHeight="1" x14ac:dyDescent="0.15"/>
    <row r="37" s="1" customFormat="1" ht="16.5" customHeight="1" x14ac:dyDescent="0.15"/>
    <row r="38" s="1" customFormat="1" ht="16.5" customHeight="1" x14ac:dyDescent="0.15"/>
    <row r="39" s="1" customFormat="1" ht="16.5" customHeight="1" x14ac:dyDescent="0.15"/>
    <row r="40" s="1" customFormat="1" ht="16.5" customHeight="1" x14ac:dyDescent="0.15"/>
    <row r="41" s="1" customFormat="1" ht="16.5" customHeight="1" x14ac:dyDescent="0.15"/>
    <row r="42" s="1" customFormat="1" ht="16.5" customHeight="1" x14ac:dyDescent="0.15"/>
    <row r="43" s="1" customFormat="1" ht="16.5" customHeight="1" x14ac:dyDescent="0.15"/>
    <row r="44" s="1" customFormat="1" ht="16.5" customHeight="1" x14ac:dyDescent="0.15"/>
    <row r="45" s="1" customFormat="1" ht="16.5" customHeight="1" x14ac:dyDescent="0.15"/>
    <row r="46" s="1" customFormat="1" ht="16.5" customHeight="1" x14ac:dyDescent="0.15"/>
    <row r="47" s="1" customFormat="1" ht="16.5" customHeight="1" x14ac:dyDescent="0.15"/>
    <row r="48" s="1" customFormat="1"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530</v>
      </c>
      <c r="G54" s="119" t="s">
        <v>531</v>
      </c>
      <c r="H54" s="120" t="s">
        <v>532</v>
      </c>
    </row>
    <row r="55" spans="2:8" ht="52.5" customHeight="1" x14ac:dyDescent="0.15">
      <c r="B55" s="121"/>
      <c r="C55" s="1211" t="s">
        <v>46</v>
      </c>
      <c r="D55" s="1211"/>
      <c r="E55" s="1212"/>
      <c r="F55" s="122">
        <v>3099</v>
      </c>
      <c r="G55" s="122">
        <v>3405</v>
      </c>
      <c r="H55" s="123">
        <v>3220</v>
      </c>
    </row>
    <row r="56" spans="2:8" ht="52.5" customHeight="1" x14ac:dyDescent="0.15">
      <c r="B56" s="124"/>
      <c r="C56" s="1213" t="s">
        <v>47</v>
      </c>
      <c r="D56" s="1213"/>
      <c r="E56" s="1214"/>
      <c r="F56" s="125">
        <v>1078</v>
      </c>
      <c r="G56" s="125">
        <v>791</v>
      </c>
      <c r="H56" s="126">
        <v>728</v>
      </c>
    </row>
    <row r="57" spans="2:8" ht="53.25" customHeight="1" x14ac:dyDescent="0.15">
      <c r="B57" s="124"/>
      <c r="C57" s="1215" t="s">
        <v>48</v>
      </c>
      <c r="D57" s="1215"/>
      <c r="E57" s="1216"/>
      <c r="F57" s="127">
        <v>6116</v>
      </c>
      <c r="G57" s="127">
        <v>6016</v>
      </c>
      <c r="H57" s="128">
        <v>5903</v>
      </c>
    </row>
    <row r="58" spans="2:8" ht="45.75" customHeight="1" x14ac:dyDescent="0.15">
      <c r="B58" s="129"/>
      <c r="C58" s="1203" t="s">
        <v>572</v>
      </c>
      <c r="D58" s="1204"/>
      <c r="E58" s="1205"/>
      <c r="F58" s="130">
        <v>2710</v>
      </c>
      <c r="G58" s="130">
        <v>2566</v>
      </c>
      <c r="H58" s="131">
        <v>2509</v>
      </c>
    </row>
    <row r="59" spans="2:8" ht="45.75" customHeight="1" x14ac:dyDescent="0.15">
      <c r="B59" s="129"/>
      <c r="C59" s="1203" t="s">
        <v>573</v>
      </c>
      <c r="D59" s="1204"/>
      <c r="E59" s="1205"/>
      <c r="F59" s="130">
        <v>1637</v>
      </c>
      <c r="G59" s="130">
        <v>1740</v>
      </c>
      <c r="H59" s="131">
        <v>1843</v>
      </c>
    </row>
    <row r="60" spans="2:8" ht="45.75" customHeight="1" x14ac:dyDescent="0.15">
      <c r="B60" s="129"/>
      <c r="C60" s="1203" t="s">
        <v>574</v>
      </c>
      <c r="D60" s="1204"/>
      <c r="E60" s="1205"/>
      <c r="F60" s="130">
        <v>656</v>
      </c>
      <c r="G60" s="130">
        <v>667</v>
      </c>
      <c r="H60" s="131">
        <v>657</v>
      </c>
    </row>
    <row r="61" spans="2:8" ht="45.75" customHeight="1" x14ac:dyDescent="0.15">
      <c r="B61" s="129"/>
      <c r="C61" s="1203" t="s">
        <v>575</v>
      </c>
      <c r="D61" s="1204"/>
      <c r="E61" s="1205"/>
      <c r="F61" s="130">
        <v>622</v>
      </c>
      <c r="G61" s="130">
        <v>598</v>
      </c>
      <c r="H61" s="131">
        <v>573</v>
      </c>
    </row>
    <row r="62" spans="2:8" ht="45.75" customHeight="1" thickBot="1" x14ac:dyDescent="0.2">
      <c r="B62" s="132"/>
      <c r="C62" s="1206" t="s">
        <v>576</v>
      </c>
      <c r="D62" s="1207"/>
      <c r="E62" s="1208"/>
      <c r="F62" s="133">
        <v>129</v>
      </c>
      <c r="G62" s="133">
        <v>104</v>
      </c>
      <c r="H62" s="134">
        <v>89</v>
      </c>
    </row>
    <row r="63" spans="2:8" ht="52.5" customHeight="1" thickBot="1" x14ac:dyDescent="0.2">
      <c r="B63" s="135"/>
      <c r="C63" s="1209" t="s">
        <v>49</v>
      </c>
      <c r="D63" s="1209"/>
      <c r="E63" s="1210"/>
      <c r="F63" s="136">
        <v>10294</v>
      </c>
      <c r="G63" s="136">
        <v>10211</v>
      </c>
      <c r="H63" s="137">
        <v>9852</v>
      </c>
    </row>
    <row r="64" spans="2:8" x14ac:dyDescent="0.15"/>
  </sheetData>
  <sheetProtection algorithmName="SHA-512" hashValue="xGuRcoFyn/7YQ1eSZDEE1rCHHss+83DEK4W520f2/Y4QDfYfmMbk3nWqPuduCf6CeEbqRFWIupk+BEzXHKN9eQ==" saltValue="W6r+B5t3p0DogdXanxsWD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527</v>
      </c>
      <c r="G2" s="151"/>
      <c r="H2" s="152"/>
    </row>
    <row r="3" spans="1:8" x14ac:dyDescent="0.15">
      <c r="A3" s="148" t="s">
        <v>520</v>
      </c>
      <c r="B3" s="153"/>
      <c r="C3" s="154"/>
      <c r="D3" s="155">
        <v>27982</v>
      </c>
      <c r="E3" s="156"/>
      <c r="F3" s="157">
        <v>42836</v>
      </c>
      <c r="G3" s="158"/>
      <c r="H3" s="159"/>
    </row>
    <row r="4" spans="1:8" x14ac:dyDescent="0.15">
      <c r="A4" s="160"/>
      <c r="B4" s="161"/>
      <c r="C4" s="162"/>
      <c r="D4" s="163">
        <v>20146</v>
      </c>
      <c r="E4" s="164"/>
      <c r="F4" s="165">
        <v>22936</v>
      </c>
      <c r="G4" s="166"/>
      <c r="H4" s="167"/>
    </row>
    <row r="5" spans="1:8" x14ac:dyDescent="0.15">
      <c r="A5" s="148" t="s">
        <v>522</v>
      </c>
      <c r="B5" s="153"/>
      <c r="C5" s="154"/>
      <c r="D5" s="155">
        <v>40700</v>
      </c>
      <c r="E5" s="156"/>
      <c r="F5" s="157">
        <v>44161</v>
      </c>
      <c r="G5" s="158"/>
      <c r="H5" s="159"/>
    </row>
    <row r="6" spans="1:8" x14ac:dyDescent="0.15">
      <c r="A6" s="160"/>
      <c r="B6" s="161"/>
      <c r="C6" s="162"/>
      <c r="D6" s="163">
        <v>27163</v>
      </c>
      <c r="E6" s="164"/>
      <c r="F6" s="165">
        <v>23644</v>
      </c>
      <c r="G6" s="166"/>
      <c r="H6" s="167"/>
    </row>
    <row r="7" spans="1:8" x14ac:dyDescent="0.15">
      <c r="A7" s="148" t="s">
        <v>523</v>
      </c>
      <c r="B7" s="153"/>
      <c r="C7" s="154"/>
      <c r="D7" s="155">
        <v>34809</v>
      </c>
      <c r="E7" s="156"/>
      <c r="F7" s="157">
        <v>43955</v>
      </c>
      <c r="G7" s="158"/>
      <c r="H7" s="159"/>
    </row>
    <row r="8" spans="1:8" x14ac:dyDescent="0.15">
      <c r="A8" s="160"/>
      <c r="B8" s="161"/>
      <c r="C8" s="162"/>
      <c r="D8" s="163">
        <v>24996</v>
      </c>
      <c r="E8" s="164"/>
      <c r="F8" s="165">
        <v>21318</v>
      </c>
      <c r="G8" s="166"/>
      <c r="H8" s="167"/>
    </row>
    <row r="9" spans="1:8" x14ac:dyDescent="0.15">
      <c r="A9" s="148" t="s">
        <v>524</v>
      </c>
      <c r="B9" s="153"/>
      <c r="C9" s="154"/>
      <c r="D9" s="155">
        <v>21399</v>
      </c>
      <c r="E9" s="156"/>
      <c r="F9" s="157">
        <v>41921</v>
      </c>
      <c r="G9" s="158"/>
      <c r="H9" s="159"/>
    </row>
    <row r="10" spans="1:8" x14ac:dyDescent="0.15">
      <c r="A10" s="160"/>
      <c r="B10" s="161"/>
      <c r="C10" s="162"/>
      <c r="D10" s="163">
        <v>15372</v>
      </c>
      <c r="E10" s="164"/>
      <c r="F10" s="165">
        <v>21655</v>
      </c>
      <c r="G10" s="166"/>
      <c r="H10" s="167"/>
    </row>
    <row r="11" spans="1:8" x14ac:dyDescent="0.15">
      <c r="A11" s="148" t="s">
        <v>525</v>
      </c>
      <c r="B11" s="153"/>
      <c r="C11" s="154"/>
      <c r="D11" s="155">
        <v>20400</v>
      </c>
      <c r="E11" s="156"/>
      <c r="F11" s="157">
        <v>44585</v>
      </c>
      <c r="G11" s="158"/>
      <c r="H11" s="159"/>
    </row>
    <row r="12" spans="1:8" x14ac:dyDescent="0.15">
      <c r="A12" s="160"/>
      <c r="B12" s="161"/>
      <c r="C12" s="168"/>
      <c r="D12" s="163">
        <v>15337</v>
      </c>
      <c r="E12" s="164"/>
      <c r="F12" s="165">
        <v>23077</v>
      </c>
      <c r="G12" s="166"/>
      <c r="H12" s="167"/>
    </row>
    <row r="13" spans="1:8" x14ac:dyDescent="0.15">
      <c r="A13" s="148"/>
      <c r="B13" s="153"/>
      <c r="C13" s="169"/>
      <c r="D13" s="170">
        <v>29058</v>
      </c>
      <c r="E13" s="171"/>
      <c r="F13" s="172">
        <v>43492</v>
      </c>
      <c r="G13" s="173"/>
      <c r="H13" s="159"/>
    </row>
    <row r="14" spans="1:8" x14ac:dyDescent="0.15">
      <c r="A14" s="160"/>
      <c r="B14" s="161"/>
      <c r="C14" s="162"/>
      <c r="D14" s="163">
        <v>20603</v>
      </c>
      <c r="E14" s="164"/>
      <c r="F14" s="165">
        <v>22526</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7.46</v>
      </c>
      <c r="C19" s="174">
        <f>ROUND(VALUE(SUBSTITUTE(実質収支比率等に係る経年分析!G$48,"▲","-")),2)</f>
        <v>7.43</v>
      </c>
      <c r="D19" s="174">
        <f>ROUND(VALUE(SUBSTITUTE(実質収支比率等に係る経年分析!H$48,"▲","-")),2)</f>
        <v>9.57</v>
      </c>
      <c r="E19" s="174">
        <f>ROUND(VALUE(SUBSTITUTE(実質収支比率等に係る経年分析!I$48,"▲","-")),2)</f>
        <v>9.34</v>
      </c>
      <c r="F19" s="174">
        <f>ROUND(VALUE(SUBSTITUTE(実質収支比率等に係る経年分析!J$48,"▲","-")),2)</f>
        <v>8.42</v>
      </c>
    </row>
    <row r="20" spans="1:11" x14ac:dyDescent="0.15">
      <c r="A20" s="174" t="s">
        <v>53</v>
      </c>
      <c r="B20" s="174">
        <f>ROUND(VALUE(SUBSTITUTE(実質収支比率等に係る経年分析!F$47,"▲","-")),2)</f>
        <v>10.89</v>
      </c>
      <c r="C20" s="174">
        <f>ROUND(VALUE(SUBSTITUTE(実質収支比率等に係る経年分析!G$47,"▲","-")),2)</f>
        <v>10.65</v>
      </c>
      <c r="D20" s="174">
        <f>ROUND(VALUE(SUBSTITUTE(実質収支比率等に係る経年分析!H$47,"▲","-")),2)</f>
        <v>11.96</v>
      </c>
      <c r="E20" s="174">
        <f>ROUND(VALUE(SUBSTITUTE(実質収支比率等に係る経年分析!I$47,"▲","-")),2)</f>
        <v>13.51</v>
      </c>
      <c r="F20" s="174">
        <f>ROUND(VALUE(SUBSTITUTE(実質収支比率等に係る経年分析!J$47,"▲","-")),2)</f>
        <v>12.5</v>
      </c>
    </row>
    <row r="21" spans="1:11" x14ac:dyDescent="0.15">
      <c r="A21" s="174" t="s">
        <v>54</v>
      </c>
      <c r="B21" s="174">
        <f>IF(ISNUMBER(VALUE(SUBSTITUTE(実質収支比率等に係る経年分析!F$49,"▲","-"))),ROUND(VALUE(SUBSTITUTE(実質収支比率等に係る経年分析!F$49,"▲","-")),2),NA())</f>
        <v>-1.1100000000000001</v>
      </c>
      <c r="C21" s="174">
        <f>IF(ISNUMBER(VALUE(SUBSTITUTE(実質収支比率等に係る経年分析!G$49,"▲","-"))),ROUND(VALUE(SUBSTITUTE(実質収支比率等に係る経年分析!G$49,"▲","-")),2),NA())</f>
        <v>0.11</v>
      </c>
      <c r="D21" s="174">
        <f>IF(ISNUMBER(VALUE(SUBSTITUTE(実質収支比率等に係る経年分析!H$49,"▲","-"))),ROUND(VALUE(SUBSTITUTE(実質収支比率等に係る経年分析!H$49,"▲","-")),2),NA())</f>
        <v>4.22</v>
      </c>
      <c r="E21" s="174">
        <f>IF(ISNUMBER(VALUE(SUBSTITUTE(実質収支比率等に係る経年分析!I$49,"▲","-"))),ROUND(VALUE(SUBSTITUTE(実質収支比率等に係る経年分析!I$49,"▲","-")),2),NA())</f>
        <v>0.71</v>
      </c>
      <c r="F21" s="174">
        <f>IF(ISNUMBER(VALUE(SUBSTITUTE(実質収支比率等に係る経年分析!J$49,"▲","-"))),ROUND(VALUE(SUBSTITUTE(実質収支比率等に係る経年分析!J$49,"▲","-")),2),NA())</f>
        <v>-1.43</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0.05</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0.02</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0.02</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0.04</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0.04</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広田中央特定土地区画整理事業特別会計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0.12</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0.13</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0.28999999999999998</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0.15</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0.11</v>
      </c>
    </row>
    <row r="30" spans="1:11" x14ac:dyDescent="0.15">
      <c r="A30" s="175" t="str">
        <f>IF(連結実質赤字比率に係る赤字・黒字の構成分析!C$40="",NA(),連結実質赤字比率に係る赤字・黒字の構成分析!C$40)</f>
        <v>農業集落排水事業特別会計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0.13</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0.16</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0.05</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0.12</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0.15</v>
      </c>
    </row>
    <row r="31" spans="1:11" x14ac:dyDescent="0.15">
      <c r="A31" s="175" t="str">
        <f>IF(連結実質赤字比率に係る赤字・黒字の構成分析!C$39="",NA(),連結実質赤字比率に係る赤字・黒字の構成分析!C$39)</f>
        <v>北新宿第二土地区画整理事業特別会計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0.4</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0.18</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0.46</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0.62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0.55000000000000004</v>
      </c>
    </row>
    <row r="32" spans="1:11" x14ac:dyDescent="0.15">
      <c r="A32" s="175" t="str">
        <f>IF(連結実質赤字比率に係る赤字・黒字の構成分析!C$38="",NA(),連結実質赤字比率に係る赤字・黒字の構成分析!C$38)</f>
        <v>国民健康保険事業特別会計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1.45</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1.35</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1.39</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1.17</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0.73</v>
      </c>
    </row>
    <row r="33" spans="1:16" x14ac:dyDescent="0.15">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0.67</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1.21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0.71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1.52</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1.65</v>
      </c>
    </row>
    <row r="34" spans="1:16" x14ac:dyDescent="0.15">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5.78</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6.31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6.48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6.66</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6.2</v>
      </c>
    </row>
    <row r="35" spans="1:16" x14ac:dyDescent="0.15">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5.37</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4.6500000000000004</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5.0999999999999996</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5.82</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6.63</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6.92</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7.1</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8.81</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8.56</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7.75</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4958</v>
      </c>
      <c r="E42" s="176"/>
      <c r="F42" s="176"/>
      <c r="G42" s="176">
        <f>'実質公債費比率（分子）の構造'!L$52</f>
        <v>4865</v>
      </c>
      <c r="H42" s="176"/>
      <c r="I42" s="176"/>
      <c r="J42" s="176">
        <f>'実質公債費比率（分子）の構造'!M$52</f>
        <v>4824</v>
      </c>
      <c r="K42" s="176"/>
      <c r="L42" s="176"/>
      <c r="M42" s="176">
        <f>'実質公債費比率（分子）の構造'!N$52</f>
        <v>4687</v>
      </c>
      <c r="N42" s="176"/>
      <c r="O42" s="176"/>
      <c r="P42" s="176">
        <f>'実質公債費比率（分子）の構造'!O$52</f>
        <v>4465</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f>'実質公債費比率（分子）の構造'!K$49</f>
        <v>79</v>
      </c>
      <c r="C45" s="176"/>
      <c r="D45" s="176"/>
      <c r="E45" s="176">
        <f>'実質公債費比率（分子）の構造'!L$49</f>
        <v>65</v>
      </c>
      <c r="F45" s="176"/>
      <c r="G45" s="176"/>
      <c r="H45" s="176">
        <f>'実質公債費比率（分子）の構造'!M$49</f>
        <v>56</v>
      </c>
      <c r="I45" s="176"/>
      <c r="J45" s="176"/>
      <c r="K45" s="176">
        <f>'実質公債費比率（分子）の構造'!N$49</f>
        <v>52</v>
      </c>
      <c r="L45" s="176"/>
      <c r="M45" s="176"/>
      <c r="N45" s="176">
        <f>'実質公債費比率（分子）の構造'!O$49</f>
        <v>62</v>
      </c>
      <c r="O45" s="176"/>
      <c r="P45" s="176"/>
    </row>
    <row r="46" spans="1:16" x14ac:dyDescent="0.15">
      <c r="A46" s="176" t="s">
        <v>64</v>
      </c>
      <c r="B46" s="176">
        <f>'実質公債費比率（分子）の構造'!K$48</f>
        <v>844</v>
      </c>
      <c r="C46" s="176"/>
      <c r="D46" s="176"/>
      <c r="E46" s="176">
        <f>'実質公債費比率（分子）の構造'!L$48</f>
        <v>818</v>
      </c>
      <c r="F46" s="176"/>
      <c r="G46" s="176"/>
      <c r="H46" s="176">
        <f>'実質公債費比率（分子）の構造'!M$48</f>
        <v>775</v>
      </c>
      <c r="I46" s="176"/>
      <c r="J46" s="176"/>
      <c r="K46" s="176">
        <f>'実質公債費比率（分子）の構造'!N$48</f>
        <v>767</v>
      </c>
      <c r="L46" s="176"/>
      <c r="M46" s="176"/>
      <c r="N46" s="176">
        <f>'実質公債費比率（分子）の構造'!O$48</f>
        <v>643</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4862</v>
      </c>
      <c r="C49" s="176"/>
      <c r="D49" s="176"/>
      <c r="E49" s="176">
        <f>'実質公債費比率（分子）の構造'!L$45</f>
        <v>4816</v>
      </c>
      <c r="F49" s="176"/>
      <c r="G49" s="176"/>
      <c r="H49" s="176">
        <f>'実質公債費比率（分子）の構造'!M$45</f>
        <v>4891</v>
      </c>
      <c r="I49" s="176"/>
      <c r="J49" s="176"/>
      <c r="K49" s="176">
        <f>'実質公債費比率（分子）の構造'!N$45</f>
        <v>4809</v>
      </c>
      <c r="L49" s="176"/>
      <c r="M49" s="176"/>
      <c r="N49" s="176">
        <f>'実質公債費比率（分子）の構造'!O$45</f>
        <v>4552</v>
      </c>
      <c r="O49" s="176"/>
      <c r="P49" s="176"/>
    </row>
    <row r="50" spans="1:16" x14ac:dyDescent="0.15">
      <c r="A50" s="176" t="s">
        <v>67</v>
      </c>
      <c r="B50" s="176" t="e">
        <f>NA()</f>
        <v>#N/A</v>
      </c>
      <c r="C50" s="176">
        <f>IF(ISNUMBER('実質公債費比率（分子）の構造'!K$53),'実質公債費比率（分子）の構造'!K$53,NA())</f>
        <v>827</v>
      </c>
      <c r="D50" s="176" t="e">
        <f>NA()</f>
        <v>#N/A</v>
      </c>
      <c r="E50" s="176" t="e">
        <f>NA()</f>
        <v>#N/A</v>
      </c>
      <c r="F50" s="176">
        <f>IF(ISNUMBER('実質公債費比率（分子）の構造'!L$53),'実質公債費比率（分子）の構造'!L$53,NA())</f>
        <v>834</v>
      </c>
      <c r="G50" s="176" t="e">
        <f>NA()</f>
        <v>#N/A</v>
      </c>
      <c r="H50" s="176" t="e">
        <f>NA()</f>
        <v>#N/A</v>
      </c>
      <c r="I50" s="176">
        <f>IF(ISNUMBER('実質公債費比率（分子）の構造'!M$53),'実質公債費比率（分子）の構造'!M$53,NA())</f>
        <v>898</v>
      </c>
      <c r="J50" s="176" t="e">
        <f>NA()</f>
        <v>#N/A</v>
      </c>
      <c r="K50" s="176" t="e">
        <f>NA()</f>
        <v>#N/A</v>
      </c>
      <c r="L50" s="176">
        <f>IF(ISNUMBER('実質公債費比率（分子）の構造'!N$53),'実質公債費比率（分子）の構造'!N$53,NA())</f>
        <v>941</v>
      </c>
      <c r="M50" s="176" t="e">
        <f>NA()</f>
        <v>#N/A</v>
      </c>
      <c r="N50" s="176" t="e">
        <f>NA()</f>
        <v>#N/A</v>
      </c>
      <c r="O50" s="176">
        <f>IF(ISNUMBER('実質公債費比率（分子）の構造'!O$53),'実質公債費比率（分子）の構造'!O$53,NA())</f>
        <v>792</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45436</v>
      </c>
      <c r="E56" s="175"/>
      <c r="F56" s="175"/>
      <c r="G56" s="175">
        <f>'将来負担比率（分子）の構造'!J$52</f>
        <v>45215</v>
      </c>
      <c r="H56" s="175"/>
      <c r="I56" s="175"/>
      <c r="J56" s="175">
        <f>'将来負担比率（分子）の構造'!K$52</f>
        <v>43565</v>
      </c>
      <c r="K56" s="175"/>
      <c r="L56" s="175"/>
      <c r="M56" s="175">
        <f>'将来負担比率（分子）の構造'!L$52</f>
        <v>41070</v>
      </c>
      <c r="N56" s="175"/>
      <c r="O56" s="175"/>
      <c r="P56" s="175">
        <f>'将来負担比率（分子）の構造'!M$52</f>
        <v>38139</v>
      </c>
    </row>
    <row r="57" spans="1:16" x14ac:dyDescent="0.15">
      <c r="A57" s="175" t="s">
        <v>42</v>
      </c>
      <c r="B57" s="175"/>
      <c r="C57" s="175"/>
      <c r="D57" s="175">
        <f>'将来負担比率（分子）の構造'!I$51</f>
        <v>6357</v>
      </c>
      <c r="E57" s="175"/>
      <c r="F57" s="175"/>
      <c r="G57" s="175">
        <f>'将来負担比率（分子）の構造'!J$51</f>
        <v>5985</v>
      </c>
      <c r="H57" s="175"/>
      <c r="I57" s="175"/>
      <c r="J57" s="175">
        <f>'将来負担比率（分子）の構造'!K$51</f>
        <v>5814</v>
      </c>
      <c r="K57" s="175"/>
      <c r="L57" s="175"/>
      <c r="M57" s="175">
        <f>'将来負担比率（分子）の構造'!L$51</f>
        <v>5437</v>
      </c>
      <c r="N57" s="175"/>
      <c r="O57" s="175"/>
      <c r="P57" s="175">
        <f>'将来負担比率（分子）の構造'!M$51</f>
        <v>5414</v>
      </c>
    </row>
    <row r="58" spans="1:16" x14ac:dyDescent="0.15">
      <c r="A58" s="175" t="s">
        <v>41</v>
      </c>
      <c r="B58" s="175"/>
      <c r="C58" s="175"/>
      <c r="D58" s="175">
        <f>'将来負担比率（分子）の構造'!I$50</f>
        <v>7661</v>
      </c>
      <c r="E58" s="175"/>
      <c r="F58" s="175"/>
      <c r="G58" s="175">
        <f>'将来負担比率（分子）の構造'!J$50</f>
        <v>7814</v>
      </c>
      <c r="H58" s="175"/>
      <c r="I58" s="175"/>
      <c r="J58" s="175">
        <f>'将来負担比率（分子）の構造'!K$50</f>
        <v>8640</v>
      </c>
      <c r="K58" s="175"/>
      <c r="L58" s="175"/>
      <c r="M58" s="175">
        <f>'将来負担比率（分子）の構造'!L$50</f>
        <v>8509</v>
      </c>
      <c r="N58" s="175"/>
      <c r="O58" s="175"/>
      <c r="P58" s="175">
        <f>'将来負担比率（分子）の構造'!M$50</f>
        <v>8010</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5689</v>
      </c>
      <c r="C62" s="175"/>
      <c r="D62" s="175"/>
      <c r="E62" s="175">
        <f>'将来負担比率（分子）の構造'!J$45</f>
        <v>5882</v>
      </c>
      <c r="F62" s="175"/>
      <c r="G62" s="175"/>
      <c r="H62" s="175">
        <f>'将来負担比率（分子）の構造'!K$45</f>
        <v>5585</v>
      </c>
      <c r="I62" s="175"/>
      <c r="J62" s="175"/>
      <c r="K62" s="175">
        <f>'将来負担比率（分子）の構造'!L$45</f>
        <v>5461</v>
      </c>
      <c r="L62" s="175"/>
      <c r="M62" s="175"/>
      <c r="N62" s="175">
        <f>'将来負担比率（分子）の構造'!M$45</f>
        <v>5449</v>
      </c>
      <c r="O62" s="175"/>
      <c r="P62" s="175"/>
    </row>
    <row r="63" spans="1:16" x14ac:dyDescent="0.15">
      <c r="A63" s="175" t="s">
        <v>34</v>
      </c>
      <c r="B63" s="175">
        <f>'将来負担比率（分子）の構造'!I$44</f>
        <v>477</v>
      </c>
      <c r="C63" s="175"/>
      <c r="D63" s="175"/>
      <c r="E63" s="175">
        <f>'将来負担比率（分子）の構造'!J$44</f>
        <v>541</v>
      </c>
      <c r="F63" s="175"/>
      <c r="G63" s="175"/>
      <c r="H63" s="175">
        <f>'将来負担比率（分子）の構造'!K$44</f>
        <v>467</v>
      </c>
      <c r="I63" s="175"/>
      <c r="J63" s="175"/>
      <c r="K63" s="175">
        <f>'将来負担比率（分子）の構造'!L$44</f>
        <v>460</v>
      </c>
      <c r="L63" s="175"/>
      <c r="M63" s="175"/>
      <c r="N63" s="175">
        <f>'将来負担比率（分子）の構造'!M$44</f>
        <v>616</v>
      </c>
      <c r="O63" s="175"/>
      <c r="P63" s="175"/>
    </row>
    <row r="64" spans="1:16" x14ac:dyDescent="0.15">
      <c r="A64" s="175" t="s">
        <v>33</v>
      </c>
      <c r="B64" s="175">
        <f>'将来負担比率（分子）の構造'!I$43</f>
        <v>8962</v>
      </c>
      <c r="C64" s="175"/>
      <c r="D64" s="175"/>
      <c r="E64" s="175">
        <f>'将来負担比率（分子）の構造'!J$43</f>
        <v>8549</v>
      </c>
      <c r="F64" s="175"/>
      <c r="G64" s="175"/>
      <c r="H64" s="175">
        <f>'将来負担比率（分子）の構造'!K$43</f>
        <v>8381</v>
      </c>
      <c r="I64" s="175"/>
      <c r="J64" s="175"/>
      <c r="K64" s="175">
        <f>'将来負担比率（分子）の構造'!L$43</f>
        <v>8006</v>
      </c>
      <c r="L64" s="175"/>
      <c r="M64" s="175"/>
      <c r="N64" s="175">
        <f>'将来負担比率（分子）の構造'!M$43</f>
        <v>7397</v>
      </c>
      <c r="O64" s="175"/>
      <c r="P64" s="175"/>
    </row>
    <row r="65" spans="1:16" x14ac:dyDescent="0.15">
      <c r="A65" s="175" t="s">
        <v>32</v>
      </c>
      <c r="B65" s="175">
        <f>'将来負担比率（分子）の構造'!I$42</f>
        <v>384</v>
      </c>
      <c r="C65" s="175"/>
      <c r="D65" s="175"/>
      <c r="E65" s="175">
        <f>'将来負担比率（分子）の構造'!J$42</f>
        <v>386</v>
      </c>
      <c r="F65" s="175"/>
      <c r="G65" s="175"/>
      <c r="H65" s="175">
        <f>'将来負担比率（分子）の構造'!K$42</f>
        <v>387</v>
      </c>
      <c r="I65" s="175"/>
      <c r="J65" s="175"/>
      <c r="K65" s="175">
        <f>'将来負担比率（分子）の構造'!L$42</f>
        <v>420</v>
      </c>
      <c r="L65" s="175"/>
      <c r="M65" s="175"/>
      <c r="N65" s="175">
        <f>'将来負担比率（分子）の構造'!M$42</f>
        <v>390</v>
      </c>
      <c r="O65" s="175"/>
      <c r="P65" s="175"/>
    </row>
    <row r="66" spans="1:16" x14ac:dyDescent="0.15">
      <c r="A66" s="175" t="s">
        <v>31</v>
      </c>
      <c r="B66" s="175">
        <f>'将来負担比率（分子）の構造'!I$41</f>
        <v>45745</v>
      </c>
      <c r="C66" s="175"/>
      <c r="D66" s="175"/>
      <c r="E66" s="175">
        <f>'将来負担比率（分子）の構造'!J$41</f>
        <v>45489</v>
      </c>
      <c r="F66" s="175"/>
      <c r="G66" s="175"/>
      <c r="H66" s="175">
        <f>'将来負担比率（分子）の構造'!K$41</f>
        <v>44942</v>
      </c>
      <c r="I66" s="175"/>
      <c r="J66" s="175"/>
      <c r="K66" s="175">
        <f>'将来負担比率（分子）の構造'!L$41</f>
        <v>41961</v>
      </c>
      <c r="L66" s="175"/>
      <c r="M66" s="175"/>
      <c r="N66" s="175">
        <f>'将来負担比率（分子）の構造'!M$41</f>
        <v>38623</v>
      </c>
      <c r="O66" s="175"/>
      <c r="P66" s="175"/>
    </row>
    <row r="67" spans="1:16" x14ac:dyDescent="0.15">
      <c r="A67" s="175" t="s">
        <v>71</v>
      </c>
      <c r="B67" s="175" t="e">
        <f>NA()</f>
        <v>#N/A</v>
      </c>
      <c r="C67" s="175">
        <f>IF(ISNUMBER('将来負担比率（分子）の構造'!I$53), IF('将来負担比率（分子）の構造'!I$53 &lt; 0, 0, '将来負担比率（分子）の構造'!I$53), NA())</f>
        <v>1804</v>
      </c>
      <c r="D67" s="175" t="e">
        <f>NA()</f>
        <v>#N/A</v>
      </c>
      <c r="E67" s="175" t="e">
        <f>NA()</f>
        <v>#N/A</v>
      </c>
      <c r="F67" s="175">
        <f>IF(ISNUMBER('将来負担比率（分子）の構造'!J$53), IF('将来負担比率（分子）の構造'!J$53 &lt; 0, 0, '将来負担比率（分子）の構造'!J$53), NA())</f>
        <v>1834</v>
      </c>
      <c r="G67" s="175" t="e">
        <f>NA()</f>
        <v>#N/A</v>
      </c>
      <c r="H67" s="175" t="e">
        <f>NA()</f>
        <v>#N/A</v>
      </c>
      <c r="I67" s="175">
        <f>IF(ISNUMBER('将来負担比率（分子）の構造'!K$53), IF('将来負担比率（分子）の構造'!K$53 &lt; 0, 0, '将来負担比率（分子）の構造'!K$53), NA())</f>
        <v>1742</v>
      </c>
      <c r="J67" s="175" t="e">
        <f>NA()</f>
        <v>#N/A</v>
      </c>
      <c r="K67" s="175" t="e">
        <f>NA()</f>
        <v>#N/A</v>
      </c>
      <c r="L67" s="175">
        <f>IF(ISNUMBER('将来負担比率（分子）の構造'!L$53), IF('将来負担比率（分子）の構造'!L$53 &lt; 0, 0, '将来負担比率（分子）の構造'!L$53), NA())</f>
        <v>1292</v>
      </c>
      <c r="M67" s="175" t="e">
        <f>NA()</f>
        <v>#N/A</v>
      </c>
      <c r="N67" s="175" t="e">
        <f>NA()</f>
        <v>#N/A</v>
      </c>
      <c r="O67" s="175">
        <f>IF(ISNUMBER('将来負担比率（分子）の構造'!M$53), IF('将来負担比率（分子）の構造'!M$53 &lt; 0, 0, '将来負担比率（分子）の構造'!M$53), NA())</f>
        <v>911</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3099</v>
      </c>
      <c r="C72" s="179">
        <f>基金残高に係る経年分析!G55</f>
        <v>3405</v>
      </c>
      <c r="D72" s="179">
        <f>基金残高に係る経年分析!H55</f>
        <v>3220</v>
      </c>
    </row>
    <row r="73" spans="1:16" x14ac:dyDescent="0.15">
      <c r="A73" s="178" t="s">
        <v>74</v>
      </c>
      <c r="B73" s="179">
        <f>基金残高に係る経年分析!F56</f>
        <v>1078</v>
      </c>
      <c r="C73" s="179">
        <f>基金残高に係る経年分析!G56</f>
        <v>791</v>
      </c>
      <c r="D73" s="179">
        <f>基金残高に係る経年分析!H56</f>
        <v>728</v>
      </c>
    </row>
    <row r="74" spans="1:16" x14ac:dyDescent="0.15">
      <c r="A74" s="178" t="s">
        <v>75</v>
      </c>
      <c r="B74" s="179">
        <f>基金残高に係る経年分析!F57</f>
        <v>6116</v>
      </c>
      <c r="C74" s="179">
        <f>基金残高に係る経年分析!G57</f>
        <v>6016</v>
      </c>
      <c r="D74" s="179">
        <f>基金残高に係る経年分析!H57</f>
        <v>5903</v>
      </c>
    </row>
  </sheetData>
  <sheetProtection algorithmName="SHA-512" hashValue="Hj3Nnzp6Uy+vI+r5ubME4JnhxX0XqOxER9pldEIQ8oIUx6Lej/TrAeSrpJ3np3/oKC9w7TssDfJ585kDuFNIbA==" saltValue="/ySvdu1E2vIISukhAX5taQ=="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dcterms:created xsi:type="dcterms:W3CDTF">2025-02-19T01:26:56Z</dcterms:created>
  <dcterms:modified xsi:type="dcterms:W3CDTF">2025-03-18T01:39:11Z</dcterms:modified>
  <cp:category/>
</cp:coreProperties>
</file>