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0.9.222.38\ﾌｧｲﾙｻｰﾊﾞ\作業用ﾌｫﾙﾀﾞ\(06)財政課\(02)財政係\3　【財政分析・健全化】\3-4-2　【財政状況資料集】\R5年度分\"/>
    </mc:Choice>
  </mc:AlternateContent>
  <xr:revisionPtr revIDLastSave="0" documentId="13_ncr:1_{2D78FEB0-E38E-4997-AFEF-FD75BB2877D0}" xr6:coauthVersionLast="47" xr6:coauthVersionMax="47" xr10:uidLastSave="{00000000-0000-0000-0000-000000000000}"/>
  <bookViews>
    <workbookView xWindow="-28920" yWindow="-5580" windowWidth="29040" windowHeight="15720" tabRatio="924"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<sst xmlns="http://schemas.openxmlformats.org/spreadsheetml/2006/main" count="1067" uniqueCount="562">
  <si>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</si>
  <si>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</si>
  <si>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</si>
  <si>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</si>
  <si>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</si>
  <si>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</si>
  <si>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</si>
  <si>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</si>
  <si>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</si>
  <si>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</si>
  <si>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</si>
  <si>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</si>
  <si>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</si>
  <si>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</si>
  <si>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</si>
  <si>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</si>
  <si>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</si>
  <si>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</si>
  <si>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</si>
  <si>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</si>
  <si>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</si>
  <si>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</si>
  <si>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</si>
  <si>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</si>
  <si>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</si>
  <si>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</si>
  <si>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</si>
  <si>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</si>
  <si>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</si>
  <si>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</si>
  <si>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</si>
  <si>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</si>
  <si>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</si>
  <si>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</si>
  <si>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</si>
  <si>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</si>
  <si>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</si>
  <si>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</si>
  <si>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</si>
  <si>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</si>
  <si>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</si>
  <si>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</si>
  <si>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</si>
  <si>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</si>
  <si>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</si>
  <si>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</si>
  <si>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</si>
  <si>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</si>
  <si>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</si>
  <si>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</si>
  <si>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</si>
  <si>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</si>
  <si>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</si>
  <si>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</si>
  <si>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</si>
  <si>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</si>
  <si>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</si>
  <si>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</si>
  <si>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</si>
  <si>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</si>
  <si>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</si>
  <si>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</si>
  <si>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</si>
  <si>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</si>
  <si>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</si>
  <si>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</si>
  <si>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</si>
  <si>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</si>
  <si>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</si>
  <si>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</si>
  <si>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</si>
  <si>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</si>
  <si>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</si>
  <si>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</si>
  <si>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</si>
  <si>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</si>
  <si>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</si>
  <si>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</si>
  <si>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</si>
  <si>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</si>
  <si>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</si>
  <si>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</si>
  <si>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</si>
  <si>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</si>
  <si>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</si>
  <si>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</si>
  <si>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</si>
  <si>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</si>
  <si>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</si>
  <si>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</si>
  <si>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</si>
  <si>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</si>
  <si>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</si>
  <si>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</si>
  <si>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</si>
  <si>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</si>
  <si>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</si>
  <si>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</si>
  <si>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</si>
  <si>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</si>
  <si>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</si>
  <si>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</si>
  <si>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</si>
  <si>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</si>
  <si>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</si>
  <si>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</si>
  <si>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</si>
  <si>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</si>
  <si>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</si>
  <si>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</si>
  <si>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</si>
  <si>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</si>
  <si>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</si>
  <si>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</si>
  <si>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</si>
  <si>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</si>
  <si>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</si>
  <si>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</si>
  <si>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</si>
  <si>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</si>
  <si>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</si>
  <si>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</si>
  <si>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</si>
  <si>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</si>
  <si>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</si>
  <si>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</si>
  <si>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</si>
  <si>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</si>
  <si>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</si>
  <si>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</si>
  <si>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</si>
  <si>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</si>
  <si>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</si>
  <si>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</si>
  <si>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</si>
  <si>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</si>
  <si>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</si>
  <si>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</si>
  <si>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</si>
  <si>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</si>
  <si>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</si>
  <si>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</si>
  <si>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</si>
  <si>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</si>
  <si>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</si>
  <si>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</si>
  <si>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</si>
  <si>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</si>
  <si>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</si>
  <si>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</si>
  <si>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</si>
  <si>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</si>
  <si>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</si>
  <si>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</si>
  <si>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</si>
  <si>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</si>
  <si>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</si>
  <si>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</si>
  <si>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</si>
  <si>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</si>
  <si>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</si>
  <si>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</si>
  <si>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</si>
  <si>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</si>
  <si>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</si>
  <si>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</si>
  <si>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</si>
  <si>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</si>
  <si>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</si>
  <si>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</si>
  <si>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</si>
  <si>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</si>
  <si>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</si>
  <si>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</si>
  <si>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</si>
  <si>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</si>
  <si>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</si>
  <si>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</si>
  <si>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</si>
  <si>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</si>
  <si>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</si>
  <si>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</si>
  <si>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</si>
  <si>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</si>
  <si>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</si>
  <si>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</si>
  <si>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</si>
  <si>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</si>
  <si>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</si>
  <si>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</si>
  <si>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</si>
  <si>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</si>
  <si>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</si>
  <si>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</si>
  <si>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</si>
  <si>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</si>
  <si>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</si>
  <si>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</si>
  <si>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</si>
  <si>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</si>
  <si>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</si>
  <si>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</si>
  <si>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</si>
  <si>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埼玉県羽生市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</si>
  <si>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</si>
  <si>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</si>
  <si>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</si>
  <si>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</si>
  <si>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</si>
  <si>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</si>
  <si>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</si>
  <si>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</si>
  <si>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</si>
  <si>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</si>
  <si>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</si>
  <si>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</si>
  <si>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</si>
  <si>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</si>
  <si>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</si>
  <si>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</si>
  <si>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</si>
  <si>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</si>
  <si>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</si>
  <si>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</si>
  <si>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</si>
  <si>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</si>
  <si>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</si>
  <si>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</si>
  <si>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</si>
  <si>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</si>
  <si>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</si>
  <si>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</si>
  <si>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</si>
  <si>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</si>
  <si>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</si>
  <si>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</si>
  <si>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</si>
  <si>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</si>
  <si>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</si>
  <si>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</si>
  <si>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</si>
  <si>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</si>
  <si>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</si>
  <si>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</si>
  <si>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</si>
  <si>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</si>
  <si>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</si>
  <si>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</si>
  <si>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</si>
  <si>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</si>
  <si>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</si>
  <si>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</si>
  <si>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</si>
  <si>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</si>
  <si>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</si>
  <si>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</si>
  <si>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</si>
  <si>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</si>
  <si>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</si>
  <si>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</si>
  <si>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</si>
  <si>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</si>
  <si>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</si>
  <si>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</si>
  <si>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</si>
  <si>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</si>
  <si>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</si>
  <si>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</si>
  <si>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</si>
  <si>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</si>
  <si>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</si>
  <si>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</si>
  <si>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</si>
  <si>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</si>
  <si>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</si>
  <si>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</si>
  <si>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</si>
  <si>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</si>
  <si>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</si>
  <si>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</si>
  <si>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</si>
  <si>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</si>
  <si>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</si>
  <si>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</si>
  <si>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</si>
  <si>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</si>
  <si>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</si>
  <si>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</si>
  <si>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</si>
  <si>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</si>
  <si>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</si>
  <si>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</si>
  <si>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</si>
  <si>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</si>
  <si>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</si>
  <si>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</si>
  <si>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</si>
  <si>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</si>
  <si>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</si>
  <si>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</si>
  <si>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</si>
  <si>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</si>
  <si>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</si>
  <si>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</si>
  <si>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</si>
  <si>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</si>
  <si>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</si>
  <si>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</si>
  <si>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</si>
  <si>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</si>
  <si>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</si>
  <si>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</si>
  <si>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</si>
  <si>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</si>
  <si>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</si>
  <si>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</si>
  <si>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</si>
  <si>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</si>
  <si>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</si>
  <si>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</si>
  <si>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</si>
  <si>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</si>
  <si>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</si>
  <si>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</si>
  <si>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</si>
  <si>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</si>
  <si>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</si>
  <si>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</si>
  <si>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</si>
  <si>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</si>
  <si>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</si>
  <si>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</si>
  <si>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</si>
  <si>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</si>
  <si>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</si>
  <si>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</si>
  <si>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</si>
  <si>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</si>
  <si>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</si>
  <si>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</si>
  <si>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</si>
  <si>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</si>
  <si>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</si>
  <si>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</si>
  <si>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</si>
  <si>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</si>
  <si>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</si>
  <si>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</si>
  <si>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</si>
  <si>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</si>
  <si>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</si>
  <si>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</si>
  <si>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</si>
  <si>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</si>
  <si>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埼玉県羽生市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</si>
  <si>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</si>
  <si>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</si>
  <si>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</si>
  <si>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</si>
  <si>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</si>
  <si>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</si>
  <si>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</si>
  <si>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</si>
  <si>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</si>
  <si>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</si>
  <si>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</si>
  <si>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</si>
  <si>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</si>
  <si>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</si>
  <si>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</si>
  <si>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</si>
  <si>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</si>
  <si>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</si>
  <si>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</si>
  <si>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</si>
  <si>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</si>
  <si>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</si>
  <si>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</si>
  <si>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</si>
  <si>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</si>
  <si>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</si>
  <si>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</si>
  <si>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</si>
  <si>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</si>
  <si>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</si>
  <si>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</si>
  <si>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</si>
  <si>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</si>
  <si>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</si>
  <si>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</si>
  <si>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</si>
  <si>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</si>
  <si>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</si>
  <si>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</si>
  <si>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</si>
  <si>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</si>
  <si>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</si>
  <si>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</si>
  <si>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</si>
  <si>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</si>
  <si>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</si>
  <si>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</si>
  <si>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</si>
  <si>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</si>
  <si>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</si>
  <si>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</si>
  <si>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</si>
  <si>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</si>
  <si>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</si>
  <si>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</si>
  <si>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</si>
  <si>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</si>
  <si>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</si>
  <si>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</si>
  <si>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</si>
  <si>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</si>
  <si>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</si>
  <si>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</si>
  <si>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</si>
  <si>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</si>
  <si>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</si>
  <si>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</si>
  <si>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</si>
  <si>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</si>
  <si>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</si>
  <si>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</si>
  <si>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</si>
  <si>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</si>
  <si>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</si>
  <si>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</si>
  <si>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</si>
  <si>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</si>
  <si>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</si>
  <si>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</si>
  <si>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</si>
  <si>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</si>
  <si>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</si>
  <si>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</si>
  <si>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</si>
  <si>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</si>
  <si>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</si>
  <si>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</si>
  <si>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</si>
  <si>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</si>
  <si>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</si>
  <si>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</si>
  <si>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</si>
  <si>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</si>
  <si>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</si>
  <si>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</si>
  <si>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</si>
  <si>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</si>
  <si>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</si>
  <si>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</si>
  <si>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</si>
  <si>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</si>
  <si>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</si>
  <si>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</si>
  <si>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</si>
  <si>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</si>
  <si>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</si>
  <si>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</si>
  <si>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</si>
  <si>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</si>
  <si>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</si>
  <si>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</si>
  <si>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</si>
  <si>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</si>
  <si>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</si>
  <si>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</si>
  <si>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</si>
  <si>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</si>
  <si>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</si>
  <si>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</si>
  <si>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</si>
  <si>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</si>
  <si>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</si>
  <si>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</si>
  <si>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</si>
  <si>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</si>
  <si>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</si>
  <si>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</si>
  <si>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</si>
  <si>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</si>
  <si>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</si>
  <si>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</si>
  <si>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</si>
  <si>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</si>
  <si>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</si>
  <si>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</si>
  <si>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</si>
  <si>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</si>
  <si>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</si>
  <si>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</si>
  <si>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</si>
  <si>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</si>
  <si>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</si>
  <si>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</si>
  <si>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</si>
  <si>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</si>
  <si>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</si>
  <si>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</si>
  <si>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</si>
  <si>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</si>
  <si>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</si>
  <si>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</si>
  <si>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</si>
  <si>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</si>
  <si>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</si>
  <si>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</si>
  <si>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</si>
  <si>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</si>
  <si>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</si>
  <si>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</si>
  <si>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</si>
  <si>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</si>
  <si>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</si>
  <si>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</si>
  <si>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</si>
  <si>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</si>
  <si>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</si>
  <si>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</si>
  <si>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</si>
  <si>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</si>
  <si>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</si>
  <si>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</si>
  <si>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</si>
  <si>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</si>
  <si>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</si>
  <si>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</si>
  <si>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0.22</t>
  </si>
  <si>
    <t>▲ 1.77</t>
  </si>
  <si>
    <t>▲ 1.53</t>
  </si>
  <si>
    <t>一般会計</t>
  </si>
  <si>
    <t>水道事業会計</t>
  </si>
  <si>
    <t>国民健康保険特別会計</t>
  </si>
  <si>
    <t>下水道事業会計</t>
  </si>
  <si>
    <t>介護保険特別会計</t>
  </si>
  <si>
    <t>後期高齢者医療特別会計</t>
  </si>
  <si>
    <t>中小企業従業員退職金等共済事業特別会計</t>
  </si>
  <si>
    <t>その他会計（赤字）</t>
  </si>
  <si>
    <t>その他会計（黒字）</t>
  </si>
  <si>
    <t>R01</t>
    <phoneticPr fontId="5"/>
  </si>
  <si>
    <t>R02</t>
    <phoneticPr fontId="5"/>
  </si>
  <si>
    <t>R03</t>
    <phoneticPr fontId="5"/>
  </si>
  <si>
    <t>R04</t>
    <phoneticPr fontId="5"/>
  </si>
  <si>
    <t>R05</t>
    <phoneticPr fontId="5"/>
  </si>
  <si>
    <t>一般廃棄物処理施設整備基金</t>
    <rPh sb="0" eb="5">
      <t>イッパンハイキブツ</t>
    </rPh>
    <rPh sb="5" eb="11">
      <t>ショリシセツセイビ</t>
    </rPh>
    <rPh sb="11" eb="13">
      <t>キキン</t>
    </rPh>
    <phoneticPr fontId="5"/>
  </si>
  <si>
    <t>公共施設修繕引当基金</t>
    <rPh sb="0" eb="10">
      <t>コウキョウシセツシュウゼンヒキアテキキン</t>
    </rPh>
    <phoneticPr fontId="5"/>
  </si>
  <si>
    <t>中小企業従業員退職金等共済基金</t>
    <phoneticPr fontId="10"/>
  </si>
  <si>
    <t>ふるさと応援寄付基金</t>
    <phoneticPr fontId="10"/>
  </si>
  <si>
    <t>協働によるまちづくり基金</t>
    <phoneticPr fontId="10"/>
  </si>
  <si>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</si>
  <si>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</si>
  <si>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</si>
  <si>
    <t>埼玉県都市ボートレース企業団</t>
    <rPh sb="0" eb="3">
      <t>サイタマケン</t>
    </rPh>
    <rPh sb="3" eb="5">
      <t>トシ</t>
    </rPh>
    <rPh sb="11" eb="14">
      <t>キギョウダン</t>
    </rPh>
    <phoneticPr fontId="2"/>
  </si>
  <si>
    <t>加須市・羽生市水防事務組合</t>
  </si>
  <si>
    <t>行田羽生資源環境組合</t>
    <rPh sb="0" eb="10">
      <t>ギョウダハニュウシゲンカンキョウクミアイ</t>
    </rPh>
    <phoneticPr fontId="2"/>
  </si>
  <si>
    <t>一般会計</t>
    <rPh sb="0" eb="4">
      <t>イッパンカイケイ</t>
    </rPh>
    <phoneticPr fontId="2"/>
  </si>
  <si>
    <t>特別会計</t>
    <rPh sb="0" eb="4">
      <t>トクベツカイケイ</t>
    </rPh>
    <phoneticPr fontId="2"/>
  </si>
  <si>
    <t>交通災害特別会計</t>
    <rPh sb="0" eb="4">
      <t>コウツウサイガイ</t>
    </rPh>
    <rPh sb="4" eb="8">
      <t>トクベツカイケイ</t>
    </rPh>
    <phoneticPr fontId="2"/>
  </si>
  <si>
    <t>岩瀬土地区画整理組合</t>
    <rPh sb="0" eb="2">
      <t>イワセ</t>
    </rPh>
    <rPh sb="2" eb="8">
      <t>トチクカクセイリ</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</si>
</sst>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E624-48CF-B04A-3A1C400FAE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32257</c:v>
                </c:pt>
                <c:pt idx="1">
                  <c:v>36820</c:v>
                </c:pt>
                <c:pt idx="2">
                  <c:v>30763</c:v>
                </c:pt>
                <c:pt idx="3">
                  <c:v>42823</c:v>
                </c:pt>
                <c:pt idx="4">
                  <c:v>48290</c:v>
                </c:pt>
              </c:numCache>
            </c:numRef>
          </c:val>
          <c:smooth val="0"/>
          <c:extLst>
            <c:ext xmlns:c16="http://schemas.microsoft.com/office/drawing/2014/chart" uri="{C3380CC4-5D6E-409C-BE32-E72D297353CC}">
              <c16:uniqueId val="{00000001-E624-48CF-B04A-3A1C400FAE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9.32</c:v>
                </c:pt>
                <c:pt idx="1">
                  <c:v>11.65</c:v>
                </c:pt>
                <c:pt idx="2">
                  <c:v>16.66</c:v>
                </c:pt>
                <c:pt idx="3">
                  <c:v>14.16</c:v>
                </c:pt>
                <c:pt idx="4">
                  <c:v>15.03</c:v>
                </c:pt>
              </c:numCache>
            </c:numRef>
          </c:val>
          <c:extLst>
            <c:ext xmlns:c16="http://schemas.microsoft.com/office/drawing/2014/chart" uri="{C3380CC4-5D6E-409C-BE32-E72D297353CC}">
              <c16:uniqueId val="{00000000-245C-48FF-964C-9062D93B99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10.29</c:v>
                </c:pt>
                <c:pt idx="1">
                  <c:v>8.77</c:v>
                </c:pt>
                <c:pt idx="2">
                  <c:v>15.42</c:v>
                </c:pt>
                <c:pt idx="3">
                  <c:v>15.77</c:v>
                </c:pt>
                <c:pt idx="4">
                  <c:v>12.51</c:v>
                </c:pt>
              </c:numCache>
            </c:numRef>
          </c:val>
          <c:extLst>
            <c:ext xmlns:c16="http://schemas.microsoft.com/office/drawing/2014/chart" uri="{C3380CC4-5D6E-409C-BE32-E72D297353CC}">
              <c16:uniqueId val="{00000001-245C-48FF-964C-9062D93B99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-0.22</c:v>
                </c:pt>
                <c:pt idx="1">
                  <c:v>1.41</c:v>
                </c:pt>
                <c:pt idx="2">
                  <c:v>12.54</c:v>
                </c:pt>
                <c:pt idx="3">
                  <c:v>-1.77</c:v>
                </c:pt>
                <c:pt idx="4">
                  <c:v>-1.53</c:v>
                </c:pt>
              </c:numCache>
            </c:numRef>
          </c:val>
          <c:smooth val="0"/>
          <c:extLst>
            <c:ext xmlns:c16="http://schemas.microsoft.com/office/drawing/2014/chart" uri="{C3380CC4-5D6E-409C-BE32-E72D297353CC}">
              <c16:uniqueId val="{00000002-245C-48FF-964C-9062D93B99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4C-4704-A6DB-F916DFF3D2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4C-4704-A6DB-F916DFF3D2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4C-4704-A6DB-F916DFF3D203}"/>
            </c:ext>
          </c:extLst>
        </c:ser>
        <c:ser>
          <c:idx val="3"/>
          <c:order val="3"/>
          <c:tx>
            <c:strRef>
              <c:f>データシート!$A$30</c:f>
              <c:strCache>
                <c:ptCount val="1"/>
                <c:pt idx="0">
                  <c:v>中小企業従業員退職金等共済事業特別会計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3C4C-4704-A6DB-F916DFF3D2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0.63</c:v>
                </c:pt>
                <c:pt idx="2">
                  <c:v>#N/A</c:v>
                </c:pt>
                <c:pt idx="3">
                  <c:v>0.28999999999999998</c:v>
                </c:pt>
                <c:pt idx="4">
                  <c:v>#N/A</c:v>
                </c:pt>
                <c:pt idx="5">
                  <c:v>0.45</c:v>
                </c:pt>
                <c:pt idx="6">
                  <c:v>#N/A</c:v>
                </c:pt>
                <c:pt idx="7">
                  <c:v>0.52</c:v>
                </c:pt>
                <c:pt idx="8">
                  <c:v>#N/A</c:v>
                </c:pt>
                <c:pt idx="9">
                  <c:v>0.14000000000000001</c:v>
                </c:pt>
              </c:numCache>
            </c:numRef>
          </c:val>
          <c:extLst>
            <c:ext xmlns:c16="http://schemas.microsoft.com/office/drawing/2014/chart" uri="{C3380CC4-5D6E-409C-BE32-E72D297353CC}">
              <c16:uniqueId val="{00000004-3C4C-4704-A6DB-F916DFF3D20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0.92</c:v>
                </c:pt>
                <c:pt idx="2">
                  <c:v>#N/A</c:v>
                </c:pt>
                <c:pt idx="3">
                  <c:v>1.08</c:v>
                </c:pt>
                <c:pt idx="4">
                  <c:v>#N/A</c:v>
                </c:pt>
                <c:pt idx="5">
                  <c:v>1.1399999999999999</c:v>
                </c:pt>
                <c:pt idx="6">
                  <c:v>#N/A</c:v>
                </c:pt>
                <c:pt idx="7">
                  <c:v>1.95</c:v>
                </c:pt>
                <c:pt idx="8">
                  <c:v>#N/A</c:v>
                </c:pt>
                <c:pt idx="9">
                  <c:v>1.18</c:v>
                </c:pt>
              </c:numCache>
            </c:numRef>
          </c:val>
          <c:extLst>
            <c:ext xmlns:c16="http://schemas.microsoft.com/office/drawing/2014/chart" uri="{C3380CC4-5D6E-409C-BE32-E72D297353CC}">
              <c16:uniqueId val="{00000005-3C4C-4704-A6DB-F916DFF3D20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0.57999999999999996</c:v>
                </c:pt>
                <c:pt idx="2">
                  <c:v>#N/A</c:v>
                </c:pt>
                <c:pt idx="3">
                  <c:v>1.19</c:v>
                </c:pt>
                <c:pt idx="4">
                  <c:v>#N/A</c:v>
                </c:pt>
                <c:pt idx="5">
                  <c:v>1.54</c:v>
                </c:pt>
                <c:pt idx="6">
                  <c:v>#N/A</c:v>
                </c:pt>
                <c:pt idx="7">
                  <c:v>2.19</c:v>
                </c:pt>
                <c:pt idx="8">
                  <c:v>#N/A</c:v>
                </c:pt>
                <c:pt idx="9">
                  <c:v>3.09</c:v>
                </c:pt>
              </c:numCache>
            </c:numRef>
          </c:val>
          <c:extLst>
            <c:ext xmlns:c16="http://schemas.microsoft.com/office/drawing/2014/chart" uri="{C3380CC4-5D6E-409C-BE32-E72D297353CC}">
              <c16:uniqueId val="{00000006-3C4C-4704-A6DB-F916DFF3D20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4.1399999999999997</c:v>
                </c:pt>
                <c:pt idx="2">
                  <c:v>#N/A</c:v>
                </c:pt>
                <c:pt idx="3">
                  <c:v>4.1900000000000004</c:v>
                </c:pt>
                <c:pt idx="4">
                  <c:v>#N/A</c:v>
                </c:pt>
                <c:pt idx="5">
                  <c:v>4.4000000000000004</c:v>
                </c:pt>
                <c:pt idx="6">
                  <c:v>#N/A</c:v>
                </c:pt>
                <c:pt idx="7">
                  <c:v>4.66</c:v>
                </c:pt>
                <c:pt idx="8">
                  <c:v>#N/A</c:v>
                </c:pt>
                <c:pt idx="9">
                  <c:v>4.1399999999999997</c:v>
                </c:pt>
              </c:numCache>
            </c:numRef>
          </c:val>
          <c:extLst>
            <c:ext xmlns:c16="http://schemas.microsoft.com/office/drawing/2014/chart" uri="{C3380CC4-5D6E-409C-BE32-E72D297353CC}">
              <c16:uniqueId val="{00000007-3C4C-4704-A6DB-F916DFF3D20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8.3699999999999992</c:v>
                </c:pt>
                <c:pt idx="2">
                  <c:v>#N/A</c:v>
                </c:pt>
                <c:pt idx="3">
                  <c:v>10.92</c:v>
                </c:pt>
                <c:pt idx="4">
                  <c:v>#N/A</c:v>
                </c:pt>
                <c:pt idx="5">
                  <c:v>12.76</c:v>
                </c:pt>
                <c:pt idx="6">
                  <c:v>#N/A</c:v>
                </c:pt>
                <c:pt idx="7">
                  <c:v>13.98</c:v>
                </c:pt>
                <c:pt idx="8">
                  <c:v>#N/A</c:v>
                </c:pt>
                <c:pt idx="9">
                  <c:v>14.55</c:v>
                </c:pt>
              </c:numCache>
            </c:numRef>
          </c:val>
          <c:extLst>
            <c:ext xmlns:c16="http://schemas.microsoft.com/office/drawing/2014/chart" uri="{C3380CC4-5D6E-409C-BE32-E72D297353CC}">
              <c16:uniqueId val="{00000008-3C4C-4704-A6DB-F916DFF3D2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9.27</c:v>
                </c:pt>
                <c:pt idx="2">
                  <c:v>#N/A</c:v>
                </c:pt>
                <c:pt idx="3">
                  <c:v>11.62</c:v>
                </c:pt>
                <c:pt idx="4">
                  <c:v>#N/A</c:v>
                </c:pt>
                <c:pt idx="5">
                  <c:v>15.56</c:v>
                </c:pt>
                <c:pt idx="6">
                  <c:v>#N/A</c:v>
                </c:pt>
                <c:pt idx="7">
                  <c:v>14.14</c:v>
                </c:pt>
                <c:pt idx="8">
                  <c:v>#N/A</c:v>
                </c:pt>
                <c:pt idx="9">
                  <c:v>15</c:v>
                </c:pt>
              </c:numCache>
            </c:numRef>
          </c:val>
          <c:extLst>
            <c:ext xmlns:c16="http://schemas.microsoft.com/office/drawing/2014/chart" uri="{C3380CC4-5D6E-409C-BE32-E72D297353CC}">
              <c16:uniqueId val="{00000009-3C4C-4704-A6DB-F916DFF3D2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1495</c:v>
                </c:pt>
                <c:pt idx="5">
                  <c:v>1388</c:v>
                </c:pt>
                <c:pt idx="8">
                  <c:v>1412</c:v>
                </c:pt>
                <c:pt idx="11">
                  <c:v>1388</c:v>
                </c:pt>
                <c:pt idx="14">
                  <c:v>1275</c:v>
                </c:pt>
              </c:numCache>
            </c:numRef>
          </c:val>
          <c:extLst>
            <c:ext xmlns:c16="http://schemas.microsoft.com/office/drawing/2014/chart" uri="{C3380CC4-5D6E-409C-BE32-E72D297353CC}">
              <c16:uniqueId val="{00000000-D88C-48BC-B70A-B3F7C33994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8C-48BC-B70A-B3F7C33994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8C-48BC-B70A-B3F7C33994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8C-48BC-B70A-B3F7C33994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553</c:v>
                </c:pt>
                <c:pt idx="3">
                  <c:v>493</c:v>
                </c:pt>
                <c:pt idx="6">
                  <c:v>473</c:v>
                </c:pt>
                <c:pt idx="9">
                  <c:v>479</c:v>
                </c:pt>
                <c:pt idx="12">
                  <c:v>450</c:v>
                </c:pt>
              </c:numCache>
            </c:numRef>
          </c:val>
          <c:extLst>
            <c:ext xmlns:c16="http://schemas.microsoft.com/office/drawing/2014/chart" uri="{C3380CC4-5D6E-409C-BE32-E72D297353CC}">
              <c16:uniqueId val="{00000004-D88C-48BC-B70A-B3F7C33994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8C-48BC-B70A-B3F7C33994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8C-48BC-B70A-B3F7C33994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1911</c:v>
                </c:pt>
                <c:pt idx="3">
                  <c:v>1815</c:v>
                </c:pt>
                <c:pt idx="6">
                  <c:v>1908</c:v>
                </c:pt>
                <c:pt idx="9">
                  <c:v>2025</c:v>
                </c:pt>
                <c:pt idx="12">
                  <c:v>1995</c:v>
                </c:pt>
              </c:numCache>
            </c:numRef>
          </c:val>
          <c:extLst>
            <c:ext xmlns:c16="http://schemas.microsoft.com/office/drawing/2014/chart" uri="{C3380CC4-5D6E-409C-BE32-E72D297353CC}">
              <c16:uniqueId val="{00000007-D88C-48BC-B70A-B3F7C33994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969</c:v>
                </c:pt>
                <c:pt idx="2">
                  <c:v>#N/A</c:v>
                </c:pt>
                <c:pt idx="3">
                  <c:v>#N/A</c:v>
                </c:pt>
                <c:pt idx="4">
                  <c:v>920</c:v>
                </c:pt>
                <c:pt idx="5">
                  <c:v>#N/A</c:v>
                </c:pt>
                <c:pt idx="6">
                  <c:v>#N/A</c:v>
                </c:pt>
                <c:pt idx="7">
                  <c:v>969</c:v>
                </c:pt>
                <c:pt idx="8">
                  <c:v>#N/A</c:v>
                </c:pt>
                <c:pt idx="9">
                  <c:v>#N/A</c:v>
                </c:pt>
                <c:pt idx="10">
                  <c:v>1116</c:v>
                </c:pt>
                <c:pt idx="11">
                  <c:v>#N/A</c:v>
                </c:pt>
                <c:pt idx="12">
                  <c:v>#N/A</c:v>
                </c:pt>
                <c:pt idx="13">
                  <c:v>1170</c:v>
                </c:pt>
                <c:pt idx="14">
                  <c:v>#N/A</c:v>
                </c:pt>
              </c:numCache>
            </c:numRef>
          </c:val>
          <c:smooth val="0"/>
          <c:extLst>
            <c:ext xmlns:c16="http://schemas.microsoft.com/office/drawing/2014/chart" uri="{C3380CC4-5D6E-409C-BE32-E72D297353CC}">
              <c16:uniqueId val="{00000008-D88C-48BC-B70A-B3F7C33994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13550</c:v>
                </c:pt>
                <c:pt idx="5">
                  <c:v>13414</c:v>
                </c:pt>
                <c:pt idx="8">
                  <c:v>13232</c:v>
                </c:pt>
                <c:pt idx="11">
                  <c:v>12702</c:v>
                </c:pt>
                <c:pt idx="14">
                  <c:v>12652</c:v>
                </c:pt>
              </c:numCache>
            </c:numRef>
          </c:val>
          <c:extLst>
            <c:ext xmlns:c16="http://schemas.microsoft.com/office/drawing/2014/chart" uri="{C3380CC4-5D6E-409C-BE32-E72D297353CC}">
              <c16:uniqueId val="{00000000-BF7E-459C-BDAC-2BCC4D5F5B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2496</c:v>
                </c:pt>
                <c:pt idx="5">
                  <c:v>2282</c:v>
                </c:pt>
                <c:pt idx="8">
                  <c:v>2041</c:v>
                </c:pt>
                <c:pt idx="11">
                  <c:v>1850</c:v>
                </c:pt>
                <c:pt idx="14">
                  <c:v>1749</c:v>
                </c:pt>
              </c:numCache>
            </c:numRef>
          </c:val>
          <c:extLst>
            <c:ext xmlns:c16="http://schemas.microsoft.com/office/drawing/2014/chart" uri="{C3380CC4-5D6E-409C-BE32-E72D297353CC}">
              <c16:uniqueId val="{00000001-BF7E-459C-BDAC-2BCC4D5F5B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3551</c:v>
                </c:pt>
                <c:pt idx="5">
                  <c:v>3657</c:v>
                </c:pt>
                <c:pt idx="8">
                  <c:v>4652</c:v>
                </c:pt>
                <c:pt idx="11">
                  <c:v>4911</c:v>
                </c:pt>
                <c:pt idx="14">
                  <c:v>4651</c:v>
                </c:pt>
              </c:numCache>
            </c:numRef>
          </c:val>
          <c:extLst>
            <c:ext xmlns:c16="http://schemas.microsoft.com/office/drawing/2014/chart" uri="{C3380CC4-5D6E-409C-BE32-E72D297353CC}">
              <c16:uniqueId val="{00000002-BF7E-459C-BDAC-2BCC4D5F5B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7E-459C-BDAC-2BCC4D5F5B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7E-459C-BDAC-2BCC4D5F5B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33</c:v>
                </c:pt>
                <c:pt idx="6">
                  <c:v>72</c:v>
                </c:pt>
                <c:pt idx="9">
                  <c:v>80</c:v>
                </c:pt>
                <c:pt idx="12">
                  <c:v>109</c:v>
                </c:pt>
              </c:numCache>
            </c:numRef>
          </c:val>
          <c:extLst>
            <c:ext xmlns:c16="http://schemas.microsoft.com/office/drawing/2014/chart" uri="{C3380CC4-5D6E-409C-BE32-E72D297353CC}">
              <c16:uniqueId val="{00000005-BF7E-459C-BDAC-2BCC4D5F5B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3973</c:v>
                </c:pt>
                <c:pt idx="3">
                  <c:v>3927</c:v>
                </c:pt>
                <c:pt idx="6">
                  <c:v>3993</c:v>
                </c:pt>
                <c:pt idx="9">
                  <c:v>3901</c:v>
                </c:pt>
                <c:pt idx="12">
                  <c:v>3842</c:v>
                </c:pt>
              </c:numCache>
            </c:numRef>
          </c:val>
          <c:extLst>
            <c:ext xmlns:c16="http://schemas.microsoft.com/office/drawing/2014/chart" uri="{C3380CC4-5D6E-409C-BE32-E72D297353CC}">
              <c16:uniqueId val="{00000006-BF7E-459C-BDAC-2BCC4D5F5B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F7E-459C-BDAC-2BCC4D5F5B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5536</c:v>
                </c:pt>
                <c:pt idx="3">
                  <c:v>4840</c:v>
                </c:pt>
                <c:pt idx="6">
                  <c:v>4303</c:v>
                </c:pt>
                <c:pt idx="9">
                  <c:v>4049</c:v>
                </c:pt>
                <c:pt idx="12">
                  <c:v>4070</c:v>
                </c:pt>
              </c:numCache>
            </c:numRef>
          </c:val>
          <c:extLst>
            <c:ext xmlns:c16="http://schemas.microsoft.com/office/drawing/2014/chart" uri="{C3380CC4-5D6E-409C-BE32-E72D297353CC}">
              <c16:uniqueId val="{00000008-BF7E-459C-BDAC-2BCC4D5F5B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7E-459C-BDAC-2BCC4D5F5B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18305</c:v>
                </c:pt>
                <c:pt idx="3">
                  <c:v>18093</c:v>
                </c:pt>
                <c:pt idx="6">
                  <c:v>17778</c:v>
                </c:pt>
                <c:pt idx="9">
                  <c:v>16873</c:v>
                </c:pt>
                <c:pt idx="12">
                  <c:v>16150</c:v>
                </c:pt>
              </c:numCache>
            </c:numRef>
          </c:val>
          <c:extLst>
            <c:ext xmlns:c16="http://schemas.microsoft.com/office/drawing/2014/chart" uri="{C3380CC4-5D6E-409C-BE32-E72D297353CC}">
              <c16:uniqueId val="{0000000A-BF7E-459C-BDAC-2BCC4D5F5B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8216</c:v>
                </c:pt>
                <c:pt idx="2">
                  <c:v>#N/A</c:v>
                </c:pt>
                <c:pt idx="3">
                  <c:v>#N/A</c:v>
                </c:pt>
                <c:pt idx="4">
                  <c:v>7540</c:v>
                </c:pt>
                <c:pt idx="5">
                  <c:v>#N/A</c:v>
                </c:pt>
                <c:pt idx="6">
                  <c:v>#N/A</c:v>
                </c:pt>
                <c:pt idx="7">
                  <c:v>6221</c:v>
                </c:pt>
                <c:pt idx="8">
                  <c:v>#N/A</c:v>
                </c:pt>
                <c:pt idx="9">
                  <c:v>#N/A</c:v>
                </c:pt>
                <c:pt idx="10">
                  <c:v>5441</c:v>
                </c:pt>
                <c:pt idx="11">
                  <c:v>#N/A</c:v>
                </c:pt>
                <c:pt idx="12">
                  <c:v>#N/A</c:v>
                </c:pt>
                <c:pt idx="13">
                  <c:v>5120</c:v>
                </c:pt>
                <c:pt idx="14">
                  <c:v>#N/A</c:v>
                </c:pt>
              </c:numCache>
            </c:numRef>
          </c:val>
          <c:smooth val="0"/>
          <c:extLst>
            <c:ext xmlns:c16="http://schemas.microsoft.com/office/drawing/2014/chart" uri="{C3380CC4-5D6E-409C-BE32-E72D297353CC}">
              <c16:uniqueId val="{0000000B-BF7E-459C-BDAC-2BCC4D5F5B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1850</c:v>
                </c:pt>
                <c:pt idx="1">
                  <c:v>1851</c:v>
                </c:pt>
                <c:pt idx="2">
                  <c:v>1511</c:v>
                </c:pt>
              </c:numCache>
            </c:numRef>
          </c:val>
          <c:extLst>
            <c:ext xmlns:c16="http://schemas.microsoft.com/office/drawing/2014/chart" uri="{C3380CC4-5D6E-409C-BE32-E72D297353CC}">
              <c16:uniqueId val="{00000000-AD5F-4307-998D-F5B353CE9A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AD5F-4307-998D-F5B353CE9A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2565</c:v>
                </c:pt>
                <c:pt idx="1">
                  <c:v>2933</c:v>
                </c:pt>
                <c:pt idx="2">
                  <c:v>3107</c:v>
                </c:pt>
              </c:numCache>
            </c:numRef>
          </c:val>
          <c:extLst>
            <c:ext xmlns:c16="http://schemas.microsoft.com/office/drawing/2014/chart" uri="{C3380CC4-5D6E-409C-BE32-E72D297353CC}">
              <c16:uniqueId val="{00000002-AD5F-4307-998D-F5B353CE9A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53,855
51,561
58.64
23,745,855
21,603,438
1,816,195
12,084,936
16,150,116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財政力</a:t>
          </a:r>
          <a:r>
            <a:rPr kumimoji="1" lang="ja-JP" altLang="ja-JP" sz="1100">
              <a:solidFill>
                <a:schemeClr val="dk1"/>
              </a:solidFill>
              <a:effectLst/>
              <a:latin typeface="+mn-lt"/>
              <a:ea typeface="+mn-ea"/>
              <a:cs typeface="+mn-cs"/>
            </a:rPr>
            <a:t>指数は、類似団体平均と比べ高い指数で横ばいに推移している。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年度は、臨時財政対策債発行可能額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大幅に減少し</a:t>
          </a:r>
          <a:r>
            <a:rPr kumimoji="1" lang="ja-JP" altLang="en-US" sz="1100">
              <a:solidFill>
                <a:schemeClr val="dk1"/>
              </a:solidFill>
              <a:effectLst/>
              <a:latin typeface="+mn-lt"/>
              <a:ea typeface="+mn-ea"/>
              <a:cs typeface="+mn-cs"/>
            </a:rPr>
            <a:t>ているが、個別算定経費がそれを上回る増加となっていること</a:t>
          </a:r>
          <a:r>
            <a:rPr kumimoji="1" lang="ja-JP" altLang="ja-JP" sz="1100">
              <a:solidFill>
                <a:schemeClr val="dk1"/>
              </a:solidFill>
              <a:effectLst/>
              <a:latin typeface="+mn-lt"/>
              <a:ea typeface="+mn-ea"/>
              <a:cs typeface="+mn-cs"/>
            </a:rPr>
            <a:t>から、基準財政需要額が前年度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増加した。この影響を受けて、財政力指数は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引き続き、市税の適正賦課及び徴収率の向上に努め、財政力の向上を目指す。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経常収支比率は、前年度より</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し、類似団体平均</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年連続</a:t>
          </a:r>
          <a:r>
            <a:rPr kumimoji="1" lang="ja-JP" altLang="ja-JP" sz="1100" b="0" i="0" baseline="0">
              <a:solidFill>
                <a:schemeClr val="dk1"/>
              </a:solidFill>
              <a:effectLst/>
              <a:latin typeface="+mn-lt"/>
              <a:ea typeface="+mn-ea"/>
              <a:cs typeface="+mn-cs"/>
            </a:rPr>
            <a:t>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分母である経常一般財源</a:t>
          </a:r>
          <a:r>
            <a:rPr lang="ja-JP" altLang="en-US" sz="1100" b="0" i="0" baseline="0">
              <a:solidFill>
                <a:schemeClr val="dk1"/>
              </a:solidFill>
              <a:effectLst/>
              <a:latin typeface="+mn-lt"/>
              <a:ea typeface="+mn-ea"/>
              <a:cs typeface="+mn-cs"/>
            </a:rPr>
            <a:t>は復調しているが、</a:t>
          </a:r>
          <a:r>
            <a:rPr lang="ja-JP" altLang="ja-JP" sz="1100" b="0" i="0" baseline="0">
              <a:solidFill>
                <a:schemeClr val="dk1"/>
              </a:solidFill>
              <a:effectLst/>
              <a:latin typeface="+mn-lt"/>
              <a:ea typeface="+mn-ea"/>
              <a:cs typeface="+mn-cs"/>
            </a:rPr>
            <a:t>義務的な経費である扶助費</a:t>
          </a:r>
          <a:r>
            <a:rPr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増加傾向にあることから、今後も引き続き借入の抑制や公共施設の適正配置などの行政改革を進め削減に努める。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61214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3708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61722</xdr:rowOff>
    </xdr:from>
    <xdr:to>
      <xdr:col>19</xdr:col>
      <xdr:colOff>133350</xdr:colOff>
      <xdr:row>62</xdr:row>
      <xdr:rowOff>107188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77272"/>
          <a:ext cx="8890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61722</xdr:rowOff>
    </xdr:from>
    <xdr:to>
      <xdr:col>15</xdr:col>
      <xdr:colOff>82550</xdr:colOff>
      <xdr:row>62</xdr:row>
      <xdr:rowOff>87884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77272"/>
          <a:ext cx="8890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1778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153941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10922</xdr:rowOff>
    </xdr:from>
    <xdr:to>
      <xdr:col>15</xdr:col>
      <xdr:colOff>133350</xdr:colOff>
      <xdr:row>59</xdr:row>
      <xdr:rowOff>112522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122699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類似団体平均、全国平均、埼玉県平均いずれの平均よりも下回って</a:t>
          </a:r>
          <a:r>
            <a:rPr kumimoji="1" lang="ja-JP" altLang="en-US" sz="1100" b="0" i="0" baseline="0">
              <a:solidFill>
                <a:schemeClr val="dk1"/>
              </a:solidFill>
              <a:effectLst/>
              <a:latin typeface="+mn-lt"/>
              <a:ea typeface="+mn-ea"/>
              <a:cs typeface="+mn-cs"/>
            </a:rPr>
            <a:t>おり、前年度と比較しても減少</a:t>
          </a:r>
          <a:r>
            <a:rPr kumimoji="1" lang="ja-JP" altLang="ja-JP" sz="1100" b="0" i="0" baseline="0">
              <a:solidFill>
                <a:schemeClr val="dk1"/>
              </a:solidFill>
              <a:effectLst/>
              <a:latin typeface="+mn-lt"/>
              <a:ea typeface="+mn-ea"/>
              <a:cs typeface="+mn-cs"/>
            </a:rPr>
            <a:t>傾向にある。</a:t>
          </a:r>
          <a:r>
            <a:rPr kumimoji="1" lang="ja-JP" altLang="en-US" sz="1100" b="0" i="0" baseline="0">
              <a:solidFill>
                <a:schemeClr val="dk1"/>
              </a:solidFill>
              <a:effectLst/>
              <a:latin typeface="+mn-lt"/>
              <a:ea typeface="+mn-ea"/>
              <a:cs typeface="+mn-cs"/>
            </a:rPr>
            <a:t>これは退職者の減少に</a:t>
          </a:r>
          <a:r>
            <a:rPr kumimoji="1" lang="ja-JP" altLang="ja-JP" sz="1100" b="0" i="0" baseline="0">
              <a:solidFill>
                <a:schemeClr val="dk1"/>
              </a:solidFill>
              <a:effectLst/>
              <a:latin typeface="+mn-lt"/>
              <a:ea typeface="+mn-ea"/>
              <a:cs typeface="+mn-cs"/>
            </a:rPr>
            <a:t>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 人事院勧告に伴う給与改定や定年延長等により、人件費の増額が見込まれる。また、物件費についても近年の物価高騰等の影響から増加傾向にある。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引き続き、事務の効率化や公共施設の適正配置の検討により、人件費・物件費の削減を進めていく。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71670</xdr:rowOff>
    </xdr:from>
    <xdr:to>
      <xdr:col>23</xdr:col>
      <xdr:colOff>133350</xdr:colOff>
      <xdr:row>81</xdr:row>
      <xdr:rowOff>102622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59120"/>
          <a:ext cx="8382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69289</xdr:rowOff>
    </xdr:from>
    <xdr:to>
      <xdr:col>19</xdr:col>
      <xdr:colOff>133350</xdr:colOff>
      <xdr:row>81</xdr:row>
      <xdr:rowOff>102622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6739"/>
          <a:ext cx="8890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46414</xdr:rowOff>
    </xdr:from>
    <xdr:to>
      <xdr:col>15</xdr:col>
      <xdr:colOff>82550</xdr:colOff>
      <xdr:row>81</xdr:row>
      <xdr:rowOff>69289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3864"/>
          <a:ext cx="889000" cy="2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16171</xdr:rowOff>
    </xdr:from>
    <xdr:to>
      <xdr:col>11</xdr:col>
      <xdr:colOff>31750</xdr:colOff>
      <xdr:row>81</xdr:row>
      <xdr:rowOff>46414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3621"/>
          <a:ext cx="8890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20870</xdr:rowOff>
    </xdr:from>
    <xdr:to>
      <xdr:col>23</xdr:col>
      <xdr:colOff>184150</xdr:colOff>
      <xdr:row>81</xdr:row>
      <xdr:rowOff>122470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37397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51822</xdr:rowOff>
    </xdr:from>
    <xdr:to>
      <xdr:col>19</xdr:col>
      <xdr:colOff>184150</xdr:colOff>
      <xdr:row>81</xdr:row>
      <xdr:rowOff>153422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163599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18489</xdr:rowOff>
    </xdr:from>
    <xdr:to>
      <xdr:col>15</xdr:col>
      <xdr:colOff>133350</xdr:colOff>
      <xdr:row>81</xdr:row>
      <xdr:rowOff>120089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130266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167064</xdr:rowOff>
    </xdr:from>
    <xdr:to>
      <xdr:col>11</xdr:col>
      <xdr:colOff>82550</xdr:colOff>
      <xdr:row>81</xdr:row>
      <xdr:rowOff>97214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107391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136821</xdr:rowOff>
    </xdr:from>
    <xdr:to>
      <xdr:col>7</xdr:col>
      <xdr:colOff>31750</xdr:colOff>
      <xdr:row>81</xdr:row>
      <xdr:rowOff>66971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77148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前年度と同様に推移している。</a:t>
          </a:r>
          <a:endParaRPr lang="ja-JP" altLang="ja-JP" sz="1400">
            <a:effectLst/>
          </a:endParaRPr>
        </a:p>
        <a:p>
          <a:r>
            <a:rPr kumimoji="1" lang="ja-JP" altLang="ja-JP" sz="1100">
              <a:solidFill>
                <a:schemeClr val="dk1"/>
              </a:solidFill>
              <a:effectLst/>
              <a:latin typeface="+mn-lt"/>
              <a:ea typeface="+mn-ea"/>
              <a:cs typeface="+mn-cs"/>
            </a:rPr>
            <a:t>　全国市、平均類似団体平均を下回っており、今後も給与水準の適正化に努める。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169636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911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117929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49893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050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86</xdr:row>
      <xdr:rowOff>49893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222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職員数については、定員適正化計画に基づいた管理を行っており、ピーク時（平成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495</a:t>
          </a:r>
          <a:r>
            <a:rPr kumimoji="1" lang="ja-JP" altLang="ja-JP" sz="1100">
              <a:solidFill>
                <a:schemeClr val="dk1"/>
              </a:solidFill>
              <a:effectLst/>
              <a:latin typeface="+mn-lt"/>
              <a:ea typeface="+mn-ea"/>
              <a:cs typeface="+mn-cs"/>
            </a:rPr>
            <a:t>人、特別会計含む）よりも、</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人以上削減している。</a:t>
          </a:r>
          <a:endParaRPr lang="ja-JP" altLang="ja-JP" sz="1400">
            <a:effectLst/>
          </a:endParaRPr>
        </a:p>
        <a:p>
          <a:r>
            <a:rPr kumimoji="1" lang="ja-JP" altLang="ja-JP" sz="1100">
              <a:solidFill>
                <a:schemeClr val="dk1"/>
              </a:solidFill>
              <a:effectLst/>
              <a:latin typeface="+mn-lt"/>
              <a:ea typeface="+mn-ea"/>
              <a:cs typeface="+mn-cs"/>
            </a:rPr>
            <a:t>　今後も計画に沿って定員管理を適正に実施し、一方で市民サービスの低下を招かないように、事務事業の見直しを行っていく。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123402</xdr:rowOff>
    </xdr:from>
    <xdr:to>
      <xdr:col>81</xdr:col>
      <xdr:colOff>44450</xdr:colOff>
      <xdr:row>61</xdr:row>
      <xdr:rowOff>125413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8185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125413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6978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105304</xdr:rowOff>
    </xdr:from>
    <xdr:to>
      <xdr:col>72</xdr:col>
      <xdr:colOff>203200</xdr:colOff>
      <xdr:row>61</xdr:row>
      <xdr:rowOff>111337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637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105304</xdr:rowOff>
    </xdr:from>
    <xdr:to>
      <xdr:col>68</xdr:col>
      <xdr:colOff>152400</xdr:colOff>
      <xdr:row>61</xdr:row>
      <xdr:rowOff>111337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637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72602</xdr:rowOff>
    </xdr:from>
    <xdr:to>
      <xdr:col>81</xdr:col>
      <xdr:colOff>95250</xdr:colOff>
      <xdr:row>62</xdr:row>
      <xdr:rowOff>2752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89129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74613</xdr:rowOff>
    </xdr:from>
    <xdr:to>
      <xdr:col>77</xdr:col>
      <xdr:colOff>95250</xdr:colOff>
      <xdr:row>62</xdr:row>
      <xdr:rowOff>4763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14940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54504</xdr:rowOff>
    </xdr:from>
    <xdr:to>
      <xdr:col>68</xdr:col>
      <xdr:colOff>203200</xdr:colOff>
      <xdr:row>61</xdr:row>
      <xdr:rowOff>156104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166281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償還元金が増加したことにより、</a:t>
          </a:r>
          <a:r>
            <a:rPr kumimoji="1" lang="ja-JP" altLang="ja-JP" sz="1100" b="0" i="0" baseline="0">
              <a:solidFill>
                <a:schemeClr val="dk1"/>
              </a:solidFill>
              <a:effectLst/>
              <a:latin typeface="+mn-lt"/>
              <a:ea typeface="+mn-ea"/>
              <a:cs typeface="+mn-cs"/>
            </a:rPr>
            <a:t>指数が</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ポイント悪化した。ただし、年間の新規借入額については、償還元金以下に抑えている。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公共施設の統廃合など普通建設事業費の増額が見込まれるが、事業を平準化しながら交付税措置のある起債を中心に計画的な借入をすることで、償還額の平準化や比率の急激な悪化防止を図る。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今後も引き続き年間の新規借入額を償還元金以下に抑えることを目標とし、公債費の抑制に努めていく。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25400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6838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138938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138938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15748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将来負担比率は、地方債の償還が進んだこと等により、前年度から</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ポイント改善した。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しかしながら、指数は依然として類似団体平均、全国平均、埼玉県平均のすべてを大きく上回っている状況であり、今後も引き続き地方債残高の縮減を進めるなど、財政の健全化に努める。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106619</xdr:rowOff>
    </xdr:from>
    <xdr:to>
      <xdr:col>81</xdr:col>
      <xdr:colOff>44450</xdr:colOff>
      <xdr:row>16</xdr:row>
      <xdr:rowOff>160625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849819"/>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160625</xdr:rowOff>
    </xdr:from>
    <xdr:to>
      <xdr:col>77</xdr:col>
      <xdr:colOff>44450</xdr:colOff>
      <xdr:row>17</xdr:row>
      <xdr:rowOff>58118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90382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58118</xdr:rowOff>
    </xdr:from>
    <xdr:to>
      <xdr:col>72</xdr:col>
      <xdr:colOff>203200</xdr:colOff>
      <xdr:row>18</xdr:row>
      <xdr:rowOff>67068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72768"/>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67068</xdr:rowOff>
    </xdr:from>
    <xdr:to>
      <xdr:col>68</xdr:col>
      <xdr:colOff>152400</xdr:colOff>
      <xdr:row>18</xdr:row>
      <xdr:rowOff>167035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153168"/>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55819</xdr:rowOff>
    </xdr:from>
    <xdr:to>
      <xdr:col>81</xdr:col>
      <xdr:colOff>95250</xdr:colOff>
      <xdr:row>16</xdr:row>
      <xdr:rowOff>157419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27896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109825</xdr:rowOff>
    </xdr:from>
    <xdr:to>
      <xdr:col>77</xdr:col>
      <xdr:colOff>95250</xdr:colOff>
      <xdr:row>17</xdr:row>
      <xdr:rowOff>39975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8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24752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939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7318</xdr:rowOff>
    </xdr:from>
    <xdr:to>
      <xdr:col>73</xdr:col>
      <xdr:colOff>44450</xdr:colOff>
      <xdr:row>17</xdr:row>
      <xdr:rowOff>108918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93695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0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16268</xdr:rowOff>
    </xdr:from>
    <xdr:to>
      <xdr:col>68</xdr:col>
      <xdr:colOff>203200</xdr:colOff>
      <xdr:row>18</xdr:row>
      <xdr:rowOff>117868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102645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8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116235</xdr:rowOff>
    </xdr:from>
    <xdr:to>
      <xdr:col>64</xdr:col>
      <xdr:colOff>152400</xdr:colOff>
      <xdr:row>19</xdr:row>
      <xdr:rowOff>46385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2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31162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2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53,855
51,561
58.64
23,745,855
21,603,438
1,816,195
12,084,936
16,150,116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指数としては、前年度より</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人事院勧告による給与改定等の影響で増加</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退職者が減少したことで、減少</a:t>
          </a:r>
          <a:r>
            <a:rPr lang="ja-JP" altLang="ja-JP" sz="1100" b="0" i="0" baseline="0">
              <a:solidFill>
                <a:schemeClr val="dk1"/>
              </a:solidFill>
              <a:effectLst/>
              <a:latin typeface="+mn-lt"/>
              <a:ea typeface="+mn-ea"/>
              <a:cs typeface="+mn-cs"/>
            </a:rPr>
            <a:t>に転じた。</a:t>
          </a:r>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今後も職員や会計年度任用職員に係る人件費の増加が見込まれるため、事務の効率化や業務委託等を効果的に活用し、人件費の削減を進めていく。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36</xdr:row>
      <xdr:rowOff>156392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828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64951</xdr:rowOff>
    </xdr:from>
    <xdr:to>
      <xdr:col>19</xdr:col>
      <xdr:colOff>187325</xdr:colOff>
      <xdr:row>36</xdr:row>
      <xdr:rowOff>156392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3715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64951</xdr:rowOff>
    </xdr:from>
    <xdr:to>
      <xdr:col>15</xdr:col>
      <xdr:colOff>98425</xdr:colOff>
      <xdr:row>36</xdr:row>
      <xdr:rowOff>162923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3715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162923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763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105592</xdr:rowOff>
    </xdr:from>
    <xdr:to>
      <xdr:col>20</xdr:col>
      <xdr:colOff>38100</xdr:colOff>
      <xdr:row>37</xdr:row>
      <xdr:rowOff>35742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20519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xdr:rowOff>
    </xdr:from>
    <xdr:to>
      <xdr:col>15</xdr:col>
      <xdr:colOff>149225</xdr:colOff>
      <xdr:row>36</xdr:row>
      <xdr:rowOff>115751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100528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112123</xdr:rowOff>
    </xdr:from>
    <xdr:to>
      <xdr:col>11</xdr:col>
      <xdr:colOff>60325</xdr:colOff>
      <xdr:row>37</xdr:row>
      <xdr:rowOff>42273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27050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a:t>
          </a:r>
          <a:r>
            <a:rPr kumimoji="1" lang="ja-JP" altLang="en-US" sz="1100" b="0" i="0" baseline="0">
              <a:solidFill>
                <a:schemeClr val="dk1"/>
              </a:solidFill>
              <a:effectLst/>
              <a:latin typeface="+mn-lt"/>
              <a:ea typeface="+mn-ea"/>
              <a:cs typeface="+mn-cs"/>
            </a:rPr>
            <a:t>前年比</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とわずかに減少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要因としては、</a:t>
          </a:r>
          <a:r>
            <a:rPr kumimoji="1" lang="ja-JP" altLang="en-US" sz="1100" b="0" i="0" baseline="0">
              <a:solidFill>
                <a:schemeClr val="dk1"/>
              </a:solidFill>
              <a:effectLst/>
              <a:latin typeface="+mn-lt"/>
              <a:ea typeface="+mn-ea"/>
              <a:cs typeface="+mn-cs"/>
            </a:rPr>
            <a:t>委託料の減額や借上料の減などがあげられる。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依然として類似団体平均よりも高い水準にあることから、事務の効率化や公共施設の適正配置の推進、広域化による施設整備等により、物件費の削減を図っていく。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2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02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149860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02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157480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9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166387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指数は前年度より</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上昇し悪化</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a:t>
          </a:r>
          <a:r>
            <a:rPr kumimoji="1" lang="ja-JP" altLang="en-US" sz="1100" b="0" i="0" baseline="0">
              <a:solidFill>
                <a:schemeClr val="dk1"/>
              </a:solidFill>
              <a:effectLst/>
              <a:latin typeface="+mn-lt"/>
              <a:ea typeface="+mn-ea"/>
              <a:cs typeface="+mn-cs"/>
            </a:rPr>
            <a:t>子ども医療助成費の増加などがあげられる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生活保護における資格審査の適正化や就労支援の促進、ジェネリック医薬品の活用による医療費の削減などを行</a:t>
          </a:r>
          <a:r>
            <a:rPr kumimoji="1" lang="ja-JP" altLang="en-US" sz="1100" b="0" i="0" baseline="0">
              <a:solidFill>
                <a:schemeClr val="dk1"/>
              </a:solidFill>
              <a:effectLst/>
              <a:latin typeface="+mn-lt"/>
              <a:ea typeface="+mn-ea"/>
              <a:cs typeface="+mn-cs"/>
            </a:rPr>
            <a:t>う</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59</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751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73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指数としては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類似団体、埼玉県平均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後期高齢者医療と介護保険特別会計への繰出金は増加傾向となっていることから保険料の適正化や事務の効率化を図るなどして、普通会計の負担を減らしていくよう努める。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0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82550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61</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552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指数としては悪化しており、</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要因としては、繰出金</a:t>
          </a:r>
          <a:r>
            <a:rPr kumimoji="1" lang="ja-JP" altLang="en-US" sz="1100" b="0" i="0" baseline="0">
              <a:solidFill>
                <a:schemeClr val="dk1"/>
              </a:solidFill>
              <a:effectLst/>
              <a:latin typeface="+mn-lt"/>
              <a:ea typeface="+mn-ea"/>
              <a:cs typeface="+mn-cs"/>
            </a:rPr>
            <a:t>の増加や補助金の増額などがあげられる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近年、類似団体平均、埼玉県平均、全国平均を下回る指数で推移しているが、今後も引き続き、補助金の見直し等を実施し、業務の適正化に努める。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477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11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11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35</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151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より償還が開始となる借入を抑制したことにより僅かながら改善に転じた。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今後も公共施設の統廃合など普通建設費事業費の増額が見込まれるため、事業を平準化することで比率の急激な悪化防止を図る。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152146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217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852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101854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852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152146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03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指数としては悪化しており、</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ポイント増加している。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全国平均</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埼玉県平均を</a:t>
          </a:r>
          <a:r>
            <a:rPr kumimoji="1" lang="ja-JP" altLang="ja-JP" sz="1100" b="0" i="0" baseline="0">
              <a:solidFill>
                <a:schemeClr val="dk1"/>
              </a:solidFill>
              <a:effectLst/>
              <a:latin typeface="+mn-lt"/>
              <a:ea typeface="+mn-ea"/>
              <a:cs typeface="+mn-cs"/>
            </a:rPr>
            <a:t>わずかに下回った</a:t>
          </a:r>
          <a:r>
            <a:rPr kumimoji="1" lang="ja-JP" altLang="en-US" sz="1100" b="0" i="0" baseline="0">
              <a:solidFill>
                <a:schemeClr val="dk1"/>
              </a:solidFill>
              <a:effectLst/>
              <a:latin typeface="+mn-lt"/>
              <a:ea typeface="+mn-ea"/>
              <a:cs typeface="+mn-cs"/>
            </a:rPr>
            <a:t>が、類似団体平均を上回った。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今後も人件費・扶助費・物件費の増加は続くと見込まれることから、業務の適正化と経費の削減を進めていく。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132715</xdr:rowOff>
    </xdr:from>
    <xdr:to>
      <xdr:col>82</xdr:col>
      <xdr:colOff>107950</xdr:colOff>
      <xdr:row>76</xdr:row>
      <xdr:rowOff>75564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91465"/>
          <a:ext cx="8382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75</xdr:row>
      <xdr:rowOff>132715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4572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76</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457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132714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429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24764</xdr:rowOff>
    </xdr:from>
    <xdr:to>
      <xdr:col>82</xdr:col>
      <xdr:colOff>158750</xdr:colOff>
      <xdr:row>76</xdr:row>
      <xdr:rowOff>126364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168291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81915</xdr:rowOff>
    </xdr:from>
    <xdr:to>
      <xdr:col>78</xdr:col>
      <xdr:colOff>120650</xdr:colOff>
      <xdr:row>76</xdr:row>
      <xdr:rowOff>12064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81914</xdr:rowOff>
    </xdr:from>
    <xdr:to>
      <xdr:col>65</xdr:col>
      <xdr:colOff>53975</xdr:colOff>
      <xdr:row>77</xdr:row>
      <xdr:rowOff>12064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168291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9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138011</xdr:rowOff>
    </xdr:from>
    <xdr:to>
      <xdr:col>29</xdr:col>
      <xdr:colOff>127000</xdr:colOff>
      <xdr:row>17</xdr:row>
      <xdr:rowOff>155289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0286"/>
          <a:ext cx="647700" cy="17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155289</xdr:rowOff>
    </xdr:from>
    <xdr:to>
      <xdr:col>26</xdr:col>
      <xdr:colOff>50800</xdr:colOff>
      <xdr:row>18</xdr:row>
      <xdr:rowOff>18377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7564"/>
          <a:ext cx="698500" cy="3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18377</xdr:rowOff>
    </xdr:from>
    <xdr:to>
      <xdr:col>22</xdr:col>
      <xdr:colOff>114300</xdr:colOff>
      <xdr:row>18</xdr:row>
      <xdr:rowOff>28169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2102"/>
          <a:ext cx="698500" cy="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28169</xdr:rowOff>
    </xdr:from>
    <xdr:to>
      <xdr:col>18</xdr:col>
      <xdr:colOff>177800</xdr:colOff>
      <xdr:row>18</xdr:row>
      <xdr:rowOff>30798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1894"/>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87211</xdr:rowOff>
    </xdr:from>
    <xdr:to>
      <xdr:col>29</xdr:col>
      <xdr:colOff>177800</xdr:colOff>
      <xdr:row>18</xdr:row>
      <xdr:rowOff>17361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59288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104489</xdr:rowOff>
    </xdr:from>
    <xdr:to>
      <xdr:col>26</xdr:col>
      <xdr:colOff>101600</xdr:colOff>
      <xdr:row>18</xdr:row>
      <xdr:rowOff>34639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19416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139027</xdr:rowOff>
    </xdr:from>
    <xdr:to>
      <xdr:col>22</xdr:col>
      <xdr:colOff>165100</xdr:colOff>
      <xdr:row>18</xdr:row>
      <xdr:rowOff>69177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53954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148819</xdr:rowOff>
    </xdr:from>
    <xdr:to>
      <xdr:col>19</xdr:col>
      <xdr:colOff>38100</xdr:colOff>
      <xdr:row>18</xdr:row>
      <xdr:rowOff>78969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63745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151448</xdr:rowOff>
    </xdr:from>
    <xdr:to>
      <xdr:col>15</xdr:col>
      <xdr:colOff>101600</xdr:colOff>
      <xdr:row>18</xdr:row>
      <xdr:rowOff>81598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66374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307463</xdr:rowOff>
    </xdr:from>
    <xdr:to>
      <xdr:col>29</xdr:col>
      <xdr:colOff>127000</xdr:colOff>
      <xdr:row>34</xdr:row>
      <xdr:rowOff>341754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74913"/>
          <a:ext cx="647700" cy="3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341754</xdr:rowOff>
    </xdr:from>
    <xdr:to>
      <xdr:col>26</xdr:col>
      <xdr:colOff>50800</xdr:colOff>
      <xdr:row>35</xdr:row>
      <xdr:rowOff>87942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09204"/>
          <a:ext cx="698500" cy="8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87942</xdr:rowOff>
    </xdr:from>
    <xdr:to>
      <xdr:col>22</xdr:col>
      <xdr:colOff>114300</xdr:colOff>
      <xdr:row>35</xdr:row>
      <xdr:rowOff>121056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98292"/>
          <a:ext cx="698500" cy="3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94800</xdr:rowOff>
    </xdr:from>
    <xdr:to>
      <xdr:col>18</xdr:col>
      <xdr:colOff>177800</xdr:colOff>
      <xdr:row>35</xdr:row>
      <xdr:rowOff>121056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05150"/>
          <a:ext cx="698500" cy="2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256663</xdr:rowOff>
    </xdr:from>
    <xdr:to>
      <xdr:col>29</xdr:col>
      <xdr:colOff>177800</xdr:colOff>
      <xdr:row>35</xdr:row>
      <xdr:rowOff>15363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24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101740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6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290954</xdr:rowOff>
    </xdr:from>
    <xdr:to>
      <xdr:col>26</xdr:col>
      <xdr:colOff>101600</xdr:colOff>
      <xdr:row>35</xdr:row>
      <xdr:rowOff>49654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5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59831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2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37142</xdr:rowOff>
    </xdr:from>
    <xdr:to>
      <xdr:col>22</xdr:col>
      <xdr:colOff>165100</xdr:colOff>
      <xdr:row>35</xdr:row>
      <xdr:rowOff>138742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4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148919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1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70256</xdr:rowOff>
    </xdr:from>
    <xdr:to>
      <xdr:col>19</xdr:col>
      <xdr:colOff>38100</xdr:colOff>
      <xdr:row>35</xdr:row>
      <xdr:rowOff>171856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8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182033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4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44000</xdr:rowOff>
    </xdr:from>
    <xdr:to>
      <xdr:col>15</xdr:col>
      <xdr:colOff>101600</xdr:colOff>
      <xdr:row>35</xdr:row>
      <xdr:rowOff>145600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155777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53,855
51,561
58.64
23,745,855
21,603,438
1,816,195
12,084,936
16,150,116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98076</xdr:rowOff>
    </xdr:from>
    <xdr:to>
      <xdr:col>24</xdr:col>
      <xdr:colOff>63500</xdr:colOff>
      <xdr:row>36</xdr:row>
      <xdr:rowOff>99162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0276"/>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99162</xdr:rowOff>
    </xdr:from>
    <xdr:to>
      <xdr:col>19</xdr:col>
      <xdr:colOff>177800</xdr:colOff>
      <xdr:row>36</xdr:row>
      <xdr:rowOff>133795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1362"/>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133795</xdr:rowOff>
    </xdr:from>
    <xdr:to>
      <xdr:col>15</xdr:col>
      <xdr:colOff>50800</xdr:colOff>
      <xdr:row>36</xdr:row>
      <xdr:rowOff>153188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5995"/>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153188</xdr:rowOff>
    </xdr:from>
    <xdr:to>
      <xdr:col>10</xdr:col>
      <xdr:colOff>114300</xdr:colOff>
      <xdr:row>37</xdr:row>
      <xdr:rowOff>62014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5388"/>
          <a:ext cx="889000" cy="8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47276</xdr:rowOff>
    </xdr:from>
    <xdr:to>
      <xdr:col>24</xdr:col>
      <xdr:colOff>114300</xdr:colOff>
      <xdr:row>36</xdr:row>
      <xdr:rowOff>148876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25703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48362</xdr:rowOff>
    </xdr:from>
    <xdr:to>
      <xdr:col>20</xdr:col>
      <xdr:colOff>38100</xdr:colOff>
      <xdr:row>36</xdr:row>
      <xdr:rowOff>149962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141089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82995</xdr:rowOff>
    </xdr:from>
    <xdr:to>
      <xdr:col>15</xdr:col>
      <xdr:colOff>101600</xdr:colOff>
      <xdr:row>37</xdr:row>
      <xdr:rowOff>13145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4272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102388</xdr:rowOff>
    </xdr:from>
    <xdr:to>
      <xdr:col>10</xdr:col>
      <xdr:colOff>165100</xdr:colOff>
      <xdr:row>37</xdr:row>
      <xdr:rowOff>32538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23665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11214</xdr:rowOff>
    </xdr:from>
    <xdr:to>
      <xdr:col>6</xdr:col>
      <xdr:colOff>38100</xdr:colOff>
      <xdr:row>37</xdr:row>
      <xdr:rowOff>112814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105813</xdr:rowOff>
    </xdr:from>
    <xdr:to>
      <xdr:col>24</xdr:col>
      <xdr:colOff>63500</xdr:colOff>
      <xdr:row>57</xdr:row>
      <xdr:rowOff>148278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78463"/>
          <a:ext cx="8382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105813</xdr:rowOff>
    </xdr:from>
    <xdr:to>
      <xdr:col>19</xdr:col>
      <xdr:colOff>177800</xdr:colOff>
      <xdr:row>57</xdr:row>
      <xdr:rowOff>126398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8463"/>
          <a:ext cx="8890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126398</xdr:rowOff>
    </xdr:from>
    <xdr:to>
      <xdr:col>15</xdr:col>
      <xdr:colOff>50800</xdr:colOff>
      <xdr:row>57</xdr:row>
      <xdr:rowOff>153089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99048"/>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150161</xdr:rowOff>
    </xdr:from>
    <xdr:to>
      <xdr:col>10</xdr:col>
      <xdr:colOff>114300</xdr:colOff>
      <xdr:row>57</xdr:row>
      <xdr:rowOff>153089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22811"/>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97478</xdr:rowOff>
    </xdr:from>
    <xdr:to>
      <xdr:col>24</xdr:col>
      <xdr:colOff>114300</xdr:colOff>
      <xdr:row>58</xdr:row>
      <xdr:rowOff>27628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75905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55013</xdr:rowOff>
    </xdr:from>
    <xdr:to>
      <xdr:col>20</xdr:col>
      <xdr:colOff>38100</xdr:colOff>
      <xdr:row>57</xdr:row>
      <xdr:rowOff>156613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147740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75598</xdr:rowOff>
    </xdr:from>
    <xdr:to>
      <xdr:col>15</xdr:col>
      <xdr:colOff>101600</xdr:colOff>
      <xdr:row>58</xdr:row>
      <xdr:rowOff>5748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168325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102289</xdr:rowOff>
    </xdr:from>
    <xdr:to>
      <xdr:col>10</xdr:col>
      <xdr:colOff>165100</xdr:colOff>
      <xdr:row>58</xdr:row>
      <xdr:rowOff>32439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23566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99361</xdr:rowOff>
    </xdr:from>
    <xdr:to>
      <xdr:col>6</xdr:col>
      <xdr:colOff>38100</xdr:colOff>
      <xdr:row>58</xdr:row>
      <xdr:rowOff>29511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20638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15844</xdr:rowOff>
    </xdr:from>
    <xdr:to>
      <xdr:col>24</xdr:col>
      <xdr:colOff>63500</xdr:colOff>
      <xdr:row>78</xdr:row>
      <xdr:rowOff>47163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88944"/>
          <a:ext cx="8382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15844</xdr:rowOff>
    </xdr:from>
    <xdr:to>
      <xdr:col>19</xdr:col>
      <xdr:colOff>177800</xdr:colOff>
      <xdr:row>78</xdr:row>
      <xdr:rowOff>55073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88944"/>
          <a:ext cx="889000" cy="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53884</xdr:rowOff>
    </xdr:from>
    <xdr:to>
      <xdr:col>15</xdr:col>
      <xdr:colOff>50800</xdr:colOff>
      <xdr:row>78</xdr:row>
      <xdr:rowOff>55073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698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38933</xdr:rowOff>
    </xdr:from>
    <xdr:to>
      <xdr:col>10</xdr:col>
      <xdr:colOff>114300</xdr:colOff>
      <xdr:row>78</xdr:row>
      <xdr:rowOff>53884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12033"/>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167813</xdr:rowOff>
    </xdr:from>
    <xdr:to>
      <xdr:col>24</xdr:col>
      <xdr:colOff>114300</xdr:colOff>
      <xdr:row>78</xdr:row>
      <xdr:rowOff>97963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82740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136494</xdr:rowOff>
    </xdr:from>
    <xdr:to>
      <xdr:col>20</xdr:col>
      <xdr:colOff>38100</xdr:colOff>
      <xdr:row>78</xdr:row>
      <xdr:rowOff>66644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4273</xdr:rowOff>
    </xdr:from>
    <xdr:to>
      <xdr:col>15</xdr:col>
      <xdr:colOff>101600</xdr:colOff>
      <xdr:row>78</xdr:row>
      <xdr:rowOff>105873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97000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3084</xdr:rowOff>
    </xdr:from>
    <xdr:to>
      <xdr:col>10</xdr:col>
      <xdr:colOff>165100</xdr:colOff>
      <xdr:row>78</xdr:row>
      <xdr:rowOff>104684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95811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159583</xdr:rowOff>
    </xdr:from>
    <xdr:to>
      <xdr:col>6</xdr:col>
      <xdr:colOff>38100</xdr:colOff>
      <xdr:row>78</xdr:row>
      <xdr:rowOff>89733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80860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46217</xdr:rowOff>
    </xdr:from>
    <xdr:to>
      <xdr:col>24</xdr:col>
      <xdr:colOff>63500</xdr:colOff>
      <xdr:row>96</xdr:row>
      <xdr:rowOff>162632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05417"/>
          <a:ext cx="838200" cy="1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2854</xdr:rowOff>
    </xdr:from>
    <xdr:to>
      <xdr:col>19</xdr:col>
      <xdr:colOff>177800</xdr:colOff>
      <xdr:row>96</xdr:row>
      <xdr:rowOff>162632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62054"/>
          <a:ext cx="889000" cy="15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2854</xdr:rowOff>
    </xdr:from>
    <xdr:to>
      <xdr:col>15</xdr:col>
      <xdr:colOff>50800</xdr:colOff>
      <xdr:row>97</xdr:row>
      <xdr:rowOff>134928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62054"/>
          <a:ext cx="889000" cy="3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134928</xdr:rowOff>
    </xdr:from>
    <xdr:to>
      <xdr:col>10</xdr:col>
      <xdr:colOff>114300</xdr:colOff>
      <xdr:row>98</xdr:row>
      <xdr:rowOff>7641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65578"/>
          <a:ext cx="889000" cy="4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166867</xdr:rowOff>
    </xdr:from>
    <xdr:to>
      <xdr:col>24</xdr:col>
      <xdr:colOff>114300</xdr:colOff>
      <xdr:row>96</xdr:row>
      <xdr:rowOff>97017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145294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3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111832</xdr:rowOff>
    </xdr:from>
    <xdr:to>
      <xdr:col>20</xdr:col>
      <xdr:colOff>38100</xdr:colOff>
      <xdr:row>97</xdr:row>
      <xdr:rowOff>41982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33109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123504</xdr:rowOff>
    </xdr:from>
    <xdr:to>
      <xdr:col>15</xdr:col>
      <xdr:colOff>101600</xdr:colOff>
      <xdr:row>96</xdr:row>
      <xdr:rowOff>53654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44781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0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84128</xdr:rowOff>
    </xdr:from>
    <xdr:to>
      <xdr:col>10</xdr:col>
      <xdr:colOff>165100</xdr:colOff>
      <xdr:row>98</xdr:row>
      <xdr:rowOff>14278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128291</xdr:rowOff>
    </xdr:from>
    <xdr:to>
      <xdr:col>6</xdr:col>
      <xdr:colOff>38100</xdr:colOff>
      <xdr:row>98</xdr:row>
      <xdr:rowOff>58441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42097</xdr:rowOff>
    </xdr:from>
    <xdr:to>
      <xdr:col>54</xdr:col>
      <xdr:colOff>189865</xdr:colOff>
      <xdr:row>38</xdr:row>
      <xdr:rowOff>25505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699947"/>
          <a:ext cx="1270" cy="840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29332</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25505</xdr:rowOff>
    </xdr:from>
    <xdr:to>
      <xdr:col>55</xdr:col>
      <xdr:colOff>88900</xdr:colOff>
      <xdr:row>38</xdr:row>
      <xdr:rowOff>25505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4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160224</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47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42097</xdr:rowOff>
    </xdr:from>
    <xdr:to>
      <xdr:col>55</xdr:col>
      <xdr:colOff>88900</xdr:colOff>
      <xdr:row>33</xdr:row>
      <xdr:rowOff>42097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6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146510</xdr:rowOff>
    </xdr:from>
    <xdr:to>
      <xdr:col>55</xdr:col>
      <xdr:colOff>0</xdr:colOff>
      <xdr:row>37</xdr:row>
      <xdr:rowOff>169466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490160"/>
          <a:ext cx="8382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0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157070</xdr:rowOff>
    </xdr:from>
    <xdr:to>
      <xdr:col>55</xdr:col>
      <xdr:colOff>50800</xdr:colOff>
      <xdr:row>36</xdr:row>
      <xdr:rowOff>87220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169466</xdr:rowOff>
    </xdr:from>
    <xdr:to>
      <xdr:col>50</xdr:col>
      <xdr:colOff>114300</xdr:colOff>
      <xdr:row>38</xdr:row>
      <xdr:rowOff>44803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513116"/>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154670</xdr:rowOff>
    </xdr:from>
    <xdr:to>
      <xdr:col>50</xdr:col>
      <xdr:colOff>165100</xdr:colOff>
      <xdr:row>36</xdr:row>
      <xdr:rowOff>84820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101347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124060</xdr:rowOff>
    </xdr:from>
    <xdr:to>
      <xdr:col>45</xdr:col>
      <xdr:colOff>177800</xdr:colOff>
      <xdr:row>38</xdr:row>
      <xdr:rowOff>44803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610460"/>
          <a:ext cx="889000" cy="9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13443</xdr:rowOff>
    </xdr:from>
    <xdr:to>
      <xdr:col>46</xdr:col>
      <xdr:colOff>38100</xdr:colOff>
      <xdr:row>36</xdr:row>
      <xdr:rowOff>115043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131570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124060</xdr:rowOff>
    </xdr:from>
    <xdr:to>
      <xdr:col>41</xdr:col>
      <xdr:colOff>50800</xdr:colOff>
      <xdr:row>39</xdr:row>
      <xdr:rowOff>3226</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610460"/>
          <a:ext cx="889000" cy="107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84928</xdr:rowOff>
    </xdr:from>
    <xdr:to>
      <xdr:col>41</xdr:col>
      <xdr:colOff>101600</xdr:colOff>
      <xdr:row>31</xdr:row>
      <xdr:rowOff>15078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31605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133029</xdr:rowOff>
    </xdr:from>
    <xdr:to>
      <xdr:col>36</xdr:col>
      <xdr:colOff>165100</xdr:colOff>
      <xdr:row>37</xdr:row>
      <xdr:rowOff>63179</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79706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95710</xdr:rowOff>
    </xdr:from>
    <xdr:to>
      <xdr:col>55</xdr:col>
      <xdr:colOff>50800</xdr:colOff>
      <xdr:row>38</xdr:row>
      <xdr:rowOff>25860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3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10637</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118666</xdr:rowOff>
    </xdr:from>
    <xdr:to>
      <xdr:col>50</xdr:col>
      <xdr:colOff>165100</xdr:colOff>
      <xdr:row>38</xdr:row>
      <xdr:rowOff>48816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4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39943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5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165453</xdr:rowOff>
    </xdr:from>
    <xdr:to>
      <xdr:col>46</xdr:col>
      <xdr:colOff>38100</xdr:colOff>
      <xdr:row>38</xdr:row>
      <xdr:rowOff>95603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5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86730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60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73260</xdr:rowOff>
    </xdr:from>
    <xdr:to>
      <xdr:col>41</xdr:col>
      <xdr:colOff>101600</xdr:colOff>
      <xdr:row>33</xdr:row>
      <xdr:rowOff>3410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5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165987</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565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123876</xdr:rowOff>
    </xdr:from>
    <xdr:to>
      <xdr:col>36</xdr:col>
      <xdr:colOff>165100</xdr:colOff>
      <xdr:row>39</xdr:row>
      <xdr:rowOff>54026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45153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87557</xdr:rowOff>
    </xdr:from>
    <xdr:to>
      <xdr:col>55</xdr:col>
      <xdr:colOff>0</xdr:colOff>
      <xdr:row>56</xdr:row>
      <xdr:rowOff>147069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9639300" y="9688757"/>
          <a:ext cx="8382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147069</xdr:rowOff>
    </xdr:from>
    <xdr:to>
      <xdr:col>50</xdr:col>
      <xdr:colOff>114300</xdr:colOff>
      <xdr:row>57</xdr:row>
      <xdr:rowOff>106901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748269"/>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40966</xdr:rowOff>
    </xdr:from>
    <xdr:to>
      <xdr:col>45</xdr:col>
      <xdr:colOff>177800</xdr:colOff>
      <xdr:row>57</xdr:row>
      <xdr:rowOff>106901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7861300" y="9813616"/>
          <a:ext cx="8890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40966</xdr:rowOff>
    </xdr:from>
    <xdr:to>
      <xdr:col>41</xdr:col>
      <xdr:colOff>50800</xdr:colOff>
      <xdr:row>57</xdr:row>
      <xdr:rowOff>90638</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813616"/>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36757</xdr:rowOff>
    </xdr:from>
    <xdr:to>
      <xdr:col>55</xdr:col>
      <xdr:colOff>50800</xdr:colOff>
      <xdr:row>56</xdr:row>
      <xdr:rowOff>138357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6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15184</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61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96269</xdr:rowOff>
    </xdr:from>
    <xdr:to>
      <xdr:col>50</xdr:col>
      <xdr:colOff>165100</xdr:colOff>
      <xdr:row>57</xdr:row>
      <xdr:rowOff>26419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6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17546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79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56101</xdr:rowOff>
    </xdr:from>
    <xdr:to>
      <xdr:col>46</xdr:col>
      <xdr:colOff>38100</xdr:colOff>
      <xdr:row>57</xdr:row>
      <xdr:rowOff>157701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8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148828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9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161616</xdr:rowOff>
    </xdr:from>
    <xdr:to>
      <xdr:col>41</xdr:col>
      <xdr:colOff>101600</xdr:colOff>
      <xdr:row>57</xdr:row>
      <xdr:rowOff>91766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7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82893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8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39838</xdr:rowOff>
    </xdr:from>
    <xdr:to>
      <xdr:col>36</xdr:col>
      <xdr:colOff>165100</xdr:colOff>
      <xdr:row>57</xdr:row>
      <xdr:rowOff>141438</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8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132565</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9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119774</xdr:rowOff>
    </xdr:from>
    <xdr:to>
      <xdr:col>55</xdr:col>
      <xdr:colOff>0</xdr:colOff>
      <xdr:row>78</xdr:row>
      <xdr:rowOff>166294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492874"/>
          <a:ext cx="8382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166294</xdr:rowOff>
    </xdr:from>
    <xdr:to>
      <xdr:col>50</xdr:col>
      <xdr:colOff>114300</xdr:colOff>
      <xdr:row>79</xdr:row>
      <xdr:rowOff>33249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53939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122783</xdr:rowOff>
    </xdr:from>
    <xdr:to>
      <xdr:col>45</xdr:col>
      <xdr:colOff>177800</xdr:colOff>
      <xdr:row>79</xdr:row>
      <xdr:rowOff>33249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495883"/>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122783</xdr:rowOff>
    </xdr:from>
    <xdr:to>
      <xdr:col>41</xdr:col>
      <xdr:colOff>50800</xdr:colOff>
      <xdr:row>79</xdr:row>
      <xdr:rowOff>38545</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495883"/>
          <a:ext cx="889000" cy="8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68974</xdr:rowOff>
    </xdr:from>
    <xdr:to>
      <xdr:col>55</xdr:col>
      <xdr:colOff>50800</xdr:colOff>
      <xdr:row>78</xdr:row>
      <xdr:rowOff>170574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4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155351</xdr:rowOff>
    </xdr:from>
    <xdr:ext cx="469744"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3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115494</xdr:rowOff>
    </xdr:from>
    <xdr:to>
      <xdr:col>50</xdr:col>
      <xdr:colOff>165100</xdr:colOff>
      <xdr:row>79</xdr:row>
      <xdr:rowOff>45644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4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36771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58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153899</xdr:rowOff>
    </xdr:from>
    <xdr:to>
      <xdr:col>46</xdr:col>
      <xdr:colOff>38100</xdr:colOff>
      <xdr:row>79</xdr:row>
      <xdr:rowOff>84049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75176</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61017" y="1361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71983</xdr:rowOff>
    </xdr:from>
    <xdr:to>
      <xdr:col>41</xdr:col>
      <xdr:colOff>101600</xdr:colOff>
      <xdr:row>79</xdr:row>
      <xdr:rowOff>2133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164710</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159195</xdr:rowOff>
    </xdr:from>
    <xdr:to>
      <xdr:col>36</xdr:col>
      <xdr:colOff>165100</xdr:colOff>
      <xdr:row>79</xdr:row>
      <xdr:rowOff>89345</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80472</xdr:rowOff>
    </xdr:from>
    <xdr:ext cx="378565"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83017" y="1362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54229</xdr:rowOff>
    </xdr:from>
    <xdr:to>
      <xdr:col>55</xdr:col>
      <xdr:colOff>0</xdr:colOff>
      <xdr:row>97</xdr:row>
      <xdr:rowOff>89472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684879"/>
          <a:ext cx="8382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89472</xdr:rowOff>
    </xdr:from>
    <xdr:to>
      <xdr:col>50</xdr:col>
      <xdr:colOff>114300</xdr:colOff>
      <xdr:row>97</xdr:row>
      <xdr:rowOff>100304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720122"/>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94056</xdr:rowOff>
    </xdr:from>
    <xdr:to>
      <xdr:col>45</xdr:col>
      <xdr:colOff>177800</xdr:colOff>
      <xdr:row>97</xdr:row>
      <xdr:rowOff>100304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24706"/>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94056</xdr:rowOff>
    </xdr:from>
    <xdr:to>
      <xdr:col>41</xdr:col>
      <xdr:colOff>50800</xdr:colOff>
      <xdr:row>97</xdr:row>
      <xdr:rowOff>105296</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2470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3429</xdr:rowOff>
    </xdr:from>
    <xdr:to>
      <xdr:col>55</xdr:col>
      <xdr:colOff>50800</xdr:colOff>
      <xdr:row>97</xdr:row>
      <xdr:rowOff>105029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153306</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38672</xdr:rowOff>
    </xdr:from>
    <xdr:to>
      <xdr:col>50</xdr:col>
      <xdr:colOff>165100</xdr:colOff>
      <xdr:row>97</xdr:row>
      <xdr:rowOff>140272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131399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7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49504</xdr:rowOff>
    </xdr:from>
    <xdr:to>
      <xdr:col>46</xdr:col>
      <xdr:colOff>38100</xdr:colOff>
      <xdr:row>97</xdr:row>
      <xdr:rowOff>151104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142231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43256</xdr:rowOff>
    </xdr:from>
    <xdr:to>
      <xdr:col>41</xdr:col>
      <xdr:colOff>101600</xdr:colOff>
      <xdr:row>97</xdr:row>
      <xdr:rowOff>144856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135983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7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54496</xdr:rowOff>
    </xdr:from>
    <xdr:to>
      <xdr:col>36</xdr:col>
      <xdr:colOff>165100</xdr:colOff>
      <xdr:row>97</xdr:row>
      <xdr:rowOff>156096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6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147223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482</xdr:rowOff>
    </xdr:from>
    <xdr:to>
      <xdr:col>85</xdr:col>
      <xdr:colOff>127000</xdr:colOff>
      <xdr:row>76</xdr:row>
      <xdr:rowOff>8320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030682"/>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482</xdr:rowOff>
    </xdr:from>
    <xdr:to>
      <xdr:col>81</xdr:col>
      <xdr:colOff>50800</xdr:colOff>
      <xdr:row>76</xdr:row>
      <xdr:rowOff>36830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30682"/>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36830</xdr:rowOff>
    </xdr:from>
    <xdr:to>
      <xdr:col>76</xdr:col>
      <xdr:colOff>114300</xdr:colOff>
      <xdr:row>76</xdr:row>
      <xdr:rowOff>61404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67030"/>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42104</xdr:rowOff>
    </xdr:from>
    <xdr:to>
      <xdr:col>71</xdr:col>
      <xdr:colOff>177800</xdr:colOff>
      <xdr:row>76</xdr:row>
      <xdr:rowOff>61404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072304"/>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128970</xdr:rowOff>
    </xdr:from>
    <xdr:to>
      <xdr:col>85</xdr:col>
      <xdr:colOff>177800</xdr:colOff>
      <xdr:row>76</xdr:row>
      <xdr:rowOff>59120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107397</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121133</xdr:rowOff>
    </xdr:from>
    <xdr:to>
      <xdr:col>81</xdr:col>
      <xdr:colOff>101600</xdr:colOff>
      <xdr:row>76</xdr:row>
      <xdr:rowOff>51284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42409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157480</xdr:rowOff>
    </xdr:from>
    <xdr:to>
      <xdr:col>76</xdr:col>
      <xdr:colOff>165100</xdr:colOff>
      <xdr:row>76</xdr:row>
      <xdr:rowOff>87630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78757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10604</xdr:rowOff>
    </xdr:from>
    <xdr:to>
      <xdr:col>72</xdr:col>
      <xdr:colOff>38100</xdr:colOff>
      <xdr:row>76</xdr:row>
      <xdr:rowOff>112204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103331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162754</xdr:rowOff>
    </xdr:from>
    <xdr:to>
      <xdr:col>67</xdr:col>
      <xdr:colOff>101600</xdr:colOff>
      <xdr:row>76</xdr:row>
      <xdr:rowOff>92904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84031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1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134324</xdr:rowOff>
    </xdr:from>
    <xdr:to>
      <xdr:col>85</xdr:col>
      <xdr:colOff>127000</xdr:colOff>
      <xdr:row>97</xdr:row>
      <xdr:rowOff>156973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764974"/>
          <a:ext cx="8382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21889</xdr:rowOff>
    </xdr:from>
    <xdr:to>
      <xdr:col>81</xdr:col>
      <xdr:colOff>50800</xdr:colOff>
      <xdr:row>97</xdr:row>
      <xdr:rowOff>134324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652539"/>
          <a:ext cx="889000" cy="1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21889</xdr:rowOff>
    </xdr:from>
    <xdr:to>
      <xdr:col>76</xdr:col>
      <xdr:colOff>114300</xdr:colOff>
      <xdr:row>98</xdr:row>
      <xdr:rowOff>15644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652539"/>
          <a:ext cx="889000" cy="16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151431</xdr:rowOff>
    </xdr:from>
    <xdr:to>
      <xdr:col>71</xdr:col>
      <xdr:colOff>177800</xdr:colOff>
      <xdr:row>98</xdr:row>
      <xdr:rowOff>15644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782081"/>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106173</xdr:rowOff>
    </xdr:from>
    <xdr:to>
      <xdr:col>85</xdr:col>
      <xdr:colOff>177800</xdr:colOff>
      <xdr:row>98</xdr:row>
      <xdr:rowOff>36323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84600</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83524</xdr:rowOff>
    </xdr:from>
    <xdr:to>
      <xdr:col>81</xdr:col>
      <xdr:colOff>101600</xdr:colOff>
      <xdr:row>98</xdr:row>
      <xdr:rowOff>13674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1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4801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142539</xdr:rowOff>
    </xdr:from>
    <xdr:to>
      <xdr:col>76</xdr:col>
      <xdr:colOff>165100</xdr:colOff>
      <xdr:row>97</xdr:row>
      <xdr:rowOff>72689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89216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3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136294</xdr:rowOff>
    </xdr:from>
    <xdr:to>
      <xdr:col>72</xdr:col>
      <xdr:colOff>38100</xdr:colOff>
      <xdr:row>98</xdr:row>
      <xdr:rowOff>66444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7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57571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85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100631</xdr:rowOff>
    </xdr:from>
    <xdr:to>
      <xdr:col>67</xdr:col>
      <xdr:colOff>101600</xdr:colOff>
      <xdr:row>98</xdr:row>
      <xdr:rowOff>30781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47308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5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16942</xdr:rowOff>
    </xdr:from>
    <xdr:to>
      <xdr:col>116</xdr:col>
      <xdr:colOff>63500</xdr:colOff>
      <xdr:row>38</xdr:row>
      <xdr:rowOff>68559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532042"/>
          <a:ext cx="8382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4460</xdr:rowOff>
    </xdr:from>
    <xdr:to>
      <xdr:col>111</xdr:col>
      <xdr:colOff>177800</xdr:colOff>
      <xdr:row>38</xdr:row>
      <xdr:rowOff>16942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519560"/>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4460</xdr:rowOff>
    </xdr:from>
    <xdr:to>
      <xdr:col>107</xdr:col>
      <xdr:colOff>50800</xdr:colOff>
      <xdr:row>38</xdr:row>
      <xdr:rowOff>18862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51956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18862</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533962"/>
          <a:ext cx="889000" cy="12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17759</xdr:rowOff>
    </xdr:from>
    <xdr:to>
      <xdr:col>116</xdr:col>
      <xdr:colOff>114300</xdr:colOff>
      <xdr:row>38</xdr:row>
      <xdr:rowOff>119359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104137</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4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137592</xdr:rowOff>
    </xdr:from>
    <xdr:to>
      <xdr:col>112</xdr:col>
      <xdr:colOff>38100</xdr:colOff>
      <xdr:row>38</xdr:row>
      <xdr:rowOff>67742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58869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5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125110</xdr:rowOff>
    </xdr:from>
    <xdr:to>
      <xdr:col>107</xdr:col>
      <xdr:colOff>101600</xdr:colOff>
      <xdr:row>38</xdr:row>
      <xdr:rowOff>55260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46387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56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139512</xdr:rowOff>
    </xdr:from>
    <xdr:to>
      <xdr:col>102</xdr:col>
      <xdr:colOff>165100</xdr:colOff>
      <xdr:row>38</xdr:row>
      <xdr:rowOff>69662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60789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57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140919</xdr:rowOff>
    </xdr:from>
    <xdr:to>
      <xdr:col>116</xdr:col>
      <xdr:colOff>63500</xdr:colOff>
      <xdr:row>58</xdr:row>
      <xdr:rowOff>141834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8501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113678</xdr:rowOff>
    </xdr:from>
    <xdr:to>
      <xdr:col>111</xdr:col>
      <xdr:colOff>177800</xdr:colOff>
      <xdr:row>58</xdr:row>
      <xdr:rowOff>140919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57778"/>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112192</xdr:rowOff>
    </xdr:from>
    <xdr:to>
      <xdr:col>107</xdr:col>
      <xdr:colOff>50800</xdr:colOff>
      <xdr:row>58</xdr:row>
      <xdr:rowOff>113678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5629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112192</xdr:rowOff>
    </xdr:from>
    <xdr:to>
      <xdr:col>102</xdr:col>
      <xdr:colOff>114300</xdr:colOff>
      <xdr:row>58</xdr:row>
      <xdr:rowOff>114783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5629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91034</xdr:rowOff>
    </xdr:from>
    <xdr:to>
      <xdr:col>116</xdr:col>
      <xdr:colOff>114300</xdr:colOff>
      <xdr:row>59</xdr:row>
      <xdr:rowOff>21184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5961</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5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90119</xdr:rowOff>
    </xdr:from>
    <xdr:to>
      <xdr:col>112</xdr:col>
      <xdr:colOff>38100</xdr:colOff>
      <xdr:row>59</xdr:row>
      <xdr:rowOff>20269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11396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2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62878</xdr:rowOff>
    </xdr:from>
    <xdr:to>
      <xdr:col>107</xdr:col>
      <xdr:colOff>101600</xdr:colOff>
      <xdr:row>58</xdr:row>
      <xdr:rowOff>164478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155605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9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61392</xdr:rowOff>
    </xdr:from>
    <xdr:to>
      <xdr:col>102</xdr:col>
      <xdr:colOff>165100</xdr:colOff>
      <xdr:row>58</xdr:row>
      <xdr:rowOff>162992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154119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9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63983</xdr:rowOff>
    </xdr:from>
    <xdr:to>
      <xdr:col>98</xdr:col>
      <xdr:colOff>38100</xdr:colOff>
      <xdr:row>58</xdr:row>
      <xdr:rowOff>165583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156710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0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152364</xdr:rowOff>
    </xdr:from>
    <xdr:to>
      <xdr:col>116</xdr:col>
      <xdr:colOff>63500</xdr:colOff>
      <xdr:row>76</xdr:row>
      <xdr:rowOff>165303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82564"/>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165303</xdr:rowOff>
    </xdr:from>
    <xdr:to>
      <xdr:col>111</xdr:col>
      <xdr:colOff>177800</xdr:colOff>
      <xdr:row>77</xdr:row>
      <xdr:rowOff>20028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9550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20028</xdr:rowOff>
    </xdr:from>
    <xdr:to>
      <xdr:col>107</xdr:col>
      <xdr:colOff>50800</xdr:colOff>
      <xdr:row>77</xdr:row>
      <xdr:rowOff>62342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21678"/>
          <a:ext cx="8890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154742</xdr:rowOff>
    </xdr:from>
    <xdr:to>
      <xdr:col>102</xdr:col>
      <xdr:colOff>114300</xdr:colOff>
      <xdr:row>77</xdr:row>
      <xdr:rowOff>62342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13492"/>
          <a:ext cx="889000" cy="25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101564</xdr:rowOff>
    </xdr:from>
    <xdr:to>
      <xdr:col>116</xdr:col>
      <xdr:colOff>114300</xdr:colOff>
      <xdr:row>77</xdr:row>
      <xdr:rowOff>31714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79991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114503</xdr:rowOff>
    </xdr:from>
    <xdr:to>
      <xdr:col>112</xdr:col>
      <xdr:colOff>38100</xdr:colOff>
      <xdr:row>77</xdr:row>
      <xdr:rowOff>44653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35780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140678</xdr:rowOff>
    </xdr:from>
    <xdr:to>
      <xdr:col>107</xdr:col>
      <xdr:colOff>101600</xdr:colOff>
      <xdr:row>77</xdr:row>
      <xdr:rowOff>70828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61955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11542</xdr:rowOff>
    </xdr:from>
    <xdr:to>
      <xdr:col>102</xdr:col>
      <xdr:colOff>165100</xdr:colOff>
      <xdr:row>77</xdr:row>
      <xdr:rowOff>113142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104269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103942</xdr:rowOff>
    </xdr:from>
    <xdr:to>
      <xdr:col>98</xdr:col>
      <xdr:colOff>38100</xdr:colOff>
      <xdr:row>76</xdr:row>
      <xdr:rowOff>34091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62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50619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7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401,141</a:t>
          </a:r>
          <a:r>
            <a:rPr kumimoji="1" lang="ja-JP" altLang="ja-JP" sz="1100">
              <a:solidFill>
                <a:schemeClr val="dk1"/>
              </a:solidFill>
              <a:effectLst/>
              <a:latin typeface="+mn-lt"/>
              <a:ea typeface="+mn-ea"/>
              <a:cs typeface="+mn-cs"/>
            </a:rPr>
            <a:t>円となり、前年度から</a:t>
          </a:r>
          <a:r>
            <a:rPr kumimoji="1" lang="en-US" altLang="ja-JP" sz="1100">
              <a:solidFill>
                <a:schemeClr val="dk1"/>
              </a:solidFill>
              <a:effectLst/>
              <a:latin typeface="+mn-lt"/>
              <a:ea typeface="+mn-ea"/>
              <a:cs typeface="+mn-cs"/>
            </a:rPr>
            <a:t>7,952</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　羽生市は、すべての費目において類似団体平均よりも低い水準にある。埼玉県平均と比較すると人件費、普通建設事業費（うち更新整備含）、投資及び出資金、公債費、繰出金、積立金は上回っている。</a:t>
          </a:r>
          <a:endParaRPr lang="ja-JP" altLang="ja-JP" sz="1400">
            <a:effectLst/>
          </a:endParaRPr>
        </a:p>
        <a:p>
          <a:r>
            <a:rPr kumimoji="1" lang="ja-JP" altLang="ja-JP" sz="1100">
              <a:solidFill>
                <a:schemeClr val="dk1"/>
              </a:solidFill>
              <a:effectLst/>
              <a:latin typeface="+mn-lt"/>
              <a:ea typeface="+mn-ea"/>
              <a:cs typeface="+mn-cs"/>
            </a:rPr>
            <a:t>　主な構成項目の中で、物件費は</a:t>
          </a:r>
          <a:r>
            <a:rPr kumimoji="1" lang="ja-JP" altLang="en-US" sz="1100">
              <a:solidFill>
                <a:schemeClr val="dk1"/>
              </a:solidFill>
              <a:effectLst/>
              <a:latin typeface="+mn-lt"/>
              <a:ea typeface="+mn-ea"/>
              <a:cs typeface="+mn-cs"/>
            </a:rPr>
            <a:t>委託料等の減額によりわずかに減少</a:t>
          </a:r>
          <a:r>
            <a:rPr kumimoji="1" lang="ja-JP" altLang="ja-JP" sz="1100">
              <a:solidFill>
                <a:schemeClr val="dk1"/>
              </a:solidFill>
              <a:effectLst/>
              <a:latin typeface="+mn-lt"/>
              <a:ea typeface="+mn-ea"/>
              <a:cs typeface="+mn-cs"/>
            </a:rPr>
            <a:t>している。扶助費については</a:t>
          </a:r>
          <a:r>
            <a:rPr kumimoji="1" lang="ja-JP" altLang="en-US" sz="1100">
              <a:solidFill>
                <a:schemeClr val="dk1"/>
              </a:solidFill>
              <a:effectLst/>
              <a:latin typeface="+mn-lt"/>
              <a:ea typeface="+mn-ea"/>
              <a:cs typeface="+mn-cs"/>
            </a:rPr>
            <a:t>子ども医療助成費</a:t>
          </a:r>
          <a:r>
            <a:rPr kumimoji="1" lang="ja-JP" altLang="ja-JP" sz="1100">
              <a:solidFill>
                <a:schemeClr val="dk1"/>
              </a:solidFill>
              <a:effectLst/>
              <a:latin typeface="+mn-lt"/>
              <a:ea typeface="+mn-ea"/>
              <a:cs typeface="+mn-cs"/>
            </a:rPr>
            <a:t>の影響を受けている。公債費は、</a:t>
          </a:r>
          <a:r>
            <a:rPr kumimoji="1" lang="ja-JP" altLang="en-US" sz="1100">
              <a:solidFill>
                <a:schemeClr val="dk1"/>
              </a:solidFill>
              <a:effectLst/>
              <a:latin typeface="+mn-lt"/>
              <a:ea typeface="+mn-ea"/>
              <a:cs typeface="+mn-cs"/>
            </a:rPr>
            <a:t>令和５年度償還開始分の借入抑制を行ったことで減少と</a:t>
          </a:r>
          <a:r>
            <a:rPr kumimoji="1" lang="ja-JP" altLang="ja-JP" sz="1100">
              <a:solidFill>
                <a:schemeClr val="dk1"/>
              </a:solidFill>
              <a:effectLst/>
              <a:latin typeface="+mn-lt"/>
              <a:ea typeface="+mn-ea"/>
              <a:cs typeface="+mn-cs"/>
            </a:rPr>
            <a:t>なっている。繰出金は後期高齢者医療保険、介護保険特別会計への繰出が増加しており、今後も高齢化等により繰出金額は増加していくと考えられる。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53,855
51,561
58.64
23,745,855
21,603,438
1,816,195
12,084,936
16,150,116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167132</xdr:rowOff>
    </xdr:from>
    <xdr:to>
      <xdr:col>24</xdr:col>
      <xdr:colOff>63500</xdr:colOff>
      <xdr:row>36</xdr:row>
      <xdr:rowOff>24943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67882"/>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167132</xdr:rowOff>
    </xdr:from>
    <xdr:to>
      <xdr:col>19</xdr:col>
      <xdr:colOff>177800</xdr:colOff>
      <xdr:row>35</xdr:row>
      <xdr:rowOff>170790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6788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156616</xdr:rowOff>
    </xdr:from>
    <xdr:to>
      <xdr:col>15</xdr:col>
      <xdr:colOff>50800</xdr:colOff>
      <xdr:row>35</xdr:row>
      <xdr:rowOff>170790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5736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156616</xdr:rowOff>
    </xdr:from>
    <xdr:to>
      <xdr:col>10</xdr:col>
      <xdr:colOff>114300</xdr:colOff>
      <xdr:row>36</xdr:row>
      <xdr:rowOff>5740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573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145593</xdr:rowOff>
    </xdr:from>
    <xdr:to>
      <xdr:col>24</xdr:col>
      <xdr:colOff>114300</xdr:colOff>
      <xdr:row>36</xdr:row>
      <xdr:rowOff>75743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124020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116332</xdr:rowOff>
    </xdr:from>
    <xdr:to>
      <xdr:col>20</xdr:col>
      <xdr:colOff>38100</xdr:colOff>
      <xdr:row>36</xdr:row>
      <xdr:rowOff>46482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37609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119990</xdr:rowOff>
    </xdr:from>
    <xdr:to>
      <xdr:col>15</xdr:col>
      <xdr:colOff>101600</xdr:colOff>
      <xdr:row>36</xdr:row>
      <xdr:rowOff>50140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41267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105816</xdr:rowOff>
    </xdr:from>
    <xdr:to>
      <xdr:col>10</xdr:col>
      <xdr:colOff>165100</xdr:colOff>
      <xdr:row>36</xdr:row>
      <xdr:rowOff>35966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27093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126390</xdr:rowOff>
    </xdr:from>
    <xdr:to>
      <xdr:col>6</xdr:col>
      <xdr:colOff>38100</xdr:colOff>
      <xdr:row>36</xdr:row>
      <xdr:rowOff>56540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47667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87666</xdr:rowOff>
    </xdr:from>
    <xdr:to>
      <xdr:col>24</xdr:col>
      <xdr:colOff>63500</xdr:colOff>
      <xdr:row>57</xdr:row>
      <xdr:rowOff>90611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60316"/>
          <a:ext cx="8382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51446</xdr:rowOff>
    </xdr:from>
    <xdr:to>
      <xdr:col>19</xdr:col>
      <xdr:colOff>177800</xdr:colOff>
      <xdr:row>57</xdr:row>
      <xdr:rowOff>87666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24096"/>
          <a:ext cx="889000" cy="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167758</xdr:rowOff>
    </xdr:from>
    <xdr:to>
      <xdr:col>15</xdr:col>
      <xdr:colOff>50800</xdr:colOff>
      <xdr:row>57</xdr:row>
      <xdr:rowOff>51446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26058"/>
          <a:ext cx="889000" cy="39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167758</xdr:rowOff>
    </xdr:from>
    <xdr:to>
      <xdr:col>10</xdr:col>
      <xdr:colOff>114300</xdr:colOff>
      <xdr:row>57</xdr:row>
      <xdr:rowOff>98127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26058"/>
          <a:ext cx="889000" cy="44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39811</xdr:rowOff>
    </xdr:from>
    <xdr:to>
      <xdr:col>24</xdr:col>
      <xdr:colOff>114300</xdr:colOff>
      <xdr:row>57</xdr:row>
      <xdr:rowOff>141411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126188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36866</xdr:rowOff>
    </xdr:from>
    <xdr:to>
      <xdr:col>20</xdr:col>
      <xdr:colOff>38100</xdr:colOff>
      <xdr:row>57</xdr:row>
      <xdr:rowOff>138466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129593</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646</xdr:rowOff>
    </xdr:from>
    <xdr:to>
      <xdr:col>15</xdr:col>
      <xdr:colOff>101600</xdr:colOff>
      <xdr:row>57</xdr:row>
      <xdr:rowOff>102246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7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93373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6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116958</xdr:rowOff>
    </xdr:from>
    <xdr:to>
      <xdr:col>10</xdr:col>
      <xdr:colOff>165100</xdr:colOff>
      <xdr:row>55</xdr:row>
      <xdr:rowOff>47108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38235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6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47327</xdr:rowOff>
    </xdr:from>
    <xdr:to>
      <xdr:col>6</xdr:col>
      <xdr:colOff>38100</xdr:colOff>
      <xdr:row>57</xdr:row>
      <xdr:rowOff>148927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140054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158249</xdr:rowOff>
    </xdr:from>
    <xdr:to>
      <xdr:col>24</xdr:col>
      <xdr:colOff>63500</xdr:colOff>
      <xdr:row>77</xdr:row>
      <xdr:rowOff>115033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8449"/>
          <a:ext cx="838200" cy="12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43568</xdr:rowOff>
    </xdr:from>
    <xdr:to>
      <xdr:col>19</xdr:col>
      <xdr:colOff>177800</xdr:colOff>
      <xdr:row>77</xdr:row>
      <xdr:rowOff>115033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45218"/>
          <a:ext cx="889000" cy="7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43568</xdr:rowOff>
    </xdr:from>
    <xdr:to>
      <xdr:col>15</xdr:col>
      <xdr:colOff>50800</xdr:colOff>
      <xdr:row>78</xdr:row>
      <xdr:rowOff>151434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5218"/>
          <a:ext cx="889000" cy="27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151434</xdr:rowOff>
    </xdr:from>
    <xdr:to>
      <xdr:col>10</xdr:col>
      <xdr:colOff>114300</xdr:colOff>
      <xdr:row>79</xdr:row>
      <xdr:rowOff>8472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24534"/>
          <a:ext cx="889000" cy="2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107449</xdr:rowOff>
    </xdr:from>
    <xdr:to>
      <xdr:col>24</xdr:col>
      <xdr:colOff>114300</xdr:colOff>
      <xdr:row>77</xdr:row>
      <xdr:rowOff>37599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85876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1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64233</xdr:rowOff>
    </xdr:from>
    <xdr:to>
      <xdr:col>20</xdr:col>
      <xdr:colOff>38100</xdr:colOff>
      <xdr:row>77</xdr:row>
      <xdr:rowOff>165833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156960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164218</xdr:rowOff>
    </xdr:from>
    <xdr:to>
      <xdr:col>15</xdr:col>
      <xdr:colOff>101600</xdr:colOff>
      <xdr:row>77</xdr:row>
      <xdr:rowOff>94368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85495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100634</xdr:rowOff>
    </xdr:from>
    <xdr:to>
      <xdr:col>10</xdr:col>
      <xdr:colOff>165100</xdr:colOff>
      <xdr:row>79</xdr:row>
      <xdr:rowOff>30784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21911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6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129122</xdr:rowOff>
    </xdr:from>
    <xdr:to>
      <xdr:col>6</xdr:col>
      <xdr:colOff>38100</xdr:colOff>
      <xdr:row>79</xdr:row>
      <xdr:rowOff>59272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50399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9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156254</xdr:rowOff>
    </xdr:from>
    <xdr:to>
      <xdr:col>24</xdr:col>
      <xdr:colOff>63500</xdr:colOff>
      <xdr:row>97</xdr:row>
      <xdr:rowOff>42754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15454"/>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149834</xdr:rowOff>
    </xdr:from>
    <xdr:to>
      <xdr:col>19</xdr:col>
      <xdr:colOff>177800</xdr:colOff>
      <xdr:row>96</xdr:row>
      <xdr:rowOff>156254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09034"/>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149834</xdr:rowOff>
    </xdr:from>
    <xdr:to>
      <xdr:col>15</xdr:col>
      <xdr:colOff>50800</xdr:colOff>
      <xdr:row>97</xdr:row>
      <xdr:rowOff>140519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09034"/>
          <a:ext cx="889000" cy="1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140519</xdr:rowOff>
    </xdr:from>
    <xdr:to>
      <xdr:col>10</xdr:col>
      <xdr:colOff>114300</xdr:colOff>
      <xdr:row>98</xdr:row>
      <xdr:rowOff>578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71169"/>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163404</xdr:rowOff>
    </xdr:from>
    <xdr:to>
      <xdr:col>24</xdr:col>
      <xdr:colOff>114300</xdr:colOff>
      <xdr:row>97</xdr:row>
      <xdr:rowOff>93554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141831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105454</xdr:rowOff>
    </xdr:from>
    <xdr:to>
      <xdr:col>20</xdr:col>
      <xdr:colOff>38100</xdr:colOff>
      <xdr:row>97</xdr:row>
      <xdr:rowOff>35604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26731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5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99034</xdr:rowOff>
    </xdr:from>
    <xdr:to>
      <xdr:col>15</xdr:col>
      <xdr:colOff>101600</xdr:colOff>
      <xdr:row>97</xdr:row>
      <xdr:rowOff>29184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20311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89719</xdr:rowOff>
    </xdr:from>
    <xdr:to>
      <xdr:col>10</xdr:col>
      <xdr:colOff>165100</xdr:colOff>
      <xdr:row>98</xdr:row>
      <xdr:rowOff>19869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2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1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121228</xdr:rowOff>
    </xdr:from>
    <xdr:to>
      <xdr:col>6</xdr:col>
      <xdr:colOff>38100</xdr:colOff>
      <xdr:row>98</xdr:row>
      <xdr:rowOff>51378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42505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65817</xdr:rowOff>
    </xdr:from>
    <xdr:to>
      <xdr:col>55</xdr:col>
      <xdr:colOff>0</xdr:colOff>
      <xdr:row>37</xdr:row>
      <xdr:rowOff>104404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409467"/>
          <a:ext cx="8382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62433</xdr:rowOff>
    </xdr:from>
    <xdr:to>
      <xdr:col>50</xdr:col>
      <xdr:colOff>114300</xdr:colOff>
      <xdr:row>37</xdr:row>
      <xdr:rowOff>65817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0608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47254</xdr:rowOff>
    </xdr:from>
    <xdr:to>
      <xdr:col>45</xdr:col>
      <xdr:colOff>177800</xdr:colOff>
      <xdr:row>37</xdr:row>
      <xdr:rowOff>62433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390904"/>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47254</xdr:rowOff>
    </xdr:from>
    <xdr:to>
      <xdr:col>41</xdr:col>
      <xdr:colOff>50800</xdr:colOff>
      <xdr:row>37</xdr:row>
      <xdr:rowOff>64171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390904"/>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53604</xdr:rowOff>
    </xdr:from>
    <xdr:to>
      <xdr:col>55</xdr:col>
      <xdr:colOff>50800</xdr:colOff>
      <xdr:row>37</xdr:row>
      <xdr:rowOff>155204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3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76481</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15017</xdr:rowOff>
    </xdr:from>
    <xdr:to>
      <xdr:col>50</xdr:col>
      <xdr:colOff>165100</xdr:colOff>
      <xdr:row>37</xdr:row>
      <xdr:rowOff>116617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133144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13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11633</xdr:rowOff>
    </xdr:from>
    <xdr:to>
      <xdr:col>46</xdr:col>
      <xdr:colOff>38100</xdr:colOff>
      <xdr:row>37</xdr:row>
      <xdr:rowOff>113233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129760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1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167904</xdr:rowOff>
    </xdr:from>
    <xdr:to>
      <xdr:col>41</xdr:col>
      <xdr:colOff>101600</xdr:colOff>
      <xdr:row>37</xdr:row>
      <xdr:rowOff>98054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114581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1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13371</xdr:rowOff>
    </xdr:from>
    <xdr:to>
      <xdr:col>36</xdr:col>
      <xdr:colOff>165100</xdr:colOff>
      <xdr:row>37</xdr:row>
      <xdr:rowOff>114971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5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131498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3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94907</xdr:rowOff>
    </xdr:from>
    <xdr:to>
      <xdr:col>55</xdr:col>
      <xdr:colOff>0</xdr:colOff>
      <xdr:row>58</xdr:row>
      <xdr:rowOff>132956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39007"/>
          <a:ext cx="838200" cy="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94907</xdr:rowOff>
    </xdr:from>
    <xdr:to>
      <xdr:col>50</xdr:col>
      <xdr:colOff>114300</xdr:colOff>
      <xdr:row>58</xdr:row>
      <xdr:rowOff>135775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39007"/>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135775</xdr:rowOff>
    </xdr:from>
    <xdr:to>
      <xdr:col>45</xdr:col>
      <xdr:colOff>177800</xdr:colOff>
      <xdr:row>58</xdr:row>
      <xdr:rowOff>141542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79875"/>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139688</xdr:rowOff>
    </xdr:from>
    <xdr:to>
      <xdr:col>41</xdr:col>
      <xdr:colOff>50800</xdr:colOff>
      <xdr:row>58</xdr:row>
      <xdr:rowOff>141542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83788"/>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82156</xdr:rowOff>
    </xdr:from>
    <xdr:to>
      <xdr:col>55</xdr:col>
      <xdr:colOff>50800</xdr:colOff>
      <xdr:row>59</xdr:row>
      <xdr:rowOff>12306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168533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44107</xdr:rowOff>
    </xdr:from>
    <xdr:to>
      <xdr:col>50</xdr:col>
      <xdr:colOff>165100</xdr:colOff>
      <xdr:row>58</xdr:row>
      <xdr:rowOff>145707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136834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8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84975</xdr:rowOff>
    </xdr:from>
    <xdr:to>
      <xdr:col>46</xdr:col>
      <xdr:colOff>38100</xdr:colOff>
      <xdr:row>59</xdr:row>
      <xdr:rowOff>15125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6252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2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90742</xdr:rowOff>
    </xdr:from>
    <xdr:to>
      <xdr:col>41</xdr:col>
      <xdr:colOff>101600</xdr:colOff>
      <xdr:row>59</xdr:row>
      <xdr:rowOff>20892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12019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2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88888</xdr:rowOff>
    </xdr:from>
    <xdr:to>
      <xdr:col>36</xdr:col>
      <xdr:colOff>165100</xdr:colOff>
      <xdr:row>59</xdr:row>
      <xdr:rowOff>19038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10165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2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88818</xdr:rowOff>
    </xdr:from>
    <xdr:to>
      <xdr:col>55</xdr:col>
      <xdr:colOff>0</xdr:colOff>
      <xdr:row>78</xdr:row>
      <xdr:rowOff>111677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6191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88818</xdr:rowOff>
    </xdr:from>
    <xdr:to>
      <xdr:col>50</xdr:col>
      <xdr:colOff>114300</xdr:colOff>
      <xdr:row>78</xdr:row>
      <xdr:rowOff>90684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6191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90684</xdr:rowOff>
    </xdr:from>
    <xdr:to>
      <xdr:col>45</xdr:col>
      <xdr:colOff>177800</xdr:colOff>
      <xdr:row>78</xdr:row>
      <xdr:rowOff>100209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6378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100209</xdr:rowOff>
    </xdr:from>
    <xdr:to>
      <xdr:col>41</xdr:col>
      <xdr:colOff>50800</xdr:colOff>
      <xdr:row>78</xdr:row>
      <xdr:rowOff>123546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3309"/>
          <a:ext cx="889000" cy="2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60877</xdr:rowOff>
    </xdr:from>
    <xdr:to>
      <xdr:col>55</xdr:col>
      <xdr:colOff>50800</xdr:colOff>
      <xdr:row>78</xdr:row>
      <xdr:rowOff>162477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147254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38018</xdr:rowOff>
    </xdr:from>
    <xdr:to>
      <xdr:col>50</xdr:col>
      <xdr:colOff>165100</xdr:colOff>
      <xdr:row>78</xdr:row>
      <xdr:rowOff>139618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130745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0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39884</xdr:rowOff>
    </xdr:from>
    <xdr:to>
      <xdr:col>46</xdr:col>
      <xdr:colOff>38100</xdr:colOff>
      <xdr:row>78</xdr:row>
      <xdr:rowOff>141484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132611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49409</xdr:rowOff>
    </xdr:from>
    <xdr:to>
      <xdr:col>41</xdr:col>
      <xdr:colOff>101600</xdr:colOff>
      <xdr:row>78</xdr:row>
      <xdr:rowOff>151009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142136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72746</xdr:rowOff>
    </xdr:from>
    <xdr:to>
      <xdr:col>36</xdr:col>
      <xdr:colOff>165100</xdr:colOff>
      <xdr:row>79</xdr:row>
      <xdr:rowOff>2896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165473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104496</xdr:rowOff>
    </xdr:from>
    <xdr:to>
      <xdr:col>55</xdr:col>
      <xdr:colOff>0</xdr:colOff>
      <xdr:row>97</xdr:row>
      <xdr:rowOff>112823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35146"/>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104496</xdr:rowOff>
    </xdr:from>
    <xdr:to>
      <xdr:col>50</xdr:col>
      <xdr:colOff>114300</xdr:colOff>
      <xdr:row>98</xdr:row>
      <xdr:rowOff>4532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35146"/>
          <a:ext cx="889000" cy="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160927</xdr:rowOff>
    </xdr:from>
    <xdr:to>
      <xdr:col>45</xdr:col>
      <xdr:colOff>177800</xdr:colOff>
      <xdr:row>98</xdr:row>
      <xdr:rowOff>4532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91577"/>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160927</xdr:rowOff>
    </xdr:from>
    <xdr:to>
      <xdr:col>41</xdr:col>
      <xdr:colOff>50800</xdr:colOff>
      <xdr:row>98</xdr:row>
      <xdr:rowOff>3699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91577"/>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62023</xdr:rowOff>
    </xdr:from>
    <xdr:to>
      <xdr:col>55</xdr:col>
      <xdr:colOff>50800</xdr:colOff>
      <xdr:row>97</xdr:row>
      <xdr:rowOff>163623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40450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53696</xdr:rowOff>
    </xdr:from>
    <xdr:to>
      <xdr:col>50</xdr:col>
      <xdr:colOff>165100</xdr:colOff>
      <xdr:row>97</xdr:row>
      <xdr:rowOff>155296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146423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125182</xdr:rowOff>
    </xdr:from>
    <xdr:to>
      <xdr:col>46</xdr:col>
      <xdr:colOff>38100</xdr:colOff>
      <xdr:row>98</xdr:row>
      <xdr:rowOff>55332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46459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4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110127</xdr:rowOff>
    </xdr:from>
    <xdr:to>
      <xdr:col>41</xdr:col>
      <xdr:colOff>101600</xdr:colOff>
      <xdr:row>98</xdr:row>
      <xdr:rowOff>40277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31404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124349</xdr:rowOff>
    </xdr:from>
    <xdr:to>
      <xdr:col>36</xdr:col>
      <xdr:colOff>165100</xdr:colOff>
      <xdr:row>98</xdr:row>
      <xdr:rowOff>54499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45626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4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95855</xdr:rowOff>
    </xdr:from>
    <xdr:to>
      <xdr:col>85</xdr:col>
      <xdr:colOff>127000</xdr:colOff>
      <xdr:row>36</xdr:row>
      <xdr:rowOff>85522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925155"/>
          <a:ext cx="838200" cy="3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85522</xdr:rowOff>
    </xdr:from>
    <xdr:to>
      <xdr:col>81</xdr:col>
      <xdr:colOff>50800</xdr:colOff>
      <xdr:row>36</xdr:row>
      <xdr:rowOff>162789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57722"/>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162789</xdr:rowOff>
    </xdr:from>
    <xdr:to>
      <xdr:col>76</xdr:col>
      <xdr:colOff>114300</xdr:colOff>
      <xdr:row>36</xdr:row>
      <xdr:rowOff>164480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3498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156433</xdr:rowOff>
    </xdr:from>
    <xdr:to>
      <xdr:col>71</xdr:col>
      <xdr:colOff>177800</xdr:colOff>
      <xdr:row>36</xdr:row>
      <xdr:rowOff>164480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28633"/>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45055</xdr:rowOff>
    </xdr:from>
    <xdr:to>
      <xdr:col>85</xdr:col>
      <xdr:colOff>177800</xdr:colOff>
      <xdr:row>34</xdr:row>
      <xdr:rowOff>146655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8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67932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2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34722</xdr:rowOff>
    </xdr:from>
    <xdr:to>
      <xdr:col>81</xdr:col>
      <xdr:colOff>101600</xdr:colOff>
      <xdr:row>36</xdr:row>
      <xdr:rowOff>136322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152849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111989</xdr:rowOff>
    </xdr:from>
    <xdr:to>
      <xdr:col>76</xdr:col>
      <xdr:colOff>165100</xdr:colOff>
      <xdr:row>37</xdr:row>
      <xdr:rowOff>42139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58666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113680</xdr:rowOff>
    </xdr:from>
    <xdr:to>
      <xdr:col>72</xdr:col>
      <xdr:colOff>38100</xdr:colOff>
      <xdr:row>37</xdr:row>
      <xdr:rowOff>43830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60357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105633</xdr:rowOff>
    </xdr:from>
    <xdr:to>
      <xdr:col>67</xdr:col>
      <xdr:colOff>101600</xdr:colOff>
      <xdr:row>37</xdr:row>
      <xdr:rowOff>35783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52310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5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160680</xdr:rowOff>
    </xdr:from>
    <xdr:to>
      <xdr:col>85</xdr:col>
      <xdr:colOff>127000</xdr:colOff>
      <xdr:row>59</xdr:row>
      <xdr:rowOff>11354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10104780"/>
          <a:ext cx="8382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160680</xdr:rowOff>
    </xdr:from>
    <xdr:to>
      <xdr:col>81</xdr:col>
      <xdr:colOff>50800</xdr:colOff>
      <xdr:row>59</xdr:row>
      <xdr:rowOff>36030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104780"/>
          <a:ext cx="889000"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107950</xdr:rowOff>
    </xdr:from>
    <xdr:to>
      <xdr:col>76</xdr:col>
      <xdr:colOff>114300</xdr:colOff>
      <xdr:row>59</xdr:row>
      <xdr:rowOff>36030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52050"/>
          <a:ext cx="889000" cy="9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107950</xdr:rowOff>
    </xdr:from>
    <xdr:to>
      <xdr:col>71</xdr:col>
      <xdr:colOff>177800</xdr:colOff>
      <xdr:row>59</xdr:row>
      <xdr:rowOff>49454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52050"/>
          <a:ext cx="889000" cy="1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132004</xdr:rowOff>
    </xdr:from>
    <xdr:to>
      <xdr:col>85</xdr:col>
      <xdr:colOff>177800</xdr:colOff>
      <xdr:row>59</xdr:row>
      <xdr:rowOff>62154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46931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109880</xdr:rowOff>
    </xdr:from>
    <xdr:to>
      <xdr:col>81</xdr:col>
      <xdr:colOff>101600</xdr:colOff>
      <xdr:row>59</xdr:row>
      <xdr:rowOff>40030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31157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4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156680</xdr:rowOff>
    </xdr:from>
    <xdr:to>
      <xdr:col>76</xdr:col>
      <xdr:colOff>165100</xdr:colOff>
      <xdr:row>59</xdr:row>
      <xdr:rowOff>86830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1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77957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57150</xdr:rowOff>
    </xdr:from>
    <xdr:to>
      <xdr:col>72</xdr:col>
      <xdr:colOff>38100</xdr:colOff>
      <xdr:row>58</xdr:row>
      <xdr:rowOff>158750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149877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170104</xdr:rowOff>
    </xdr:from>
    <xdr:to>
      <xdr:col>67</xdr:col>
      <xdr:colOff>101600</xdr:colOff>
      <xdr:row>59</xdr:row>
      <xdr:rowOff>100254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1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91381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2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482</xdr:rowOff>
    </xdr:from>
    <xdr:to>
      <xdr:col>85</xdr:col>
      <xdr:colOff>127000</xdr:colOff>
      <xdr:row>96</xdr:row>
      <xdr:rowOff>8320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59682"/>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482</xdr:rowOff>
    </xdr:from>
    <xdr:to>
      <xdr:col>81</xdr:col>
      <xdr:colOff>50800</xdr:colOff>
      <xdr:row>96</xdr:row>
      <xdr:rowOff>36830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59682"/>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36830</xdr:rowOff>
    </xdr:from>
    <xdr:to>
      <xdr:col>76</xdr:col>
      <xdr:colOff>114300</xdr:colOff>
      <xdr:row>96</xdr:row>
      <xdr:rowOff>61404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96030"/>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42104</xdr:rowOff>
    </xdr:from>
    <xdr:to>
      <xdr:col>71</xdr:col>
      <xdr:colOff>177800</xdr:colOff>
      <xdr:row>96</xdr:row>
      <xdr:rowOff>61404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01304"/>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128970</xdr:rowOff>
    </xdr:from>
    <xdr:to>
      <xdr:col>85</xdr:col>
      <xdr:colOff>177800</xdr:colOff>
      <xdr:row>96</xdr:row>
      <xdr:rowOff>59120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107397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121132</xdr:rowOff>
    </xdr:from>
    <xdr:to>
      <xdr:col>81</xdr:col>
      <xdr:colOff>101600</xdr:colOff>
      <xdr:row>96</xdr:row>
      <xdr:rowOff>51282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42409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157480</xdr:rowOff>
    </xdr:from>
    <xdr:to>
      <xdr:col>76</xdr:col>
      <xdr:colOff>165100</xdr:colOff>
      <xdr:row>96</xdr:row>
      <xdr:rowOff>87630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78757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10604</xdr:rowOff>
    </xdr:from>
    <xdr:to>
      <xdr:col>72</xdr:col>
      <xdr:colOff>38100</xdr:colOff>
      <xdr:row>96</xdr:row>
      <xdr:rowOff>112204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103331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162754</xdr:rowOff>
    </xdr:from>
    <xdr:to>
      <xdr:col>67</xdr:col>
      <xdr:colOff>101600</xdr:colOff>
      <xdr:row>96</xdr:row>
      <xdr:rowOff>92904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84031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労働費・消防費以外は、すべて類似団体平均を下回る金額となっている</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民生費は</a:t>
          </a:r>
          <a:r>
            <a:rPr kumimoji="1" lang="ja-JP" altLang="en-US" sz="1100" baseline="0">
              <a:solidFill>
                <a:schemeClr val="dk1"/>
              </a:solidFill>
              <a:effectLst/>
              <a:latin typeface="+mn-lt"/>
              <a:ea typeface="+mn-ea"/>
              <a:cs typeface="+mn-cs"/>
            </a:rPr>
            <a:t>年々</a:t>
          </a:r>
          <a:r>
            <a:rPr kumimoji="1" lang="ja-JP" altLang="ja-JP" sz="1100" baseline="0">
              <a:solidFill>
                <a:schemeClr val="dk1"/>
              </a:solidFill>
              <a:effectLst/>
              <a:latin typeface="+mn-lt"/>
              <a:ea typeface="+mn-ea"/>
              <a:cs typeface="+mn-cs"/>
            </a:rPr>
            <a:t>増加傾向にある。</a:t>
          </a:r>
          <a:endParaRPr lang="ja-JP" altLang="ja-JP" sz="1400">
            <a:effectLst/>
          </a:endParaRPr>
        </a:p>
        <a:p>
          <a:r>
            <a:rPr kumimoji="1" lang="ja-JP" altLang="ja-JP" sz="1100" baseline="0">
              <a:solidFill>
                <a:schemeClr val="dk1"/>
              </a:solidFill>
              <a:effectLst/>
              <a:latin typeface="+mn-lt"/>
              <a:ea typeface="+mn-ea"/>
              <a:cs typeface="+mn-cs"/>
            </a:rPr>
            <a:t>　民生費は、</a:t>
          </a:r>
          <a:r>
            <a:rPr kumimoji="1" lang="ja-JP" altLang="en-US" sz="1100" baseline="0">
              <a:solidFill>
                <a:schemeClr val="dk1"/>
              </a:solidFill>
              <a:effectLst/>
              <a:latin typeface="+mn-lt"/>
              <a:ea typeface="+mn-ea"/>
              <a:cs typeface="+mn-cs"/>
            </a:rPr>
            <a:t>子ども医療助成費の影響により増加</a:t>
          </a:r>
          <a:r>
            <a:rPr kumimoji="1" lang="ja-JP" altLang="ja-JP" sz="1100" baseline="0">
              <a:solidFill>
                <a:schemeClr val="dk1"/>
              </a:solidFill>
              <a:effectLst/>
              <a:latin typeface="+mn-lt"/>
              <a:ea typeface="+mn-ea"/>
              <a:cs typeface="+mn-cs"/>
            </a:rPr>
            <a:t>した。衛生費は新型コロナウィルスワクチン</a:t>
          </a:r>
          <a:r>
            <a:rPr kumimoji="1" lang="ja-JP" altLang="en-US" sz="1100" baseline="0">
              <a:solidFill>
                <a:schemeClr val="dk1"/>
              </a:solidFill>
              <a:effectLst/>
              <a:latin typeface="+mn-lt"/>
              <a:ea typeface="+mn-ea"/>
              <a:cs typeface="+mn-cs"/>
            </a:rPr>
            <a:t>関連経費</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影響により</a:t>
          </a:r>
          <a:r>
            <a:rPr kumimoji="1" lang="ja-JP" altLang="ja-JP" sz="1100" baseline="0">
              <a:solidFill>
                <a:schemeClr val="dk1"/>
              </a:solidFill>
              <a:effectLst/>
              <a:latin typeface="+mn-lt"/>
              <a:ea typeface="+mn-ea"/>
              <a:cs typeface="+mn-cs"/>
            </a:rPr>
            <a:t>減少した。</a:t>
          </a:r>
          <a:r>
            <a:rPr kumimoji="1" lang="ja-JP" altLang="en-US" sz="1100" baseline="0">
              <a:solidFill>
                <a:schemeClr val="dk1"/>
              </a:solidFill>
              <a:effectLst/>
              <a:latin typeface="+mn-lt"/>
              <a:ea typeface="+mn-ea"/>
              <a:cs typeface="+mn-cs"/>
            </a:rPr>
            <a:t>消防費は防災行政無線デジタル化工事の影響により増加した。</a:t>
          </a:r>
          <a:r>
            <a:rPr kumimoji="1" lang="ja-JP" altLang="ja-JP" sz="1100" baseline="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令和５年度償還開始分の借入抑制を行ったことで減少</a:t>
          </a:r>
          <a:r>
            <a:rPr kumimoji="1" lang="ja-JP" altLang="en-US" sz="1100">
              <a:solidFill>
                <a:schemeClr val="dk1"/>
              </a:solidFill>
              <a:effectLst/>
              <a:latin typeface="+mn-lt"/>
              <a:ea typeface="+mn-ea"/>
              <a:cs typeface="+mn-cs"/>
            </a:rPr>
            <a:t>となった</a:t>
          </a:r>
          <a:r>
            <a:rPr kumimoji="1" lang="ja-JP" altLang="ja-JP" sz="1100" baseline="0">
              <a:solidFill>
                <a:schemeClr val="dk1"/>
              </a:solidFill>
              <a:effectLst/>
              <a:latin typeface="+mn-lt"/>
              <a:ea typeface="+mn-ea"/>
              <a:cs typeface="+mn-cs"/>
            </a:rPr>
            <a:t>。今後も公共施設の統廃合など普通建設事業費の増額が見込まれるが、事業を平準化し、公債費を平準化していく必要がある。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実質単年度収支額は、</a:t>
          </a:r>
          <a:r>
            <a:rPr kumimoji="1" lang="ja-JP" altLang="en-US" sz="1100" b="0" i="0" baseline="0">
              <a:solidFill>
                <a:schemeClr val="dk1"/>
              </a:solidFill>
              <a:effectLst/>
              <a:latin typeface="+mn-lt"/>
              <a:ea typeface="+mn-ea"/>
              <a:cs typeface="+mn-cs"/>
            </a:rPr>
            <a:t>前年よりわずかに改善したが、依然としてマイナスとなっている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主な要因は積立金取り崩し額が前年と比較して増えたことがあげられる。</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今後も、事務事業の見直し・統廃合などを進め、歳入に見合った適正な歳出規模とし健全な行財政運営に努めていく。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全ての会計において、赤字は発生していない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国民健康保険特別会計、介護保険特別会計、後期高齢者医療特別会計、下水道事業会計、中小企業従業員退職金等共済事業特別会計は、一般会計からの繰入金によって黒字化している</a:t>
          </a:r>
          <a:r>
            <a:rPr kumimoji="1" lang="ja-JP" altLang="en-US" sz="1100">
              <a:solidFill>
                <a:schemeClr val="dk1"/>
              </a:solidFill>
              <a:effectLst/>
              <a:latin typeface="+mn-lt"/>
              <a:ea typeface="+mn-ea"/>
              <a:cs typeface="+mn-cs"/>
            </a:rPr>
            <a:t>現状</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一般会計、</a:t>
          </a:r>
          <a:r>
            <a:rPr kumimoji="1" lang="ja-JP" altLang="ja-JP" sz="1100" b="0" i="0" baseline="0">
              <a:solidFill>
                <a:schemeClr val="dk1"/>
              </a:solidFill>
              <a:effectLst/>
              <a:latin typeface="+mn-lt"/>
              <a:ea typeface="+mn-ea"/>
              <a:cs typeface="+mn-cs"/>
            </a:rPr>
            <a:t>中小企業従業員退職金等共済事業特別会計以外は前年度水準から上昇している。今後も標準財政規模に見合った行財政運営に努める。</a:t>
          </a:r>
          <a:endParaRPr lang="ja-JP" altLang="ja-JP" sz="1400">
            <a:effectLst/>
          </a:endParaRPr>
        </a:p>
        <a:p>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下水道事業は令和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年度に特別会計から企業会計に移行</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年度の元利償還金は、</a:t>
          </a:r>
          <a:r>
            <a:rPr lang="ja-JP" altLang="en-US" sz="1100" b="0" i="0" baseline="0">
              <a:solidFill>
                <a:schemeClr val="dk1"/>
              </a:solidFill>
              <a:effectLst/>
              <a:latin typeface="+mn-lt"/>
              <a:ea typeface="+mn-ea"/>
              <a:cs typeface="+mn-cs"/>
            </a:rPr>
            <a:t>当年度に</a:t>
          </a:r>
          <a:r>
            <a:rPr kumimoji="1" lang="ja-JP" altLang="ja-JP" sz="1100" b="0" i="0" baseline="0">
              <a:solidFill>
                <a:schemeClr val="dk1"/>
              </a:solidFill>
              <a:effectLst/>
              <a:latin typeface="+mn-lt"/>
              <a:ea typeface="+mn-ea"/>
              <a:cs typeface="+mn-cs"/>
            </a:rPr>
            <a:t>元金償還</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開始</a:t>
          </a:r>
          <a:r>
            <a:rPr kumimoji="1" lang="ja-JP" altLang="en-US" sz="1100" b="0" i="0" baseline="0">
              <a:solidFill>
                <a:schemeClr val="dk1"/>
              </a:solidFill>
              <a:effectLst/>
              <a:latin typeface="+mn-lt"/>
              <a:ea typeface="+mn-ea"/>
              <a:cs typeface="+mn-cs"/>
            </a:rPr>
            <a:t>される借入を抑制したこと</a:t>
          </a:r>
          <a:r>
            <a:rPr lang="ja-JP" altLang="ja-JP" sz="1100">
              <a:solidFill>
                <a:schemeClr val="dk1"/>
              </a:solidFill>
              <a:effectLst/>
              <a:latin typeface="+mn-lt"/>
              <a:ea typeface="+mn-ea"/>
              <a:cs typeface="+mn-cs"/>
            </a:rPr>
            <a:t>により、償還額が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公共施設の統廃合など普通建設事業費の増額が見込まれるが、事業を平準化しながら交付税措置のある起債を中心に計画的に借入することで、償還額の平準化や比率の急激な悪化防止を図る。また、全体の起債額を償還元金以下に抑えることを目標とし、公債費の抑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年度の地方債現在高は元金償還額より低く市債借入を行ったことにより、</a:t>
          </a:r>
          <a:r>
            <a:rPr kumimoji="1" lang="en-US" altLang="ja-JP" sz="1100">
              <a:solidFill>
                <a:schemeClr val="dk1"/>
              </a:solidFill>
              <a:effectLst/>
              <a:latin typeface="+mn-lt"/>
              <a:ea typeface="+mn-ea"/>
              <a:cs typeface="+mn-cs"/>
            </a:rPr>
            <a:t>723</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公営企業債等繰入見込額について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水道事業における借入額が増加したことによる</a:t>
          </a:r>
          <a:r>
            <a:rPr kumimoji="1" lang="ja-JP" altLang="ja-JP" sz="1100">
              <a:solidFill>
                <a:schemeClr val="dk1"/>
              </a:solidFill>
              <a:effectLst/>
              <a:latin typeface="+mn-lt"/>
              <a:ea typeface="+mn-ea"/>
              <a:cs typeface="+mn-cs"/>
            </a:rPr>
            <a:t>公営企業債の残高</a:t>
          </a:r>
          <a:r>
            <a:rPr kumimoji="1" lang="ja-JP" altLang="en-US" sz="1100">
              <a:solidFill>
                <a:schemeClr val="dk1"/>
              </a:solidFill>
              <a:effectLst/>
              <a:latin typeface="+mn-lt"/>
              <a:ea typeface="+mn-ea"/>
              <a:cs typeface="+mn-cs"/>
            </a:rPr>
            <a:t>の増加が要因のひとつと考えられる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今後も引き続き地方債残高の縮減を進めるなど、財政の健全化に努めるとともに、公営企業の運営をより一層健全化していく必要がある。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埼玉県羽生市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積立額の大きな基金は、財政調整基金、一般廃棄物処理施設整備基金、公共施設修繕引当基金である。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一般廃棄物処理施設整備基金や公共施設修繕引当基金については、将来の施設更新に備えるため、基金への積立をしている。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老朽化した一般廃棄物処理施設の更新整備や公共施設の大規模改修等による取崩しも予定されていることから、計画的に積立をしていく。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一般廃棄物処理施設整備基金　・・・・　一般廃棄物処理施設の更新整備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公共施設修繕引当基金　・・・・・・・　公共施設の修繕に要する経費</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中小企業従業員退職金等共済基金　・・　中小企業従業員の退職金等共済資金に充てる資金</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ふるさと応援寄附基金　・・・・・・・　ふるさと応援による寄附金</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協働によるまちづくり基金　・・・・・　市民との協働によるまちづくりを推進する事業に要する経費</a:t>
          </a:r>
          <a:endParaRPr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一般廃棄物処理施設整備基金　・・・・　</a:t>
          </a:r>
          <a:r>
            <a:rPr kumimoji="1" lang="ja-JP" altLang="ja-JP" sz="1100" b="0" i="0" baseline="0">
              <a:solidFill>
                <a:schemeClr val="dk1"/>
              </a:solidFill>
              <a:effectLst/>
              <a:latin typeface="+mn-lt"/>
              <a:ea typeface="+mn-ea"/>
              <a:cs typeface="+mn-cs"/>
            </a:rPr>
            <a:t>将来の整備に向けた積立による増</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公共施設修繕引当基金　・・・・・・・　</a:t>
          </a:r>
          <a:r>
            <a:rPr kumimoji="1" lang="ja-JP" altLang="ja-JP" sz="1100" b="0" i="0" baseline="0">
              <a:solidFill>
                <a:schemeClr val="dk1"/>
              </a:solidFill>
              <a:effectLst/>
              <a:latin typeface="+mn-lt"/>
              <a:ea typeface="+mn-ea"/>
              <a:cs typeface="+mn-cs"/>
            </a:rPr>
            <a:t>将来の修繕に向けた積立による増</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一般廃棄物処理施設整備基金　・・・・</a:t>
          </a:r>
          <a:r>
            <a:rPr lang="ja-JP" altLang="en-US" sz="1100" b="0" i="0" baseline="0">
              <a:solidFill>
                <a:schemeClr val="dk1"/>
              </a:solidFill>
              <a:effectLst/>
              <a:latin typeface="+mn-lt"/>
              <a:ea typeface="+mn-ea"/>
              <a:cs typeface="+mn-cs"/>
            </a:rPr>
            <a:t>　令和</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年度以降の新施設稼働に向けて適宜取り崩しを行う</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公共施設修繕引当基金  ・・・・・・・　</a:t>
          </a:r>
          <a:r>
            <a:rPr kumimoji="1" lang="ja-JP" altLang="ja-JP" sz="1100" b="0" i="0" baseline="0">
              <a:solidFill>
                <a:schemeClr val="dk1"/>
              </a:solidFill>
              <a:effectLst/>
              <a:latin typeface="+mn-lt"/>
              <a:ea typeface="+mn-ea"/>
              <a:cs typeface="+mn-cs"/>
            </a:rPr>
            <a:t>施設の減価償却費を算定基礎として、一定の割合で毎年度積立を行う。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単独事業への充当及び財源不足への対応による減額。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財政調整機能のみならず、災害への備え等のため積立が必要であり、基金の積立を行っていく必要がある。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繰上げ償還など必要に応じて取り崩す。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現在のところ、新たな積立は予定していない。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23745855</v>
      </c>
      <c r="BO4" s="415"/>
      <c r="BP4" s="415"/>
      <c r="BQ4" s="415"/>
      <c r="BR4" s="415"/>
      <c r="BS4" s="415"/>
      <c r="BT4" s="415"/>
      <c r="BU4" s="416"/>
      <c r="BV4" s="414">
        <v>23112352</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15</v>
      </c>
      <c r="CU4" s="589"/>
      <c r="CV4" s="589"/>
      <c r="CW4" s="589"/>
      <c r="CX4" s="589"/>
      <c r="CY4" s="589"/>
      <c r="CZ4" s="589"/>
      <c r="DA4" s="590"/>
      <c r="DB4" s="588">
        <v>14.2</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21603438</v>
      </c>
      <c r="BO5" s="420"/>
      <c r="BP5" s="420"/>
      <c r="BQ5" s="420"/>
      <c r="BR5" s="420"/>
      <c r="BS5" s="420"/>
      <c r="BT5" s="420"/>
      <c r="BU5" s="421"/>
      <c r="BV5" s="419">
        <v>21212954</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93.2</v>
      </c>
      <c r="CU5" s="390"/>
      <c r="CV5" s="390"/>
      <c r="CW5" s="390"/>
      <c r="CX5" s="390"/>
      <c r="CY5" s="390"/>
      <c r="CZ5" s="390"/>
      <c r="DA5" s="391"/>
      <c r="DB5" s="389">
        <v>91.9</v>
      </c>
      <c r="DC5" s="390"/>
      <c r="DD5" s="390"/>
      <c r="DE5" s="390"/>
      <c r="DF5" s="390"/>
      <c r="DG5" s="390"/>
      <c r="DH5" s="390"/>
      <c r="DI5" s="391"/>
    </row>
    <row r="6" spans="1:119" ht="18.75" customHeight="1" x14ac:dyDescent="0.2">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2142417</v>
      </c>
      <c r="BO6" s="420"/>
      <c r="BP6" s="420"/>
      <c r="BQ6" s="420"/>
      <c r="BR6" s="420"/>
      <c r="BS6" s="420"/>
      <c r="BT6" s="420"/>
      <c r="BU6" s="421"/>
      <c r="BV6" s="419">
        <v>1899398</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94.2</v>
      </c>
      <c r="CU6" s="563"/>
      <c r="CV6" s="563"/>
      <c r="CW6" s="563"/>
      <c r="CX6" s="563"/>
      <c r="CY6" s="563"/>
      <c r="CZ6" s="563"/>
      <c r="DA6" s="564"/>
      <c r="DB6" s="562">
        <v>94.2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101</v>
      </c>
      <c r="AV7" s="467"/>
      <c r="AW7" s="467"/>
      <c r="AX7" s="467"/>
      <c r="AY7" s="399" t="s">
        <v>102</v>
      </c>
      <c r="AZ7" s="400"/>
      <c r="BA7" s="400"/>
      <c r="BB7" s="400"/>
      <c r="BC7" s="400"/>
      <c r="BD7" s="400"/>
      <c r="BE7" s="400"/>
      <c r="BF7" s="400"/>
      <c r="BG7" s="400"/>
      <c r="BH7" s="400"/>
      <c r="BI7" s="400"/>
      <c r="BJ7" s="400"/>
      <c r="BK7" s="400"/>
      <c r="BL7" s="400"/>
      <c r="BM7" s="401"/>
      <c r="BN7" s="419">
        <v>326222</v>
      </c>
      <c r="BO7" s="420"/>
      <c r="BP7" s="420"/>
      <c r="BQ7" s="420"/>
      <c r="BR7" s="420"/>
      <c r="BS7" s="420"/>
      <c r="BT7" s="420"/>
      <c r="BU7" s="421"/>
      <c r="BV7" s="419">
        <v>237495</v>
      </c>
      <c r="BW7" s="420"/>
      <c r="BX7" s="420"/>
      <c r="BY7" s="420"/>
      <c r="BZ7" s="420"/>
      <c r="CA7" s="420"/>
      <c r="CB7" s="420"/>
      <c r="CC7" s="421"/>
      <c r="CD7" s="428" t="s">
        <v>103</v>
      </c>
      <c r="CE7" s="373"/>
      <c r="CF7" s="373"/>
      <c r="CG7" s="373"/>
      <c r="CH7" s="373"/>
      <c r="CI7" s="373"/>
      <c r="CJ7" s="373"/>
      <c r="CK7" s="373"/>
      <c r="CL7" s="373"/>
      <c r="CM7" s="373"/>
      <c r="CN7" s="373"/>
      <c r="CO7" s="373"/>
      <c r="CP7" s="373"/>
      <c r="CQ7" s="373"/>
      <c r="CR7" s="373"/>
      <c r="CS7" s="429"/>
      <c r="CT7" s="419">
        <v>12084936</v>
      </c>
      <c r="CU7" s="420"/>
      <c r="CV7" s="420"/>
      <c r="CW7" s="420"/>
      <c r="CX7" s="420"/>
      <c r="CY7" s="420"/>
      <c r="CZ7" s="420"/>
      <c r="DA7" s="421"/>
      <c r="DB7" s="419">
        <v>11735254</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104</v>
      </c>
      <c r="AN8" s="393"/>
      <c r="AO8" s="393"/>
      <c r="AP8" s="393"/>
      <c r="AQ8" s="393"/>
      <c r="AR8" s="393"/>
      <c r="AS8" s="393"/>
      <c r="AT8" s="394"/>
      <c r="AU8" s="466" t="s">
        <v>90</v>
      </c>
      <c r="AV8" s="467"/>
      <c r="AW8" s="467"/>
      <c r="AX8" s="467"/>
      <c r="AY8" s="399" t="s">
        <v>105</v>
      </c>
      <c r="AZ8" s="400"/>
      <c r="BA8" s="400"/>
      <c r="BB8" s="400"/>
      <c r="BC8" s="400"/>
      <c r="BD8" s="400"/>
      <c r="BE8" s="400"/>
      <c r="BF8" s="400"/>
      <c r="BG8" s="400"/>
      <c r="BH8" s="400"/>
      <c r="BI8" s="400"/>
      <c r="BJ8" s="400"/>
      <c r="BK8" s="400"/>
      <c r="BL8" s="400"/>
      <c r="BM8" s="401"/>
      <c r="BN8" s="419">
        <v>1816195</v>
      </c>
      <c r="BO8" s="420"/>
      <c r="BP8" s="420"/>
      <c r="BQ8" s="420"/>
      <c r="BR8" s="420"/>
      <c r="BS8" s="420"/>
      <c r="BT8" s="420"/>
      <c r="BU8" s="421"/>
      <c r="BV8" s="419">
        <v>1661903</v>
      </c>
      <c r="BW8" s="420"/>
      <c r="BX8" s="420"/>
      <c r="BY8" s="420"/>
      <c r="BZ8" s="420"/>
      <c r="CA8" s="420"/>
      <c r="CB8" s="420"/>
      <c r="CC8" s="421"/>
      <c r="CD8" s="428" t="s">
        <v>106</v>
      </c>
      <c r="CE8" s="373"/>
      <c r="CF8" s="373"/>
      <c r="CG8" s="373"/>
      <c r="CH8" s="373"/>
      <c r="CI8" s="373"/>
      <c r="CJ8" s="373"/>
      <c r="CK8" s="373"/>
      <c r="CL8" s="373"/>
      <c r="CM8" s="373"/>
      <c r="CN8" s="373"/>
      <c r="CO8" s="373"/>
      <c r="CP8" s="373"/>
      <c r="CQ8" s="373"/>
      <c r="CR8" s="373"/>
      <c r="CS8" s="429"/>
      <c r="CT8" s="522">
        <v>0.77</v>
      </c>
      <c r="CU8" s="523"/>
      <c r="CV8" s="523"/>
      <c r="CW8" s="523"/>
      <c r="CX8" s="523"/>
      <c r="CY8" s="523"/>
      <c r="CZ8" s="523"/>
      <c r="DA8" s="524"/>
      <c r="DB8" s="522">
        <v>0.78</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2"/>
      <c r="L9" s="553" t="s">
        <v>108</v>
      </c>
      <c r="M9" s="554"/>
      <c r="N9" s="554"/>
      <c r="O9" s="554"/>
      <c r="P9" s="554"/>
      <c r="Q9" s="555"/>
      <c r="R9" s="556">
        <v>52862</v>
      </c>
      <c r="S9" s="557"/>
      <c r="T9" s="557"/>
      <c r="U9" s="557"/>
      <c r="V9" s="558"/>
      <c r="W9" s="488" t="s">
        <v>109</v>
      </c>
      <c r="X9" s="489"/>
      <c r="Y9" s="489"/>
      <c r="Z9" s="489"/>
      <c r="AA9" s="489"/>
      <c r="AB9" s="489"/>
      <c r="AC9" s="489"/>
      <c r="AD9" s="489"/>
      <c r="AE9" s="489"/>
      <c r="AF9" s="489"/>
      <c r="AG9" s="489"/>
      <c r="AH9" s="489"/>
      <c r="AI9" s="489"/>
      <c r="AJ9" s="489"/>
      <c r="AK9" s="489"/>
      <c r="AL9" s="559"/>
      <c r="AM9" s="478" t="s">
        <v>110</v>
      </c>
      <c r="AN9" s="393"/>
      <c r="AO9" s="393"/>
      <c r="AP9" s="393"/>
      <c r="AQ9" s="393"/>
      <c r="AR9" s="393"/>
      <c r="AS9" s="393"/>
      <c r="AT9" s="394"/>
      <c r="AU9" s="466" t="s">
        <v>90</v>
      </c>
      <c r="AV9" s="467"/>
      <c r="AW9" s="467"/>
      <c r="AX9" s="467"/>
      <c r="AY9" s="399" t="s">
        <v>111</v>
      </c>
      <c r="AZ9" s="400"/>
      <c r="BA9" s="400"/>
      <c r="BB9" s="400"/>
      <c r="BC9" s="400"/>
      <c r="BD9" s="400"/>
      <c r="BE9" s="400"/>
      <c r="BF9" s="400"/>
      <c r="BG9" s="400"/>
      <c r="BH9" s="400"/>
      <c r="BI9" s="400"/>
      <c r="BJ9" s="400"/>
      <c r="BK9" s="400"/>
      <c r="BL9" s="400"/>
      <c r="BM9" s="401"/>
      <c r="BN9" s="419">
        <v>154292</v>
      </c>
      <c r="BO9" s="420"/>
      <c r="BP9" s="420"/>
      <c r="BQ9" s="420"/>
      <c r="BR9" s="420"/>
      <c r="BS9" s="420"/>
      <c r="BT9" s="420"/>
      <c r="BU9" s="421"/>
      <c r="BV9" s="419">
        <v>-207995</v>
      </c>
      <c r="BW9" s="420"/>
      <c r="BX9" s="420"/>
      <c r="BY9" s="420"/>
      <c r="BZ9" s="420"/>
      <c r="CA9" s="420"/>
      <c r="CB9" s="420"/>
      <c r="CC9" s="421"/>
      <c r="CD9" s="428" t="s">
        <v>112</v>
      </c>
      <c r="CE9" s="373"/>
      <c r="CF9" s="373"/>
      <c r="CG9" s="373"/>
      <c r="CH9" s="373"/>
      <c r="CI9" s="373"/>
      <c r="CJ9" s="373"/>
      <c r="CK9" s="373"/>
      <c r="CL9" s="373"/>
      <c r="CM9" s="373"/>
      <c r="CN9" s="373"/>
      <c r="CO9" s="373"/>
      <c r="CP9" s="373"/>
      <c r="CQ9" s="373"/>
      <c r="CR9" s="373"/>
      <c r="CS9" s="429"/>
      <c r="CT9" s="389">
        <v>12.2</v>
      </c>
      <c r="CU9" s="390"/>
      <c r="CV9" s="390"/>
      <c r="CW9" s="390"/>
      <c r="CX9" s="390"/>
      <c r="CY9" s="390"/>
      <c r="CZ9" s="390"/>
      <c r="DA9" s="391"/>
      <c r="DB9" s="389">
        <v>13</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113</v>
      </c>
      <c r="M10" s="393"/>
      <c r="N10" s="393"/>
      <c r="O10" s="393"/>
      <c r="P10" s="393"/>
      <c r="Q10" s="394"/>
      <c r="R10" s="395">
        <v>54874</v>
      </c>
      <c r="S10" s="396"/>
      <c r="T10" s="396"/>
      <c r="U10" s="396"/>
      <c r="V10" s="398"/>
      <c r="W10" s="560"/>
      <c r="X10" s="370"/>
      <c r="Y10" s="370"/>
      <c r="Z10" s="370"/>
      <c r="AA10" s="370"/>
      <c r="AB10" s="370"/>
      <c r="AC10" s="370"/>
      <c r="AD10" s="370"/>
      <c r="AE10" s="370"/>
      <c r="AF10" s="370"/>
      <c r="AG10" s="370"/>
      <c r="AH10" s="370"/>
      <c r="AI10" s="370"/>
      <c r="AJ10" s="370"/>
      <c r="AK10" s="370"/>
      <c r="AL10" s="561"/>
      <c r="AM10" s="478" t="s">
        <v>114</v>
      </c>
      <c r="AN10" s="393"/>
      <c r="AO10" s="393"/>
      <c r="AP10" s="393"/>
      <c r="AQ10" s="393"/>
      <c r="AR10" s="393"/>
      <c r="AS10" s="393"/>
      <c r="AT10" s="394"/>
      <c r="AU10" s="466" t="s">
        <v>90</v>
      </c>
      <c r="AV10" s="467"/>
      <c r="AW10" s="467"/>
      <c r="AX10" s="467"/>
      <c r="AY10" s="399" t="s">
        <v>115</v>
      </c>
      <c r="AZ10" s="400"/>
      <c r="BA10" s="400"/>
      <c r="BB10" s="400"/>
      <c r="BC10" s="400"/>
      <c r="BD10" s="400"/>
      <c r="BE10" s="400"/>
      <c r="BF10" s="400"/>
      <c r="BG10" s="400"/>
      <c r="BH10" s="400"/>
      <c r="BI10" s="400"/>
      <c r="BJ10" s="400"/>
      <c r="BK10" s="400"/>
      <c r="BL10" s="400"/>
      <c r="BM10" s="401"/>
      <c r="BN10" s="419">
        <v>500564</v>
      </c>
      <c r="BO10" s="420"/>
      <c r="BP10" s="420"/>
      <c r="BQ10" s="420"/>
      <c r="BR10" s="420"/>
      <c r="BS10" s="420"/>
      <c r="BT10" s="420"/>
      <c r="BU10" s="421"/>
      <c r="BV10" s="419">
        <v>500681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53855</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840000</v>
      </c>
      <c r="BO12" s="420"/>
      <c r="BP12" s="420"/>
      <c r="BQ12" s="420"/>
      <c r="BR12" s="420"/>
      <c r="BS12" s="420"/>
      <c r="BT12" s="420"/>
      <c r="BU12" s="421"/>
      <c r="BV12" s="419">
        <v>500000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130</v>
      </c>
      <c r="N13" s="510"/>
      <c r="O13" s="510"/>
      <c r="P13" s="510"/>
      <c r="Q13" s="511"/>
      <c r="R13" s="512">
        <v>51561</v>
      </c>
      <c r="S13" s="513"/>
      <c r="T13" s="513"/>
      <c r="U13" s="513"/>
      <c r="V13" s="514"/>
      <c r="W13" s="500" t="s">
        <v>131</v>
      </c>
      <c r="X13" s="442"/>
      <c r="Y13" s="442"/>
      <c r="Z13" s="442"/>
      <c r="AA13" s="442"/>
      <c r="AB13" s="443"/>
      <c r="AC13" s="395">
        <v>808</v>
      </c>
      <c r="AD13" s="396"/>
      <c r="AE13" s="396"/>
      <c r="AF13" s="396"/>
      <c r="AG13" s="397"/>
      <c r="AH13" s="395">
        <v>943</v>
      </c>
      <c r="AI13" s="396"/>
      <c r="AJ13" s="396"/>
      <c r="AK13" s="396"/>
      <c r="AL13" s="398"/>
      <c r="AM13" s="478" t="s">
        <v>132</v>
      </c>
      <c r="AN13" s="393"/>
      <c r="AO13" s="393"/>
      <c r="AP13" s="393"/>
      <c r="AQ13" s="393"/>
      <c r="AR13" s="393"/>
      <c r="AS13" s="393"/>
      <c r="AT13" s="394"/>
      <c r="AU13" s="466" t="s">
        <v>101</v>
      </c>
      <c r="AV13" s="467"/>
      <c r="AW13" s="467"/>
      <c r="AX13" s="467"/>
      <c r="AY13" s="399" t="s">
        <v>133</v>
      </c>
      <c r="AZ13" s="400"/>
      <c r="BA13" s="400"/>
      <c r="BB13" s="400"/>
      <c r="BC13" s="400"/>
      <c r="BD13" s="400"/>
      <c r="BE13" s="400"/>
      <c r="BF13" s="400"/>
      <c r="BG13" s="400"/>
      <c r="BH13" s="400"/>
      <c r="BI13" s="400"/>
      <c r="BJ13" s="400"/>
      <c r="BK13" s="400"/>
      <c r="BL13" s="400"/>
      <c r="BM13" s="401"/>
      <c r="BN13" s="419">
        <v>-185144</v>
      </c>
      <c r="BO13" s="420"/>
      <c r="BP13" s="420"/>
      <c r="BQ13" s="420"/>
      <c r="BR13" s="420"/>
      <c r="BS13" s="420"/>
      <c r="BT13" s="420"/>
      <c r="BU13" s="421"/>
      <c r="BV13" s="419">
        <v>-207314</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10</v>
      </c>
      <c r="CU13" s="390"/>
      <c r="CV13" s="390"/>
      <c r="CW13" s="390"/>
      <c r="CX13" s="390"/>
      <c r="CY13" s="390"/>
      <c r="CZ13" s="390"/>
      <c r="DA13" s="391"/>
      <c r="DB13" s="389">
        <v>9.4</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135</v>
      </c>
      <c r="M14" s="546"/>
      <c r="N14" s="546"/>
      <c r="O14" s="546"/>
      <c r="P14" s="546"/>
      <c r="Q14" s="547"/>
      <c r="R14" s="512">
        <v>53951</v>
      </c>
      <c r="S14" s="513"/>
      <c r="T14" s="513"/>
      <c r="U14" s="513"/>
      <c r="V14" s="514"/>
      <c r="W14" s="515"/>
      <c r="X14" s="445"/>
      <c r="Y14" s="445"/>
      <c r="Z14" s="445"/>
      <c r="AA14" s="445"/>
      <c r="AB14" s="446"/>
      <c r="AC14" s="505">
        <v>3.2</v>
      </c>
      <c r="AD14" s="506"/>
      <c r="AE14" s="506"/>
      <c r="AF14" s="506"/>
      <c r="AG14" s="507"/>
      <c r="AH14" s="505">
        <v>3.7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46.7</v>
      </c>
      <c r="CU14" s="517"/>
      <c r="CV14" s="517"/>
      <c r="CW14" s="517"/>
      <c r="CX14" s="517"/>
      <c r="CY14" s="517"/>
      <c r="CZ14" s="517"/>
      <c r="DA14" s="518"/>
      <c r="DB14" s="516">
        <v>51.4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130</v>
      </c>
      <c r="N15" s="510"/>
      <c r="O15" s="510"/>
      <c r="P15" s="510"/>
      <c r="Q15" s="511"/>
      <c r="R15" s="512">
        <v>51910</v>
      </c>
      <c r="S15" s="513"/>
      <c r="T15" s="513"/>
      <c r="U15" s="513"/>
      <c r="V15" s="514"/>
      <c r="W15" s="500" t="s">
        <v>137</v>
      </c>
      <c r="X15" s="442"/>
      <c r="Y15" s="442"/>
      <c r="Z15" s="442"/>
      <c r="AA15" s="442"/>
      <c r="AB15" s="443"/>
      <c r="AC15" s="395">
        <v>8311</v>
      </c>
      <c r="AD15" s="396"/>
      <c r="AE15" s="396"/>
      <c r="AF15" s="396"/>
      <c r="AG15" s="397"/>
      <c r="AH15" s="395">
        <v>8578</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7608396</v>
      </c>
      <c r="BO15" s="415"/>
      <c r="BP15" s="415"/>
      <c r="BQ15" s="415"/>
      <c r="BR15" s="415"/>
      <c r="BS15" s="415"/>
      <c r="BT15" s="415"/>
      <c r="BU15" s="416"/>
      <c r="BV15" s="414">
        <v>7292356</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33</v>
      </c>
      <c r="AD16" s="506"/>
      <c r="AE16" s="506"/>
      <c r="AF16" s="506"/>
      <c r="AG16" s="507"/>
      <c r="AH16" s="505">
        <v>33.700000000000003</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9923873</v>
      </c>
      <c r="BO16" s="420"/>
      <c r="BP16" s="420"/>
      <c r="BQ16" s="420"/>
      <c r="BR16" s="420"/>
      <c r="BS16" s="420"/>
      <c r="BT16" s="420"/>
      <c r="BU16" s="421"/>
      <c r="BV16" s="419">
        <v>9492383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16091</v>
      </c>
      <c r="AD17" s="396"/>
      <c r="AE17" s="396"/>
      <c r="AF17" s="396"/>
      <c r="AG17" s="397"/>
      <c r="AH17" s="395">
        <v>15958</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9650930</v>
      </c>
      <c r="BO17" s="420"/>
      <c r="BP17" s="420"/>
      <c r="BQ17" s="420"/>
      <c r="BR17" s="420"/>
      <c r="BS17" s="420"/>
      <c r="BT17" s="420"/>
      <c r="BU17" s="421"/>
      <c r="BV17" s="419">
        <v>9248790</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147</v>
      </c>
      <c r="C18" s="472"/>
      <c r="D18" s="472"/>
      <c r="E18" s="473"/>
      <c r="F18" s="473"/>
      <c r="G18" s="473"/>
      <c r="H18" s="473"/>
      <c r="I18" s="473"/>
      <c r="J18" s="473"/>
      <c r="K18" s="473"/>
      <c r="L18" s="474">
        <v>58.64</v>
      </c>
      <c r="M18" s="474"/>
      <c r="N18" s="474"/>
      <c r="O18" s="474"/>
      <c r="P18" s="474"/>
      <c r="Q18" s="474"/>
      <c r="R18" s="475"/>
      <c r="S18" s="475"/>
      <c r="T18" s="475"/>
      <c r="U18" s="475"/>
      <c r="V18" s="476"/>
      <c r="W18" s="490"/>
      <c r="X18" s="491"/>
      <c r="Y18" s="491"/>
      <c r="Z18" s="491"/>
      <c r="AA18" s="491"/>
      <c r="AB18" s="501"/>
      <c r="AC18" s="383">
        <v>63.8</v>
      </c>
      <c r="AD18" s="384"/>
      <c r="AE18" s="384"/>
      <c r="AF18" s="384"/>
      <c r="AG18" s="477"/>
      <c r="AH18" s="383">
        <v>62.6</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11521542</v>
      </c>
      <c r="BO18" s="420"/>
      <c r="BP18" s="420"/>
      <c r="BQ18" s="420"/>
      <c r="BR18" s="420"/>
      <c r="BS18" s="420"/>
      <c r="BT18" s="420"/>
      <c r="BU18" s="421"/>
      <c r="BV18" s="419">
        <v>11030026</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149</v>
      </c>
      <c r="C19" s="472"/>
      <c r="D19" s="472"/>
      <c r="E19" s="473"/>
      <c r="F19" s="473"/>
      <c r="G19" s="473"/>
      <c r="H19" s="473"/>
      <c r="I19" s="473"/>
      <c r="J19" s="473"/>
      <c r="K19" s="473"/>
      <c r="L19" s="479">
        <v>901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16381188</v>
      </c>
      <c r="BO19" s="420"/>
      <c r="BP19" s="420"/>
      <c r="BQ19" s="420"/>
      <c r="BR19" s="420"/>
      <c r="BS19" s="420"/>
      <c r="BT19" s="420"/>
      <c r="BU19" s="421"/>
      <c r="BV19" s="419">
        <v>15556672</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151</v>
      </c>
      <c r="C20" s="472"/>
      <c r="D20" s="472"/>
      <c r="E20" s="473"/>
      <c r="F20" s="473"/>
      <c r="G20" s="473"/>
      <c r="H20" s="473"/>
      <c r="I20" s="473"/>
      <c r="J20" s="473"/>
      <c r="K20" s="473"/>
      <c r="L20" s="479">
        <v>21159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16150116</v>
      </c>
      <c r="BO22" s="415"/>
      <c r="BP22" s="415"/>
      <c r="BQ22" s="415"/>
      <c r="BR22" s="415"/>
      <c r="BS22" s="415"/>
      <c r="BT22" s="415"/>
      <c r="BU22" s="416"/>
      <c r="BV22" s="414">
        <v>16873392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9236057</v>
      </c>
      <c r="BO23" s="420"/>
      <c r="BP23" s="420"/>
      <c r="BQ23" s="420"/>
      <c r="BR23" s="420"/>
      <c r="BS23" s="420"/>
      <c r="BT23" s="420"/>
      <c r="BU23" s="421"/>
      <c r="BV23" s="419">
        <v>10113904</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161</v>
      </c>
      <c r="F24" s="393"/>
      <c r="G24" s="393"/>
      <c r="H24" s="393"/>
      <c r="I24" s="393"/>
      <c r="J24" s="393"/>
      <c r="K24" s="394"/>
      <c r="L24" s="395">
        <v>1</v>
      </c>
      <c r="M24" s="396"/>
      <c r="N24" s="396"/>
      <c r="O24" s="396"/>
      <c r="P24" s="397"/>
      <c r="Q24" s="395">
        <v>9050</v>
      </c>
      <c r="R24" s="396"/>
      <c r="S24" s="396"/>
      <c r="T24" s="396"/>
      <c r="U24" s="396"/>
      <c r="V24" s="397"/>
      <c r="W24" s="454"/>
      <c r="X24" s="436"/>
      <c r="Y24" s="437"/>
      <c r="Z24" s="392" t="s">
        <v>162</v>
      </c>
      <c r="AA24" s="393"/>
      <c r="AB24" s="393"/>
      <c r="AC24" s="393"/>
      <c r="AD24" s="393"/>
      <c r="AE24" s="393"/>
      <c r="AF24" s="393"/>
      <c r="AG24" s="394"/>
      <c r="AH24" s="395">
        <v>367</v>
      </c>
      <c r="AI24" s="396"/>
      <c r="AJ24" s="396"/>
      <c r="AK24" s="396"/>
      <c r="AL24" s="397"/>
      <c r="AM24" s="395">
        <v>1106505</v>
      </c>
      <c r="AN24" s="396"/>
      <c r="AO24" s="396"/>
      <c r="AP24" s="396"/>
      <c r="AQ24" s="396"/>
      <c r="AR24" s="397"/>
      <c r="AS24" s="395">
        <v>3015</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7518484</v>
      </c>
      <c r="BO24" s="420"/>
      <c r="BP24" s="420"/>
      <c r="BQ24" s="420"/>
      <c r="BR24" s="420"/>
      <c r="BS24" s="420"/>
      <c r="BT24" s="420"/>
      <c r="BU24" s="421"/>
      <c r="BV24" s="419">
        <v>7543280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164</v>
      </c>
      <c r="F25" s="393"/>
      <c r="G25" s="393"/>
      <c r="H25" s="393"/>
      <c r="I25" s="393"/>
      <c r="J25" s="393"/>
      <c r="K25" s="394"/>
      <c r="L25" s="395">
        <v>1</v>
      </c>
      <c r="M25" s="396"/>
      <c r="N25" s="396"/>
      <c r="O25" s="396"/>
      <c r="P25" s="397"/>
      <c r="Q25" s="395">
        <v>7780</v>
      </c>
      <c r="R25" s="396"/>
      <c r="S25" s="396"/>
      <c r="T25" s="396"/>
      <c r="U25" s="396"/>
      <c r="V25" s="397"/>
      <c r="W25" s="454"/>
      <c r="X25" s="436"/>
      <c r="Y25" s="437"/>
      <c r="Z25" s="392" t="s">
        <v>165</v>
      </c>
      <c r="AA25" s="393"/>
      <c r="AB25" s="393"/>
      <c r="AC25" s="393"/>
      <c r="AD25" s="393"/>
      <c r="AE25" s="393"/>
      <c r="AF25" s="393"/>
      <c r="AG25" s="394"/>
      <c r="AH25" s="395">
        <v>77</v>
      </c>
      <c r="AI25" s="396"/>
      <c r="AJ25" s="396"/>
      <c r="AK25" s="396"/>
      <c r="AL25" s="397"/>
      <c r="AM25" s="395">
        <v>240933</v>
      </c>
      <c r="AN25" s="396"/>
      <c r="AO25" s="396"/>
      <c r="AP25" s="396"/>
      <c r="AQ25" s="396"/>
      <c r="AR25" s="397"/>
      <c r="AS25" s="395">
        <v>3129</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970311</v>
      </c>
      <c r="BO25" s="415"/>
      <c r="BP25" s="415"/>
      <c r="BQ25" s="415"/>
      <c r="BR25" s="415"/>
      <c r="BS25" s="415"/>
      <c r="BT25" s="415"/>
      <c r="BU25" s="416"/>
      <c r="BV25" s="414">
        <v>1237649</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167</v>
      </c>
      <c r="F26" s="393"/>
      <c r="G26" s="393"/>
      <c r="H26" s="393"/>
      <c r="I26" s="393"/>
      <c r="J26" s="393"/>
      <c r="K26" s="394"/>
      <c r="L26" s="395">
        <v>1</v>
      </c>
      <c r="M26" s="396"/>
      <c r="N26" s="396"/>
      <c r="O26" s="396"/>
      <c r="P26" s="397"/>
      <c r="Q26" s="395">
        <v>7150</v>
      </c>
      <c r="R26" s="396"/>
      <c r="S26" s="396"/>
      <c r="T26" s="396"/>
      <c r="U26" s="396"/>
      <c r="V26" s="397"/>
      <c r="W26" s="454"/>
      <c r="X26" s="436"/>
      <c r="Y26" s="437"/>
      <c r="Z26" s="392" t="s">
        <v>168</v>
      </c>
      <c r="AA26" s="430"/>
      <c r="AB26" s="430"/>
      <c r="AC26" s="430"/>
      <c r="AD26" s="430"/>
      <c r="AE26" s="430"/>
      <c r="AF26" s="430"/>
      <c r="AG26" s="431"/>
      <c r="AH26" s="395">
        <v>5</v>
      </c>
      <c r="AI26" s="396"/>
      <c r="AJ26" s="396"/>
      <c r="AK26" s="396"/>
      <c r="AL26" s="397"/>
      <c r="AM26" s="395">
        <v>17655</v>
      </c>
      <c r="AN26" s="396"/>
      <c r="AO26" s="396"/>
      <c r="AP26" s="396"/>
      <c r="AQ26" s="396"/>
      <c r="AR26" s="397"/>
      <c r="AS26" s="395">
        <v>3531</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v>70000</v>
      </c>
      <c r="BO26" s="420"/>
      <c r="BP26" s="420"/>
      <c r="BQ26" s="420"/>
      <c r="BR26" s="420"/>
      <c r="BS26" s="420"/>
      <c r="BT26" s="420"/>
      <c r="BU26" s="421"/>
      <c r="BV26" s="419">
        <v>60000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170</v>
      </c>
      <c r="F27" s="393"/>
      <c r="G27" s="393"/>
      <c r="H27" s="393"/>
      <c r="I27" s="393"/>
      <c r="J27" s="393"/>
      <c r="K27" s="394"/>
      <c r="L27" s="395">
        <v>1</v>
      </c>
      <c r="M27" s="396"/>
      <c r="N27" s="396"/>
      <c r="O27" s="396"/>
      <c r="P27" s="397"/>
      <c r="Q27" s="395">
        <v>4490</v>
      </c>
      <c r="R27" s="396"/>
      <c r="S27" s="396"/>
      <c r="T27" s="396"/>
      <c r="U27" s="396"/>
      <c r="V27" s="397"/>
      <c r="W27" s="454"/>
      <c r="X27" s="436"/>
      <c r="Y27" s="437"/>
      <c r="Z27" s="392" t="s">
        <v>171</v>
      </c>
      <c r="AA27" s="393"/>
      <c r="AB27" s="393"/>
      <c r="AC27" s="393"/>
      <c r="AD27" s="393"/>
      <c r="AE27" s="393"/>
      <c r="AF27" s="393"/>
      <c r="AG27" s="394"/>
      <c r="AH27" s="395">
        <v>7</v>
      </c>
      <c r="AI27" s="396"/>
      <c r="AJ27" s="396"/>
      <c r="AK27" s="396"/>
      <c r="AL27" s="397"/>
      <c r="AM27" s="395">
        <v>26838</v>
      </c>
      <c r="AN27" s="396"/>
      <c r="AO27" s="396"/>
      <c r="AP27" s="396"/>
      <c r="AQ27" s="396"/>
      <c r="AR27" s="397"/>
      <c r="AS27" s="395">
        <v>3834</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173</v>
      </c>
      <c r="F28" s="393"/>
      <c r="G28" s="393"/>
      <c r="H28" s="393"/>
      <c r="I28" s="393"/>
      <c r="J28" s="393"/>
      <c r="K28" s="394"/>
      <c r="L28" s="395">
        <v>1</v>
      </c>
      <c r="M28" s="396"/>
      <c r="N28" s="396"/>
      <c r="O28" s="396"/>
      <c r="P28" s="397"/>
      <c r="Q28" s="395">
        <v>4010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1511438</v>
      </c>
      <c r="BO28" s="415"/>
      <c r="BP28" s="415"/>
      <c r="BQ28" s="415"/>
      <c r="BR28" s="415"/>
      <c r="BS28" s="415"/>
      <c r="BT28" s="415"/>
      <c r="BU28" s="416"/>
      <c r="BV28" s="414">
        <v>1850874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176</v>
      </c>
      <c r="F29" s="393"/>
      <c r="G29" s="393"/>
      <c r="H29" s="393"/>
      <c r="I29" s="393"/>
      <c r="J29" s="393"/>
      <c r="K29" s="394"/>
      <c r="L29" s="395">
        <v>12</v>
      </c>
      <c r="M29" s="396"/>
      <c r="N29" s="396"/>
      <c r="O29" s="396"/>
      <c r="P29" s="397"/>
      <c r="Q29" s="395">
        <v>3750</v>
      </c>
      <c r="R29" s="396"/>
      <c r="S29" s="396"/>
      <c r="T29" s="396"/>
      <c r="U29" s="396"/>
      <c r="V29" s="397"/>
      <c r="W29" s="455"/>
      <c r="X29" s="456"/>
      <c r="Y29" s="457"/>
      <c r="Z29" s="392" t="s">
        <v>177</v>
      </c>
      <c r="AA29" s="393"/>
      <c r="AB29" s="393"/>
      <c r="AC29" s="393"/>
      <c r="AD29" s="393"/>
      <c r="AE29" s="393"/>
      <c r="AF29" s="393"/>
      <c r="AG29" s="394"/>
      <c r="AH29" s="395">
        <v>374</v>
      </c>
      <c r="AI29" s="396"/>
      <c r="AJ29" s="396"/>
      <c r="AK29" s="396"/>
      <c r="AL29" s="397"/>
      <c r="AM29" s="395">
        <v>1133343</v>
      </c>
      <c r="AN29" s="396"/>
      <c r="AO29" s="396"/>
      <c r="AP29" s="396"/>
      <c r="AQ29" s="396"/>
      <c r="AR29" s="397"/>
      <c r="AS29" s="395">
        <v>3030</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25927</v>
      </c>
      <c r="BO29" s="420"/>
      <c r="BP29" s="420"/>
      <c r="BQ29" s="420"/>
      <c r="BR29" s="420"/>
      <c r="BS29" s="420"/>
      <c r="BT29" s="420"/>
      <c r="BU29" s="421"/>
      <c r="BV29" s="419">
        <v>25927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97.8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3107043</v>
      </c>
      <c r="BO30" s="423"/>
      <c r="BP30" s="423"/>
      <c r="BQ30" s="423"/>
      <c r="BR30" s="423"/>
      <c r="BS30" s="423"/>
      <c r="BT30" s="423"/>
      <c r="BU30" s="424"/>
      <c r="BV30" s="422">
        <v>2932683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埼玉県後期高齢者医療広域連合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岩瀬土地区画整理組合</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中小企業従業員退職金等共済事業特別会計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埼玉県後期高齢者医療広域連合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埼玉県市町村総合事務組合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埼玉県市町村総合事務組合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彩の国さいたま人づくり広域連合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埼玉県都市ボートレース企業団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加須市・羽生市水防事務組合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行田羽生資源環境組合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aoyC33S5kQ1EH/4cZStjHqpu3BaoM7GIplaVb/iLRDr4L2eokfpudgsBwrnrsAREcPTelR3tmiNdDZXgKgoGg==" saltValue="FfTcxSyGvJNj1PyF3Dx7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8418245</v>
      </c>
      <c r="S5" s="674"/>
      <c r="T5" s="674"/>
      <c r="U5" s="674"/>
      <c r="V5" s="674"/>
      <c r="W5" s="674"/>
      <c r="X5" s="674"/>
      <c r="Y5" s="702"/>
      <c r="Z5" s="715">
        <v>35.5</v>
      </c>
      <c r="AA5" s="715"/>
      <c r="AB5" s="715"/>
      <c r="AC5" s="715"/>
      <c r="AD5" s="716">
        <v>8056473</v>
      </c>
      <c r="AE5" s="716"/>
      <c r="AF5" s="716"/>
      <c r="AG5" s="716"/>
      <c r="AH5" s="716"/>
      <c r="AI5" s="716"/>
      <c r="AJ5" s="716"/>
      <c r="AK5" s="716"/>
      <c r="AL5" s="703">
        <v>65.8</v>
      </c>
      <c r="AM5" s="686"/>
      <c r="AN5" s="686"/>
      <c r="AO5" s="704"/>
      <c r="AP5" s="676" t="s">
        <v>216</v>
      </c>
      <c r="AQ5" s="677"/>
      <c r="AR5" s="677"/>
      <c r="AS5" s="677"/>
      <c r="AT5" s="677"/>
      <c r="AU5" s="677"/>
      <c r="AV5" s="677"/>
      <c r="AW5" s="677"/>
      <c r="AX5" s="677"/>
      <c r="AY5" s="677"/>
      <c r="AZ5" s="677"/>
      <c r="BA5" s="677"/>
      <c r="BB5" s="677"/>
      <c r="BC5" s="677"/>
      <c r="BD5" s="677"/>
      <c r="BE5" s="677"/>
      <c r="BF5" s="678"/>
      <c r="BG5" s="627">
        <v>8042896</v>
      </c>
      <c r="BH5" s="628"/>
      <c r="BI5" s="628"/>
      <c r="BJ5" s="628"/>
      <c r="BK5" s="628"/>
      <c r="BL5" s="628"/>
      <c r="BM5" s="628"/>
      <c r="BN5" s="629"/>
      <c r="BO5" s="663">
        <v>95.5</v>
      </c>
      <c r="BP5" s="663"/>
      <c r="BQ5" s="663"/>
      <c r="BR5" s="663"/>
      <c r="BS5" s="664" t="s">
        <v>122</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24" t="s">
        <v>220</v>
      </c>
      <c r="C6" s="625"/>
      <c r="D6" s="625"/>
      <c r="E6" s="625"/>
      <c r="F6" s="625"/>
      <c r="G6" s="625"/>
      <c r="H6" s="625"/>
      <c r="I6" s="625"/>
      <c r="J6" s="625"/>
      <c r="K6" s="625"/>
      <c r="L6" s="625"/>
      <c r="M6" s="625"/>
      <c r="N6" s="625"/>
      <c r="O6" s="625"/>
      <c r="P6" s="625"/>
      <c r="Q6" s="626"/>
      <c r="R6" s="627">
        <v>225225</v>
      </c>
      <c r="S6" s="628"/>
      <c r="T6" s="628"/>
      <c r="U6" s="628"/>
      <c r="V6" s="628"/>
      <c r="W6" s="628"/>
      <c r="X6" s="628"/>
      <c r="Y6" s="629"/>
      <c r="Z6" s="663">
        <v>0.9</v>
      </c>
      <c r="AA6" s="663"/>
      <c r="AB6" s="663"/>
      <c r="AC6" s="663"/>
      <c r="AD6" s="664">
        <v>225225</v>
      </c>
      <c r="AE6" s="664"/>
      <c r="AF6" s="664"/>
      <c r="AG6" s="664"/>
      <c r="AH6" s="664"/>
      <c r="AI6" s="664"/>
      <c r="AJ6" s="664"/>
      <c r="AK6" s="664"/>
      <c r="AL6" s="630">
        <v>1.8</v>
      </c>
      <c r="AM6" s="631"/>
      <c r="AN6" s="631"/>
      <c r="AO6" s="665"/>
      <c r="AP6" s="624" t="s">
        <v>221</v>
      </c>
      <c r="AQ6" s="625"/>
      <c r="AR6" s="625"/>
      <c r="AS6" s="625"/>
      <c r="AT6" s="625"/>
      <c r="AU6" s="625"/>
      <c r="AV6" s="625"/>
      <c r="AW6" s="625"/>
      <c r="AX6" s="625"/>
      <c r="AY6" s="625"/>
      <c r="AZ6" s="625"/>
      <c r="BA6" s="625"/>
      <c r="BB6" s="625"/>
      <c r="BC6" s="625"/>
      <c r="BD6" s="625"/>
      <c r="BE6" s="625"/>
      <c r="BF6" s="626"/>
      <c r="BG6" s="627">
        <v>8042896</v>
      </c>
      <c r="BH6" s="628"/>
      <c r="BI6" s="628"/>
      <c r="BJ6" s="628"/>
      <c r="BK6" s="628"/>
      <c r="BL6" s="628"/>
      <c r="BM6" s="628"/>
      <c r="BN6" s="629"/>
      <c r="BO6" s="663">
        <v>95.5</v>
      </c>
      <c r="BP6" s="663"/>
      <c r="BQ6" s="663"/>
      <c r="BR6" s="663"/>
      <c r="BS6" s="664" t="s">
        <v>122</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161595</v>
      </c>
      <c r="CS6" s="628"/>
      <c r="CT6" s="628"/>
      <c r="CU6" s="628"/>
      <c r="CV6" s="628"/>
      <c r="CW6" s="628"/>
      <c r="CX6" s="628"/>
      <c r="CY6" s="629"/>
      <c r="CZ6" s="703">
        <v>0.7</v>
      </c>
      <c r="DA6" s="686"/>
      <c r="DB6" s="686"/>
      <c r="DC6" s="705"/>
      <c r="DD6" s="633">
        <v>575</v>
      </c>
      <c r="DE6" s="628"/>
      <c r="DF6" s="628"/>
      <c r="DG6" s="628"/>
      <c r="DH6" s="628"/>
      <c r="DI6" s="628"/>
      <c r="DJ6" s="628"/>
      <c r="DK6" s="628"/>
      <c r="DL6" s="628"/>
      <c r="DM6" s="628"/>
      <c r="DN6" s="628"/>
      <c r="DO6" s="628"/>
      <c r="DP6" s="629"/>
      <c r="DQ6" s="633">
        <v>161595</v>
      </c>
      <c r="DR6" s="628"/>
      <c r="DS6" s="628"/>
      <c r="DT6" s="628"/>
      <c r="DU6" s="628"/>
      <c r="DV6" s="628"/>
      <c r="DW6" s="628"/>
      <c r="DX6" s="628"/>
      <c r="DY6" s="628"/>
      <c r="DZ6" s="628"/>
      <c r="EA6" s="628"/>
      <c r="EB6" s="628"/>
      <c r="EC6" s="662"/>
    </row>
    <row r="7" spans="2:143" ht="11.25" customHeight="1" x14ac:dyDescent="0.2">
      <c r="B7" s="624" t="s">
        <v>223</v>
      </c>
      <c r="C7" s="625"/>
      <c r="D7" s="625"/>
      <c r="E7" s="625"/>
      <c r="F7" s="625"/>
      <c r="G7" s="625"/>
      <c r="H7" s="625"/>
      <c r="I7" s="625"/>
      <c r="J7" s="625"/>
      <c r="K7" s="625"/>
      <c r="L7" s="625"/>
      <c r="M7" s="625"/>
      <c r="N7" s="625"/>
      <c r="O7" s="625"/>
      <c r="P7" s="625"/>
      <c r="Q7" s="626"/>
      <c r="R7" s="627">
        <v>2328</v>
      </c>
      <c r="S7" s="628"/>
      <c r="T7" s="628"/>
      <c r="U7" s="628"/>
      <c r="V7" s="628"/>
      <c r="W7" s="628"/>
      <c r="X7" s="628"/>
      <c r="Y7" s="629"/>
      <c r="Z7" s="663">
        <v>0</v>
      </c>
      <c r="AA7" s="663"/>
      <c r="AB7" s="663"/>
      <c r="AC7" s="663"/>
      <c r="AD7" s="664">
        <v>2328</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3345157</v>
      </c>
      <c r="BH7" s="628"/>
      <c r="BI7" s="628"/>
      <c r="BJ7" s="628"/>
      <c r="BK7" s="628"/>
      <c r="BL7" s="628"/>
      <c r="BM7" s="628"/>
      <c r="BN7" s="629"/>
      <c r="BO7" s="663">
        <v>39.700000000000003</v>
      </c>
      <c r="BP7" s="663"/>
      <c r="BQ7" s="663"/>
      <c r="BR7" s="663"/>
      <c r="BS7" s="664" t="s">
        <v>122</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2597798</v>
      </c>
      <c r="CS7" s="628"/>
      <c r="CT7" s="628"/>
      <c r="CU7" s="628"/>
      <c r="CV7" s="628"/>
      <c r="CW7" s="628"/>
      <c r="CX7" s="628"/>
      <c r="CY7" s="629"/>
      <c r="CZ7" s="663">
        <v>12</v>
      </c>
      <c r="DA7" s="663"/>
      <c r="DB7" s="663"/>
      <c r="DC7" s="663"/>
      <c r="DD7" s="633">
        <v>10830</v>
      </c>
      <c r="DE7" s="628"/>
      <c r="DF7" s="628"/>
      <c r="DG7" s="628"/>
      <c r="DH7" s="628"/>
      <c r="DI7" s="628"/>
      <c r="DJ7" s="628"/>
      <c r="DK7" s="628"/>
      <c r="DL7" s="628"/>
      <c r="DM7" s="628"/>
      <c r="DN7" s="628"/>
      <c r="DO7" s="628"/>
      <c r="DP7" s="629"/>
      <c r="DQ7" s="633">
        <v>2096615</v>
      </c>
      <c r="DR7" s="628"/>
      <c r="DS7" s="628"/>
      <c r="DT7" s="628"/>
      <c r="DU7" s="628"/>
      <c r="DV7" s="628"/>
      <c r="DW7" s="628"/>
      <c r="DX7" s="628"/>
      <c r="DY7" s="628"/>
      <c r="DZ7" s="628"/>
      <c r="EA7" s="628"/>
      <c r="EB7" s="628"/>
      <c r="EC7" s="662"/>
    </row>
    <row r="8" spans="2:143" ht="11.25" customHeight="1" x14ac:dyDescent="0.2">
      <c r="B8" s="624" t="s">
        <v>226</v>
      </c>
      <c r="C8" s="625"/>
      <c r="D8" s="625"/>
      <c r="E8" s="625"/>
      <c r="F8" s="625"/>
      <c r="G8" s="625"/>
      <c r="H8" s="625"/>
      <c r="I8" s="625"/>
      <c r="J8" s="625"/>
      <c r="K8" s="625"/>
      <c r="L8" s="625"/>
      <c r="M8" s="625"/>
      <c r="N8" s="625"/>
      <c r="O8" s="625"/>
      <c r="P8" s="625"/>
      <c r="Q8" s="626"/>
      <c r="R8" s="627">
        <v>42492</v>
      </c>
      <c r="S8" s="628"/>
      <c r="T8" s="628"/>
      <c r="U8" s="628"/>
      <c r="V8" s="628"/>
      <c r="W8" s="628"/>
      <c r="X8" s="628"/>
      <c r="Y8" s="629"/>
      <c r="Z8" s="663">
        <v>0.2</v>
      </c>
      <c r="AA8" s="663"/>
      <c r="AB8" s="663"/>
      <c r="AC8" s="663"/>
      <c r="AD8" s="664">
        <v>42492</v>
      </c>
      <c r="AE8" s="664"/>
      <c r="AF8" s="664"/>
      <c r="AG8" s="664"/>
      <c r="AH8" s="664"/>
      <c r="AI8" s="664"/>
      <c r="AJ8" s="664"/>
      <c r="AK8" s="664"/>
      <c r="AL8" s="630">
        <v>0.3</v>
      </c>
      <c r="AM8" s="631"/>
      <c r="AN8" s="631"/>
      <c r="AO8" s="665"/>
      <c r="AP8" s="624" t="s">
        <v>227</v>
      </c>
      <c r="AQ8" s="625"/>
      <c r="AR8" s="625"/>
      <c r="AS8" s="625"/>
      <c r="AT8" s="625"/>
      <c r="AU8" s="625"/>
      <c r="AV8" s="625"/>
      <c r="AW8" s="625"/>
      <c r="AX8" s="625"/>
      <c r="AY8" s="625"/>
      <c r="AZ8" s="625"/>
      <c r="BA8" s="625"/>
      <c r="BB8" s="625"/>
      <c r="BC8" s="625"/>
      <c r="BD8" s="625"/>
      <c r="BE8" s="625"/>
      <c r="BF8" s="626"/>
      <c r="BG8" s="627">
        <v>99452</v>
      </c>
      <c r="BH8" s="628"/>
      <c r="BI8" s="628"/>
      <c r="BJ8" s="628"/>
      <c r="BK8" s="628"/>
      <c r="BL8" s="628"/>
      <c r="BM8" s="628"/>
      <c r="BN8" s="629"/>
      <c r="BO8" s="663">
        <v>1.2</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8713504</v>
      </c>
      <c r="CS8" s="628"/>
      <c r="CT8" s="628"/>
      <c r="CU8" s="628"/>
      <c r="CV8" s="628"/>
      <c r="CW8" s="628"/>
      <c r="CX8" s="628"/>
      <c r="CY8" s="629"/>
      <c r="CZ8" s="663">
        <v>40.299999999999997</v>
      </c>
      <c r="DA8" s="663"/>
      <c r="DB8" s="663"/>
      <c r="DC8" s="663"/>
      <c r="DD8" s="633">
        <v>360753</v>
      </c>
      <c r="DE8" s="628"/>
      <c r="DF8" s="628"/>
      <c r="DG8" s="628"/>
      <c r="DH8" s="628"/>
      <c r="DI8" s="628"/>
      <c r="DJ8" s="628"/>
      <c r="DK8" s="628"/>
      <c r="DL8" s="628"/>
      <c r="DM8" s="628"/>
      <c r="DN8" s="628"/>
      <c r="DO8" s="628"/>
      <c r="DP8" s="629"/>
      <c r="DQ8" s="633">
        <v>4181815</v>
      </c>
      <c r="DR8" s="628"/>
      <c r="DS8" s="628"/>
      <c r="DT8" s="628"/>
      <c r="DU8" s="628"/>
      <c r="DV8" s="628"/>
      <c r="DW8" s="628"/>
      <c r="DX8" s="628"/>
      <c r="DY8" s="628"/>
      <c r="DZ8" s="628"/>
      <c r="EA8" s="628"/>
      <c r="EB8" s="628"/>
      <c r="EC8" s="662"/>
    </row>
    <row r="9" spans="2:143" ht="11.25" customHeight="1" x14ac:dyDescent="0.2">
      <c r="B9" s="624" t="s">
        <v>229</v>
      </c>
      <c r="C9" s="625"/>
      <c r="D9" s="625"/>
      <c r="E9" s="625"/>
      <c r="F9" s="625"/>
      <c r="G9" s="625"/>
      <c r="H9" s="625"/>
      <c r="I9" s="625"/>
      <c r="J9" s="625"/>
      <c r="K9" s="625"/>
      <c r="L9" s="625"/>
      <c r="M9" s="625"/>
      <c r="N9" s="625"/>
      <c r="O9" s="625"/>
      <c r="P9" s="625"/>
      <c r="Q9" s="626"/>
      <c r="R9" s="627">
        <v>49380</v>
      </c>
      <c r="S9" s="628"/>
      <c r="T9" s="628"/>
      <c r="U9" s="628"/>
      <c r="V9" s="628"/>
      <c r="W9" s="628"/>
      <c r="X9" s="628"/>
      <c r="Y9" s="629"/>
      <c r="Z9" s="663">
        <v>0.2</v>
      </c>
      <c r="AA9" s="663"/>
      <c r="AB9" s="663"/>
      <c r="AC9" s="663"/>
      <c r="AD9" s="664">
        <v>49380</v>
      </c>
      <c r="AE9" s="664"/>
      <c r="AF9" s="664"/>
      <c r="AG9" s="664"/>
      <c r="AH9" s="664"/>
      <c r="AI9" s="664"/>
      <c r="AJ9" s="664"/>
      <c r="AK9" s="664"/>
      <c r="AL9" s="630">
        <v>0.4</v>
      </c>
      <c r="AM9" s="631"/>
      <c r="AN9" s="631"/>
      <c r="AO9" s="665"/>
      <c r="AP9" s="624" t="s">
        <v>230</v>
      </c>
      <c r="AQ9" s="625"/>
      <c r="AR9" s="625"/>
      <c r="AS9" s="625"/>
      <c r="AT9" s="625"/>
      <c r="AU9" s="625"/>
      <c r="AV9" s="625"/>
      <c r="AW9" s="625"/>
      <c r="AX9" s="625"/>
      <c r="AY9" s="625"/>
      <c r="AZ9" s="625"/>
      <c r="BA9" s="625"/>
      <c r="BB9" s="625"/>
      <c r="BC9" s="625"/>
      <c r="BD9" s="625"/>
      <c r="BE9" s="625"/>
      <c r="BF9" s="626"/>
      <c r="BG9" s="627">
        <v>2715002</v>
      </c>
      <c r="BH9" s="628"/>
      <c r="BI9" s="628"/>
      <c r="BJ9" s="628"/>
      <c r="BK9" s="628"/>
      <c r="BL9" s="628"/>
      <c r="BM9" s="628"/>
      <c r="BN9" s="629"/>
      <c r="BO9" s="663">
        <v>32.299999999999997</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2051280</v>
      </c>
      <c r="CS9" s="628"/>
      <c r="CT9" s="628"/>
      <c r="CU9" s="628"/>
      <c r="CV9" s="628"/>
      <c r="CW9" s="628"/>
      <c r="CX9" s="628"/>
      <c r="CY9" s="629"/>
      <c r="CZ9" s="663">
        <v>9.5</v>
      </c>
      <c r="DA9" s="663"/>
      <c r="DB9" s="663"/>
      <c r="DC9" s="663"/>
      <c r="DD9" s="633">
        <v>175973</v>
      </c>
      <c r="DE9" s="628"/>
      <c r="DF9" s="628"/>
      <c r="DG9" s="628"/>
      <c r="DH9" s="628"/>
      <c r="DI9" s="628"/>
      <c r="DJ9" s="628"/>
      <c r="DK9" s="628"/>
      <c r="DL9" s="628"/>
      <c r="DM9" s="628"/>
      <c r="DN9" s="628"/>
      <c r="DO9" s="628"/>
      <c r="DP9" s="629"/>
      <c r="DQ9" s="633">
        <v>1557003</v>
      </c>
      <c r="DR9" s="628"/>
      <c r="DS9" s="628"/>
      <c r="DT9" s="628"/>
      <c r="DU9" s="628"/>
      <c r="DV9" s="628"/>
      <c r="DW9" s="628"/>
      <c r="DX9" s="628"/>
      <c r="DY9" s="628"/>
      <c r="DZ9" s="628"/>
      <c r="EA9" s="628"/>
      <c r="EB9" s="628"/>
      <c r="EC9" s="662"/>
    </row>
    <row r="10" spans="2:143" ht="11.25" customHeight="1" x14ac:dyDescent="0.2">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188989</v>
      </c>
      <c r="BH10" s="628"/>
      <c r="BI10" s="628"/>
      <c r="BJ10" s="628"/>
      <c r="BK10" s="628"/>
      <c r="BL10" s="628"/>
      <c r="BM10" s="628"/>
      <c r="BN10" s="629"/>
      <c r="BO10" s="663">
        <v>2.2000000000000002</v>
      </c>
      <c r="BP10" s="663"/>
      <c r="BQ10" s="663"/>
      <c r="BR10" s="663"/>
      <c r="BS10" s="664" t="s">
        <v>122</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v>121755</v>
      </c>
      <c r="CS10" s="628"/>
      <c r="CT10" s="628"/>
      <c r="CU10" s="628"/>
      <c r="CV10" s="628"/>
      <c r="CW10" s="628"/>
      <c r="CX10" s="628"/>
      <c r="CY10" s="629"/>
      <c r="CZ10" s="663">
        <v>0.6</v>
      </c>
      <c r="DA10" s="663"/>
      <c r="DB10" s="663"/>
      <c r="DC10" s="663"/>
      <c r="DD10" s="633" t="s">
        <v>122</v>
      </c>
      <c r="DE10" s="628"/>
      <c r="DF10" s="628"/>
      <c r="DG10" s="628"/>
      <c r="DH10" s="628"/>
      <c r="DI10" s="628"/>
      <c r="DJ10" s="628"/>
      <c r="DK10" s="628"/>
      <c r="DL10" s="628"/>
      <c r="DM10" s="628"/>
      <c r="DN10" s="628"/>
      <c r="DO10" s="628"/>
      <c r="DP10" s="629"/>
      <c r="DQ10" s="633">
        <v>111715</v>
      </c>
      <c r="DR10" s="628"/>
      <c r="DS10" s="628"/>
      <c r="DT10" s="628"/>
      <c r="DU10" s="628"/>
      <c r="DV10" s="628"/>
      <c r="DW10" s="628"/>
      <c r="DX10" s="628"/>
      <c r="DY10" s="628"/>
      <c r="DZ10" s="628"/>
      <c r="EA10" s="628"/>
      <c r="EB10" s="628"/>
      <c r="EC10" s="662"/>
    </row>
    <row r="11" spans="2:143" ht="11.25" customHeight="1" x14ac:dyDescent="0.2">
      <c r="B11" s="624" t="s">
        <v>235</v>
      </c>
      <c r="C11" s="625"/>
      <c r="D11" s="625"/>
      <c r="E11" s="625"/>
      <c r="F11" s="625"/>
      <c r="G11" s="625"/>
      <c r="H11" s="625"/>
      <c r="I11" s="625"/>
      <c r="J11" s="625"/>
      <c r="K11" s="625"/>
      <c r="L11" s="625"/>
      <c r="M11" s="625"/>
      <c r="N11" s="625"/>
      <c r="O11" s="625"/>
      <c r="P11" s="625"/>
      <c r="Q11" s="626"/>
      <c r="R11" s="627">
        <v>1288824</v>
      </c>
      <c r="S11" s="628"/>
      <c r="T11" s="628"/>
      <c r="U11" s="628"/>
      <c r="V11" s="628"/>
      <c r="W11" s="628"/>
      <c r="X11" s="628"/>
      <c r="Y11" s="629"/>
      <c r="Z11" s="630">
        <v>5.4</v>
      </c>
      <c r="AA11" s="631"/>
      <c r="AB11" s="631"/>
      <c r="AC11" s="632"/>
      <c r="AD11" s="633">
        <v>1288824</v>
      </c>
      <c r="AE11" s="628"/>
      <c r="AF11" s="628"/>
      <c r="AG11" s="628"/>
      <c r="AH11" s="628"/>
      <c r="AI11" s="628"/>
      <c r="AJ11" s="628"/>
      <c r="AK11" s="629"/>
      <c r="AL11" s="630">
        <v>10.5</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341714</v>
      </c>
      <c r="BH11" s="628"/>
      <c r="BI11" s="628"/>
      <c r="BJ11" s="628"/>
      <c r="BK11" s="628"/>
      <c r="BL11" s="628"/>
      <c r="BM11" s="628"/>
      <c r="BN11" s="629"/>
      <c r="BO11" s="663">
        <v>4.0999999999999996</v>
      </c>
      <c r="BP11" s="663"/>
      <c r="BQ11" s="663"/>
      <c r="BR11" s="663"/>
      <c r="BS11" s="664" t="s">
        <v>122</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351704</v>
      </c>
      <c r="CS11" s="628"/>
      <c r="CT11" s="628"/>
      <c r="CU11" s="628"/>
      <c r="CV11" s="628"/>
      <c r="CW11" s="628"/>
      <c r="CX11" s="628"/>
      <c r="CY11" s="629"/>
      <c r="CZ11" s="663">
        <v>1.6</v>
      </c>
      <c r="DA11" s="663"/>
      <c r="DB11" s="663"/>
      <c r="DC11" s="663"/>
      <c r="DD11" s="633">
        <v>128134</v>
      </c>
      <c r="DE11" s="628"/>
      <c r="DF11" s="628"/>
      <c r="DG11" s="628"/>
      <c r="DH11" s="628"/>
      <c r="DI11" s="628"/>
      <c r="DJ11" s="628"/>
      <c r="DK11" s="628"/>
      <c r="DL11" s="628"/>
      <c r="DM11" s="628"/>
      <c r="DN11" s="628"/>
      <c r="DO11" s="628"/>
      <c r="DP11" s="629"/>
      <c r="DQ11" s="633">
        <v>227202</v>
      </c>
      <c r="DR11" s="628"/>
      <c r="DS11" s="628"/>
      <c r="DT11" s="628"/>
      <c r="DU11" s="628"/>
      <c r="DV11" s="628"/>
      <c r="DW11" s="628"/>
      <c r="DX11" s="628"/>
      <c r="DY11" s="628"/>
      <c r="DZ11" s="628"/>
      <c r="EA11" s="628"/>
      <c r="EB11" s="628"/>
      <c r="EC11" s="662"/>
    </row>
    <row r="12" spans="2:143" ht="11.25" customHeight="1" x14ac:dyDescent="0.2">
      <c r="B12" s="624" t="s">
        <v>238</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4089814</v>
      </c>
      <c r="BH12" s="628"/>
      <c r="BI12" s="628"/>
      <c r="BJ12" s="628"/>
      <c r="BK12" s="628"/>
      <c r="BL12" s="628"/>
      <c r="BM12" s="628"/>
      <c r="BN12" s="629"/>
      <c r="BO12" s="663">
        <v>48.6</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294639</v>
      </c>
      <c r="CS12" s="628"/>
      <c r="CT12" s="628"/>
      <c r="CU12" s="628"/>
      <c r="CV12" s="628"/>
      <c r="CW12" s="628"/>
      <c r="CX12" s="628"/>
      <c r="CY12" s="629"/>
      <c r="CZ12" s="663">
        <v>1.4</v>
      </c>
      <c r="DA12" s="663"/>
      <c r="DB12" s="663"/>
      <c r="DC12" s="663"/>
      <c r="DD12" s="633">
        <v>8193</v>
      </c>
      <c r="DE12" s="628"/>
      <c r="DF12" s="628"/>
      <c r="DG12" s="628"/>
      <c r="DH12" s="628"/>
      <c r="DI12" s="628"/>
      <c r="DJ12" s="628"/>
      <c r="DK12" s="628"/>
      <c r="DL12" s="628"/>
      <c r="DM12" s="628"/>
      <c r="DN12" s="628"/>
      <c r="DO12" s="628"/>
      <c r="DP12" s="629"/>
      <c r="DQ12" s="633">
        <v>109413</v>
      </c>
      <c r="DR12" s="628"/>
      <c r="DS12" s="628"/>
      <c r="DT12" s="628"/>
      <c r="DU12" s="628"/>
      <c r="DV12" s="628"/>
      <c r="DW12" s="628"/>
      <c r="DX12" s="628"/>
      <c r="DY12" s="628"/>
      <c r="DZ12" s="628"/>
      <c r="EA12" s="628"/>
      <c r="EB12" s="628"/>
      <c r="EC12" s="662"/>
    </row>
    <row r="13" spans="2:143" ht="11.25" customHeight="1" x14ac:dyDescent="0.2">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4080383</v>
      </c>
      <c r="BH13" s="628"/>
      <c r="BI13" s="628"/>
      <c r="BJ13" s="628"/>
      <c r="BK13" s="628"/>
      <c r="BL13" s="628"/>
      <c r="BM13" s="628"/>
      <c r="BN13" s="629"/>
      <c r="BO13" s="663">
        <v>48.5</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2162070</v>
      </c>
      <c r="CS13" s="628"/>
      <c r="CT13" s="628"/>
      <c r="CU13" s="628"/>
      <c r="CV13" s="628"/>
      <c r="CW13" s="628"/>
      <c r="CX13" s="628"/>
      <c r="CY13" s="629"/>
      <c r="CZ13" s="663">
        <v>10</v>
      </c>
      <c r="DA13" s="663"/>
      <c r="DB13" s="663"/>
      <c r="DC13" s="663"/>
      <c r="DD13" s="633">
        <v>1088437</v>
      </c>
      <c r="DE13" s="628"/>
      <c r="DF13" s="628"/>
      <c r="DG13" s="628"/>
      <c r="DH13" s="628"/>
      <c r="DI13" s="628"/>
      <c r="DJ13" s="628"/>
      <c r="DK13" s="628"/>
      <c r="DL13" s="628"/>
      <c r="DM13" s="628"/>
      <c r="DN13" s="628"/>
      <c r="DO13" s="628"/>
      <c r="DP13" s="629"/>
      <c r="DQ13" s="633">
        <v>1708017</v>
      </c>
      <c r="DR13" s="628"/>
      <c r="DS13" s="628"/>
      <c r="DT13" s="628"/>
      <c r="DU13" s="628"/>
      <c r="DV13" s="628"/>
      <c r="DW13" s="628"/>
      <c r="DX13" s="628"/>
      <c r="DY13" s="628"/>
      <c r="DZ13" s="628"/>
      <c r="EA13" s="628"/>
      <c r="EB13" s="628"/>
      <c r="EC13" s="662"/>
    </row>
    <row r="14" spans="2:143" ht="11.25" customHeight="1" x14ac:dyDescent="0.2">
      <c r="B14" s="624" t="s">
        <v>244</v>
      </c>
      <c r="C14" s="625"/>
      <c r="D14" s="625"/>
      <c r="E14" s="625"/>
      <c r="F14" s="625"/>
      <c r="G14" s="625"/>
      <c r="H14" s="625"/>
      <c r="I14" s="625"/>
      <c r="J14" s="625"/>
      <c r="K14" s="625"/>
      <c r="L14" s="625"/>
      <c r="M14" s="625"/>
      <c r="N14" s="625"/>
      <c r="O14" s="625"/>
      <c r="P14" s="625"/>
      <c r="Q14" s="626"/>
      <c r="R14" s="627">
        <v>2347</v>
      </c>
      <c r="S14" s="628"/>
      <c r="T14" s="628"/>
      <c r="U14" s="628"/>
      <c r="V14" s="628"/>
      <c r="W14" s="628"/>
      <c r="X14" s="628"/>
      <c r="Y14" s="629"/>
      <c r="Z14" s="663">
        <v>0</v>
      </c>
      <c r="AA14" s="663"/>
      <c r="AB14" s="663"/>
      <c r="AC14" s="663"/>
      <c r="AD14" s="664">
        <v>2347</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185415</v>
      </c>
      <c r="BH14" s="628"/>
      <c r="BI14" s="628"/>
      <c r="BJ14" s="628"/>
      <c r="BK14" s="628"/>
      <c r="BL14" s="628"/>
      <c r="BM14" s="628"/>
      <c r="BN14" s="629"/>
      <c r="BO14" s="663">
        <v>2.2000000000000002</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1398003</v>
      </c>
      <c r="CS14" s="628"/>
      <c r="CT14" s="628"/>
      <c r="CU14" s="628"/>
      <c r="CV14" s="628"/>
      <c r="CW14" s="628"/>
      <c r="CX14" s="628"/>
      <c r="CY14" s="629"/>
      <c r="CZ14" s="663">
        <v>6.5</v>
      </c>
      <c r="DA14" s="663"/>
      <c r="DB14" s="663"/>
      <c r="DC14" s="663"/>
      <c r="DD14" s="633">
        <v>600512</v>
      </c>
      <c r="DE14" s="628"/>
      <c r="DF14" s="628"/>
      <c r="DG14" s="628"/>
      <c r="DH14" s="628"/>
      <c r="DI14" s="628"/>
      <c r="DJ14" s="628"/>
      <c r="DK14" s="628"/>
      <c r="DL14" s="628"/>
      <c r="DM14" s="628"/>
      <c r="DN14" s="628"/>
      <c r="DO14" s="628"/>
      <c r="DP14" s="629"/>
      <c r="DQ14" s="633">
        <v>809516</v>
      </c>
      <c r="DR14" s="628"/>
      <c r="DS14" s="628"/>
      <c r="DT14" s="628"/>
      <c r="DU14" s="628"/>
      <c r="DV14" s="628"/>
      <c r="DW14" s="628"/>
      <c r="DX14" s="628"/>
      <c r="DY14" s="628"/>
      <c r="DZ14" s="628"/>
      <c r="EA14" s="628"/>
      <c r="EB14" s="628"/>
      <c r="EC14" s="662"/>
    </row>
    <row r="15" spans="2:143" ht="11.25" customHeight="1" x14ac:dyDescent="0.2">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422510</v>
      </c>
      <c r="BH15" s="628"/>
      <c r="BI15" s="628"/>
      <c r="BJ15" s="628"/>
      <c r="BK15" s="628"/>
      <c r="BL15" s="628"/>
      <c r="BM15" s="628"/>
      <c r="BN15" s="629"/>
      <c r="BO15" s="663">
        <v>5</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1756002</v>
      </c>
      <c r="CS15" s="628"/>
      <c r="CT15" s="628"/>
      <c r="CU15" s="628"/>
      <c r="CV15" s="628"/>
      <c r="CW15" s="628"/>
      <c r="CX15" s="628"/>
      <c r="CY15" s="629"/>
      <c r="CZ15" s="663">
        <v>8.1</v>
      </c>
      <c r="DA15" s="663"/>
      <c r="DB15" s="663"/>
      <c r="DC15" s="663"/>
      <c r="DD15" s="633">
        <v>227231</v>
      </c>
      <c r="DE15" s="628"/>
      <c r="DF15" s="628"/>
      <c r="DG15" s="628"/>
      <c r="DH15" s="628"/>
      <c r="DI15" s="628"/>
      <c r="DJ15" s="628"/>
      <c r="DK15" s="628"/>
      <c r="DL15" s="628"/>
      <c r="DM15" s="628"/>
      <c r="DN15" s="628"/>
      <c r="DO15" s="628"/>
      <c r="DP15" s="629"/>
      <c r="DQ15" s="633">
        <v>1284129</v>
      </c>
      <c r="DR15" s="628"/>
      <c r="DS15" s="628"/>
      <c r="DT15" s="628"/>
      <c r="DU15" s="628"/>
      <c r="DV15" s="628"/>
      <c r="DW15" s="628"/>
      <c r="DX15" s="628"/>
      <c r="DY15" s="628"/>
      <c r="DZ15" s="628"/>
      <c r="EA15" s="628"/>
      <c r="EB15" s="628"/>
      <c r="EC15" s="662"/>
    </row>
    <row r="16" spans="2:143" ht="11.25" customHeight="1" x14ac:dyDescent="0.2">
      <c r="B16" s="624" t="s">
        <v>250</v>
      </c>
      <c r="C16" s="625"/>
      <c r="D16" s="625"/>
      <c r="E16" s="625"/>
      <c r="F16" s="625"/>
      <c r="G16" s="625"/>
      <c r="H16" s="625"/>
      <c r="I16" s="625"/>
      <c r="J16" s="625"/>
      <c r="K16" s="625"/>
      <c r="L16" s="625"/>
      <c r="M16" s="625"/>
      <c r="N16" s="625"/>
      <c r="O16" s="625"/>
      <c r="P16" s="625"/>
      <c r="Q16" s="626"/>
      <c r="R16" s="627">
        <v>41494</v>
      </c>
      <c r="S16" s="628"/>
      <c r="T16" s="628"/>
      <c r="U16" s="628"/>
      <c r="V16" s="628"/>
      <c r="W16" s="628"/>
      <c r="X16" s="628"/>
      <c r="Y16" s="629"/>
      <c r="Z16" s="663">
        <v>0.2</v>
      </c>
      <c r="AA16" s="663"/>
      <c r="AB16" s="663"/>
      <c r="AC16" s="663"/>
      <c r="AD16" s="664">
        <v>41494</v>
      </c>
      <c r="AE16" s="664"/>
      <c r="AF16" s="664"/>
      <c r="AG16" s="664"/>
      <c r="AH16" s="664"/>
      <c r="AI16" s="664"/>
      <c r="AJ16" s="664"/>
      <c r="AK16" s="664"/>
      <c r="AL16" s="630">
        <v>0.3</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t="s">
        <v>122</v>
      </c>
      <c r="CS16" s="628"/>
      <c r="CT16" s="628"/>
      <c r="CU16" s="628"/>
      <c r="CV16" s="628"/>
      <c r="CW16" s="628"/>
      <c r="CX16" s="628"/>
      <c r="CY16" s="629"/>
      <c r="CZ16" s="663" t="s">
        <v>122</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2">
      <c r="B17" s="624" t="s">
        <v>253</v>
      </c>
      <c r="C17" s="625"/>
      <c r="D17" s="625"/>
      <c r="E17" s="625"/>
      <c r="F17" s="625"/>
      <c r="G17" s="625"/>
      <c r="H17" s="625"/>
      <c r="I17" s="625"/>
      <c r="J17" s="625"/>
      <c r="K17" s="625"/>
      <c r="L17" s="625"/>
      <c r="M17" s="625"/>
      <c r="N17" s="625"/>
      <c r="O17" s="625"/>
      <c r="P17" s="625"/>
      <c r="Q17" s="626"/>
      <c r="R17" s="627">
        <v>117377</v>
      </c>
      <c r="S17" s="628"/>
      <c r="T17" s="628"/>
      <c r="U17" s="628"/>
      <c r="V17" s="628"/>
      <c r="W17" s="628"/>
      <c r="X17" s="628"/>
      <c r="Y17" s="629"/>
      <c r="Z17" s="663">
        <v>0.5</v>
      </c>
      <c r="AA17" s="663"/>
      <c r="AB17" s="663"/>
      <c r="AC17" s="663"/>
      <c r="AD17" s="664">
        <v>117377</v>
      </c>
      <c r="AE17" s="664"/>
      <c r="AF17" s="664"/>
      <c r="AG17" s="664"/>
      <c r="AH17" s="664"/>
      <c r="AI17" s="664"/>
      <c r="AJ17" s="664"/>
      <c r="AK17" s="664"/>
      <c r="AL17" s="630">
        <v>1</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1995088</v>
      </c>
      <c r="CS17" s="628"/>
      <c r="CT17" s="628"/>
      <c r="CU17" s="628"/>
      <c r="CV17" s="628"/>
      <c r="CW17" s="628"/>
      <c r="CX17" s="628"/>
      <c r="CY17" s="629"/>
      <c r="CZ17" s="663">
        <v>9.1999999999999993</v>
      </c>
      <c r="DA17" s="663"/>
      <c r="DB17" s="663"/>
      <c r="DC17" s="663"/>
      <c r="DD17" s="633" t="s">
        <v>122</v>
      </c>
      <c r="DE17" s="628"/>
      <c r="DF17" s="628"/>
      <c r="DG17" s="628"/>
      <c r="DH17" s="628"/>
      <c r="DI17" s="628"/>
      <c r="DJ17" s="628"/>
      <c r="DK17" s="628"/>
      <c r="DL17" s="628"/>
      <c r="DM17" s="628"/>
      <c r="DN17" s="628"/>
      <c r="DO17" s="628"/>
      <c r="DP17" s="629"/>
      <c r="DQ17" s="633">
        <v>1991751</v>
      </c>
      <c r="DR17" s="628"/>
      <c r="DS17" s="628"/>
      <c r="DT17" s="628"/>
      <c r="DU17" s="628"/>
      <c r="DV17" s="628"/>
      <c r="DW17" s="628"/>
      <c r="DX17" s="628"/>
      <c r="DY17" s="628"/>
      <c r="DZ17" s="628"/>
      <c r="EA17" s="628"/>
      <c r="EB17" s="628"/>
      <c r="EC17" s="662"/>
    </row>
    <row r="18" spans="2:133" ht="11.25" customHeight="1" x14ac:dyDescent="0.2">
      <c r="B18" s="624" t="s">
        <v>256</v>
      </c>
      <c r="C18" s="625"/>
      <c r="D18" s="625"/>
      <c r="E18" s="625"/>
      <c r="F18" s="625"/>
      <c r="G18" s="625"/>
      <c r="H18" s="625"/>
      <c r="I18" s="625"/>
      <c r="J18" s="625"/>
      <c r="K18" s="625"/>
      <c r="L18" s="625"/>
      <c r="M18" s="625"/>
      <c r="N18" s="625"/>
      <c r="O18" s="625"/>
      <c r="P18" s="625"/>
      <c r="Q18" s="626"/>
      <c r="R18" s="627">
        <v>64393</v>
      </c>
      <c r="S18" s="628"/>
      <c r="T18" s="628"/>
      <c r="U18" s="628"/>
      <c r="V18" s="628"/>
      <c r="W18" s="628"/>
      <c r="X18" s="628"/>
      <c r="Y18" s="629"/>
      <c r="Z18" s="663">
        <v>0.3</v>
      </c>
      <c r="AA18" s="663"/>
      <c r="AB18" s="663"/>
      <c r="AC18" s="663"/>
      <c r="AD18" s="664">
        <v>64393</v>
      </c>
      <c r="AE18" s="664"/>
      <c r="AF18" s="664"/>
      <c r="AG18" s="664"/>
      <c r="AH18" s="664"/>
      <c r="AI18" s="664"/>
      <c r="AJ18" s="664"/>
      <c r="AK18" s="664"/>
      <c r="AL18" s="630">
        <v>0.5</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2">
      <c r="B19" s="624" t="s">
        <v>259</v>
      </c>
      <c r="C19" s="625"/>
      <c r="D19" s="625"/>
      <c r="E19" s="625"/>
      <c r="F19" s="625"/>
      <c r="G19" s="625"/>
      <c r="H19" s="625"/>
      <c r="I19" s="625"/>
      <c r="J19" s="625"/>
      <c r="K19" s="625"/>
      <c r="L19" s="625"/>
      <c r="M19" s="625"/>
      <c r="N19" s="625"/>
      <c r="O19" s="625"/>
      <c r="P19" s="625"/>
      <c r="Q19" s="626"/>
      <c r="R19" s="627">
        <v>61945</v>
      </c>
      <c r="S19" s="628"/>
      <c r="T19" s="628"/>
      <c r="U19" s="628"/>
      <c r="V19" s="628"/>
      <c r="W19" s="628"/>
      <c r="X19" s="628"/>
      <c r="Y19" s="629"/>
      <c r="Z19" s="663">
        <v>0.3</v>
      </c>
      <c r="AA19" s="663"/>
      <c r="AB19" s="663"/>
      <c r="AC19" s="663"/>
      <c r="AD19" s="664">
        <v>61945</v>
      </c>
      <c r="AE19" s="664"/>
      <c r="AF19" s="664"/>
      <c r="AG19" s="664"/>
      <c r="AH19" s="664"/>
      <c r="AI19" s="664"/>
      <c r="AJ19" s="664"/>
      <c r="AK19" s="664"/>
      <c r="AL19" s="630">
        <v>0.5</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v>375349</v>
      </c>
      <c r="BH19" s="628"/>
      <c r="BI19" s="628"/>
      <c r="BJ19" s="628"/>
      <c r="BK19" s="628"/>
      <c r="BL19" s="628"/>
      <c r="BM19" s="628"/>
      <c r="BN19" s="629"/>
      <c r="BO19" s="663">
        <v>4.5</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2">
      <c r="B20" s="696" t="s">
        <v>262</v>
      </c>
      <c r="C20" s="697"/>
      <c r="D20" s="697"/>
      <c r="E20" s="697"/>
      <c r="F20" s="697"/>
      <c r="G20" s="697"/>
      <c r="H20" s="697"/>
      <c r="I20" s="697"/>
      <c r="J20" s="697"/>
      <c r="K20" s="697"/>
      <c r="L20" s="697"/>
      <c r="M20" s="697"/>
      <c r="N20" s="697"/>
      <c r="O20" s="697"/>
      <c r="P20" s="697"/>
      <c r="Q20" s="698"/>
      <c r="R20" s="627">
        <v>2448</v>
      </c>
      <c r="S20" s="628"/>
      <c r="T20" s="628"/>
      <c r="U20" s="628"/>
      <c r="V20" s="628"/>
      <c r="W20" s="628"/>
      <c r="X20" s="628"/>
      <c r="Y20" s="629"/>
      <c r="Z20" s="663">
        <v>0</v>
      </c>
      <c r="AA20" s="663"/>
      <c r="AB20" s="663"/>
      <c r="AC20" s="663"/>
      <c r="AD20" s="664">
        <v>2448</v>
      </c>
      <c r="AE20" s="664"/>
      <c r="AF20" s="664"/>
      <c r="AG20" s="664"/>
      <c r="AH20" s="664"/>
      <c r="AI20" s="664"/>
      <c r="AJ20" s="664"/>
      <c r="AK20" s="664"/>
      <c r="AL20" s="630">
        <v>0</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v>375349</v>
      </c>
      <c r="BH20" s="628"/>
      <c r="BI20" s="628"/>
      <c r="BJ20" s="628"/>
      <c r="BK20" s="628"/>
      <c r="BL20" s="628"/>
      <c r="BM20" s="628"/>
      <c r="BN20" s="629"/>
      <c r="BO20" s="663">
        <v>4.5</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21603438</v>
      </c>
      <c r="CS20" s="628"/>
      <c r="CT20" s="628"/>
      <c r="CU20" s="628"/>
      <c r="CV20" s="628"/>
      <c r="CW20" s="628"/>
      <c r="CX20" s="628"/>
      <c r="CY20" s="629"/>
      <c r="CZ20" s="663">
        <v>100</v>
      </c>
      <c r="DA20" s="663"/>
      <c r="DB20" s="663"/>
      <c r="DC20" s="663"/>
      <c r="DD20" s="633">
        <v>2600638</v>
      </c>
      <c r="DE20" s="628"/>
      <c r="DF20" s="628"/>
      <c r="DG20" s="628"/>
      <c r="DH20" s="628"/>
      <c r="DI20" s="628"/>
      <c r="DJ20" s="628"/>
      <c r="DK20" s="628"/>
      <c r="DL20" s="628"/>
      <c r="DM20" s="628"/>
      <c r="DN20" s="628"/>
      <c r="DO20" s="628"/>
      <c r="DP20" s="629"/>
      <c r="DQ20" s="633">
        <v>14238771</v>
      </c>
      <c r="DR20" s="628"/>
      <c r="DS20" s="628"/>
      <c r="DT20" s="628"/>
      <c r="DU20" s="628"/>
      <c r="DV20" s="628"/>
      <c r="DW20" s="628"/>
      <c r="DX20" s="628"/>
      <c r="DY20" s="628"/>
      <c r="DZ20" s="628"/>
      <c r="EA20" s="628"/>
      <c r="EB20" s="628"/>
      <c r="EC20" s="662"/>
    </row>
    <row r="21" spans="2:133" ht="11.25" customHeight="1" x14ac:dyDescent="0.2">
      <c r="B21" s="624" t="s">
        <v>265</v>
      </c>
      <c r="C21" s="625"/>
      <c r="D21" s="625"/>
      <c r="E21" s="625"/>
      <c r="F21" s="625"/>
      <c r="G21" s="625"/>
      <c r="H21" s="625"/>
      <c r="I21" s="625"/>
      <c r="J21" s="625"/>
      <c r="K21" s="625"/>
      <c r="L21" s="625"/>
      <c r="M21" s="625"/>
      <c r="N21" s="625"/>
      <c r="O21" s="625"/>
      <c r="P21" s="625"/>
      <c r="Q21" s="626"/>
      <c r="R21" s="627">
        <v>2591895</v>
      </c>
      <c r="S21" s="628"/>
      <c r="T21" s="628"/>
      <c r="U21" s="628"/>
      <c r="V21" s="628"/>
      <c r="W21" s="628"/>
      <c r="X21" s="628"/>
      <c r="Y21" s="629"/>
      <c r="Z21" s="663">
        <v>10.9</v>
      </c>
      <c r="AA21" s="663"/>
      <c r="AB21" s="663"/>
      <c r="AC21" s="663"/>
      <c r="AD21" s="664">
        <v>2308350</v>
      </c>
      <c r="AE21" s="664"/>
      <c r="AF21" s="664"/>
      <c r="AG21" s="664"/>
      <c r="AH21" s="664"/>
      <c r="AI21" s="664"/>
      <c r="AJ21" s="664"/>
      <c r="AK21" s="664"/>
      <c r="AL21" s="630">
        <v>18.899999999999999</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v>13577</v>
      </c>
      <c r="BH21" s="628"/>
      <c r="BI21" s="628"/>
      <c r="BJ21" s="628"/>
      <c r="BK21" s="628"/>
      <c r="BL21" s="628"/>
      <c r="BM21" s="628"/>
      <c r="BN21" s="629"/>
      <c r="BO21" s="663">
        <v>0.2</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267</v>
      </c>
      <c r="C22" s="625"/>
      <c r="D22" s="625"/>
      <c r="E22" s="625"/>
      <c r="F22" s="625"/>
      <c r="G22" s="625"/>
      <c r="H22" s="625"/>
      <c r="I22" s="625"/>
      <c r="J22" s="625"/>
      <c r="K22" s="625"/>
      <c r="L22" s="625"/>
      <c r="M22" s="625"/>
      <c r="N22" s="625"/>
      <c r="O22" s="625"/>
      <c r="P22" s="625"/>
      <c r="Q22" s="626"/>
      <c r="R22" s="627">
        <v>2308350</v>
      </c>
      <c r="S22" s="628"/>
      <c r="T22" s="628"/>
      <c r="U22" s="628"/>
      <c r="V22" s="628"/>
      <c r="W22" s="628"/>
      <c r="X22" s="628"/>
      <c r="Y22" s="629"/>
      <c r="Z22" s="663">
        <v>9.6999999999999993</v>
      </c>
      <c r="AA22" s="663"/>
      <c r="AB22" s="663"/>
      <c r="AC22" s="663"/>
      <c r="AD22" s="664">
        <v>2308350</v>
      </c>
      <c r="AE22" s="664"/>
      <c r="AF22" s="664"/>
      <c r="AG22" s="664"/>
      <c r="AH22" s="664"/>
      <c r="AI22" s="664"/>
      <c r="AJ22" s="664"/>
      <c r="AK22" s="664"/>
      <c r="AL22" s="630">
        <v>18.899999999999999</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270</v>
      </c>
      <c r="C23" s="625"/>
      <c r="D23" s="625"/>
      <c r="E23" s="625"/>
      <c r="F23" s="625"/>
      <c r="G23" s="625"/>
      <c r="H23" s="625"/>
      <c r="I23" s="625"/>
      <c r="J23" s="625"/>
      <c r="K23" s="625"/>
      <c r="L23" s="625"/>
      <c r="M23" s="625"/>
      <c r="N23" s="625"/>
      <c r="O23" s="625"/>
      <c r="P23" s="625"/>
      <c r="Q23" s="626"/>
      <c r="R23" s="627">
        <v>283545</v>
      </c>
      <c r="S23" s="628"/>
      <c r="T23" s="628"/>
      <c r="U23" s="628"/>
      <c r="V23" s="628"/>
      <c r="W23" s="628"/>
      <c r="X23" s="628"/>
      <c r="Y23" s="629"/>
      <c r="Z23" s="663">
        <v>1.2</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v>361772</v>
      </c>
      <c r="BH23" s="628"/>
      <c r="BI23" s="628"/>
      <c r="BJ23" s="628"/>
      <c r="BK23" s="628"/>
      <c r="BL23" s="628"/>
      <c r="BM23" s="628"/>
      <c r="BN23" s="629"/>
      <c r="BO23" s="663">
        <v>4.3</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24" t="s">
        <v>277</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10974193</v>
      </c>
      <c r="CS24" s="674"/>
      <c r="CT24" s="674"/>
      <c r="CU24" s="674"/>
      <c r="CV24" s="674"/>
      <c r="CW24" s="674"/>
      <c r="CX24" s="674"/>
      <c r="CY24" s="702"/>
      <c r="CZ24" s="703">
        <v>50.8</v>
      </c>
      <c r="DA24" s="686"/>
      <c r="DB24" s="686"/>
      <c r="DC24" s="705"/>
      <c r="DD24" s="701">
        <v>7120878</v>
      </c>
      <c r="DE24" s="674"/>
      <c r="DF24" s="674"/>
      <c r="DG24" s="674"/>
      <c r="DH24" s="674"/>
      <c r="DI24" s="674"/>
      <c r="DJ24" s="674"/>
      <c r="DK24" s="702"/>
      <c r="DL24" s="701">
        <v>6737953</v>
      </c>
      <c r="DM24" s="674"/>
      <c r="DN24" s="674"/>
      <c r="DO24" s="674"/>
      <c r="DP24" s="674"/>
      <c r="DQ24" s="674"/>
      <c r="DR24" s="674"/>
      <c r="DS24" s="674"/>
      <c r="DT24" s="674"/>
      <c r="DU24" s="674"/>
      <c r="DV24" s="702"/>
      <c r="DW24" s="703">
        <v>54.5</v>
      </c>
      <c r="DX24" s="686"/>
      <c r="DY24" s="686"/>
      <c r="DZ24" s="686"/>
      <c r="EA24" s="686"/>
      <c r="EB24" s="686"/>
      <c r="EC24" s="704"/>
    </row>
    <row r="25" spans="2:133" ht="11.25" customHeight="1" x14ac:dyDescent="0.2">
      <c r="B25" s="624" t="s">
        <v>280</v>
      </c>
      <c r="C25" s="625"/>
      <c r="D25" s="625"/>
      <c r="E25" s="625"/>
      <c r="F25" s="625"/>
      <c r="G25" s="625"/>
      <c r="H25" s="625"/>
      <c r="I25" s="625"/>
      <c r="J25" s="625"/>
      <c r="K25" s="625"/>
      <c r="L25" s="625"/>
      <c r="M25" s="625"/>
      <c r="N25" s="625"/>
      <c r="O25" s="625"/>
      <c r="P25" s="625"/>
      <c r="Q25" s="626"/>
      <c r="R25" s="627">
        <v>12844000</v>
      </c>
      <c r="S25" s="628"/>
      <c r="T25" s="628"/>
      <c r="U25" s="628"/>
      <c r="V25" s="628"/>
      <c r="W25" s="628"/>
      <c r="X25" s="628"/>
      <c r="Y25" s="629"/>
      <c r="Z25" s="663">
        <v>54.1</v>
      </c>
      <c r="AA25" s="663"/>
      <c r="AB25" s="663"/>
      <c r="AC25" s="663"/>
      <c r="AD25" s="664">
        <v>12198683</v>
      </c>
      <c r="AE25" s="664"/>
      <c r="AF25" s="664"/>
      <c r="AG25" s="664"/>
      <c r="AH25" s="664"/>
      <c r="AI25" s="664"/>
      <c r="AJ25" s="664"/>
      <c r="AK25" s="664"/>
      <c r="AL25" s="630">
        <v>99.7</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3456658</v>
      </c>
      <c r="CS25" s="636"/>
      <c r="CT25" s="636"/>
      <c r="CU25" s="636"/>
      <c r="CV25" s="636"/>
      <c r="CW25" s="636"/>
      <c r="CX25" s="636"/>
      <c r="CY25" s="637"/>
      <c r="CZ25" s="630">
        <v>16</v>
      </c>
      <c r="DA25" s="638"/>
      <c r="DB25" s="638"/>
      <c r="DC25" s="639"/>
      <c r="DD25" s="633">
        <v>3200750</v>
      </c>
      <c r="DE25" s="636"/>
      <c r="DF25" s="636"/>
      <c r="DG25" s="636"/>
      <c r="DH25" s="636"/>
      <c r="DI25" s="636"/>
      <c r="DJ25" s="636"/>
      <c r="DK25" s="637"/>
      <c r="DL25" s="633">
        <v>3156470</v>
      </c>
      <c r="DM25" s="636"/>
      <c r="DN25" s="636"/>
      <c r="DO25" s="636"/>
      <c r="DP25" s="636"/>
      <c r="DQ25" s="636"/>
      <c r="DR25" s="636"/>
      <c r="DS25" s="636"/>
      <c r="DT25" s="636"/>
      <c r="DU25" s="636"/>
      <c r="DV25" s="637"/>
      <c r="DW25" s="630">
        <v>25.5</v>
      </c>
      <c r="DX25" s="638"/>
      <c r="DY25" s="638"/>
      <c r="DZ25" s="638"/>
      <c r="EA25" s="638"/>
      <c r="EB25" s="638"/>
      <c r="EC25" s="652"/>
    </row>
    <row r="26" spans="2:133" ht="11.25" customHeight="1" x14ac:dyDescent="0.2">
      <c r="B26" s="624" t="s">
        <v>283</v>
      </c>
      <c r="C26" s="625"/>
      <c r="D26" s="625"/>
      <c r="E26" s="625"/>
      <c r="F26" s="625"/>
      <c r="G26" s="625"/>
      <c r="H26" s="625"/>
      <c r="I26" s="625"/>
      <c r="J26" s="625"/>
      <c r="K26" s="625"/>
      <c r="L26" s="625"/>
      <c r="M26" s="625"/>
      <c r="N26" s="625"/>
      <c r="O26" s="625"/>
      <c r="P26" s="625"/>
      <c r="Q26" s="626"/>
      <c r="R26" s="627">
        <v>6897</v>
      </c>
      <c r="S26" s="628"/>
      <c r="T26" s="628"/>
      <c r="U26" s="628"/>
      <c r="V26" s="628"/>
      <c r="W26" s="628"/>
      <c r="X26" s="628"/>
      <c r="Y26" s="629"/>
      <c r="Z26" s="663">
        <v>0</v>
      </c>
      <c r="AA26" s="663"/>
      <c r="AB26" s="663"/>
      <c r="AC26" s="663"/>
      <c r="AD26" s="664">
        <v>6897</v>
      </c>
      <c r="AE26" s="664"/>
      <c r="AF26" s="664"/>
      <c r="AG26" s="664"/>
      <c r="AH26" s="664"/>
      <c r="AI26" s="664"/>
      <c r="AJ26" s="664"/>
      <c r="AK26" s="664"/>
      <c r="AL26" s="630">
        <v>0.1</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2252092</v>
      </c>
      <c r="CS26" s="628"/>
      <c r="CT26" s="628"/>
      <c r="CU26" s="628"/>
      <c r="CV26" s="628"/>
      <c r="CW26" s="628"/>
      <c r="CX26" s="628"/>
      <c r="CY26" s="629"/>
      <c r="CZ26" s="630">
        <v>10.4</v>
      </c>
      <c r="DA26" s="638"/>
      <c r="DB26" s="638"/>
      <c r="DC26" s="639"/>
      <c r="DD26" s="633">
        <v>2079672</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2">
      <c r="B27" s="624" t="s">
        <v>286</v>
      </c>
      <c r="C27" s="625"/>
      <c r="D27" s="625"/>
      <c r="E27" s="625"/>
      <c r="F27" s="625"/>
      <c r="G27" s="625"/>
      <c r="H27" s="625"/>
      <c r="I27" s="625"/>
      <c r="J27" s="625"/>
      <c r="K27" s="625"/>
      <c r="L27" s="625"/>
      <c r="M27" s="625"/>
      <c r="N27" s="625"/>
      <c r="O27" s="625"/>
      <c r="P27" s="625"/>
      <c r="Q27" s="626"/>
      <c r="R27" s="627">
        <v>91925</v>
      </c>
      <c r="S27" s="628"/>
      <c r="T27" s="628"/>
      <c r="U27" s="628"/>
      <c r="V27" s="628"/>
      <c r="W27" s="628"/>
      <c r="X27" s="628"/>
      <c r="Y27" s="629"/>
      <c r="Z27" s="663">
        <v>0.4</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8418245</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5522447</v>
      </c>
      <c r="CS27" s="636"/>
      <c r="CT27" s="636"/>
      <c r="CU27" s="636"/>
      <c r="CV27" s="636"/>
      <c r="CW27" s="636"/>
      <c r="CX27" s="636"/>
      <c r="CY27" s="637"/>
      <c r="CZ27" s="630">
        <v>25.6</v>
      </c>
      <c r="DA27" s="638"/>
      <c r="DB27" s="638"/>
      <c r="DC27" s="639"/>
      <c r="DD27" s="633">
        <v>1928377</v>
      </c>
      <c r="DE27" s="636"/>
      <c r="DF27" s="636"/>
      <c r="DG27" s="636"/>
      <c r="DH27" s="636"/>
      <c r="DI27" s="636"/>
      <c r="DJ27" s="636"/>
      <c r="DK27" s="637"/>
      <c r="DL27" s="633">
        <v>1589732</v>
      </c>
      <c r="DM27" s="636"/>
      <c r="DN27" s="636"/>
      <c r="DO27" s="636"/>
      <c r="DP27" s="636"/>
      <c r="DQ27" s="636"/>
      <c r="DR27" s="636"/>
      <c r="DS27" s="636"/>
      <c r="DT27" s="636"/>
      <c r="DU27" s="636"/>
      <c r="DV27" s="637"/>
      <c r="DW27" s="630">
        <v>12.9</v>
      </c>
      <c r="DX27" s="638"/>
      <c r="DY27" s="638"/>
      <c r="DZ27" s="638"/>
      <c r="EA27" s="638"/>
      <c r="EB27" s="638"/>
      <c r="EC27" s="652"/>
    </row>
    <row r="28" spans="2:133" ht="11.25" customHeight="1" x14ac:dyDescent="0.2">
      <c r="B28" s="624" t="s">
        <v>289</v>
      </c>
      <c r="C28" s="625"/>
      <c r="D28" s="625"/>
      <c r="E28" s="625"/>
      <c r="F28" s="625"/>
      <c r="G28" s="625"/>
      <c r="H28" s="625"/>
      <c r="I28" s="625"/>
      <c r="J28" s="625"/>
      <c r="K28" s="625"/>
      <c r="L28" s="625"/>
      <c r="M28" s="625"/>
      <c r="N28" s="625"/>
      <c r="O28" s="625"/>
      <c r="P28" s="625"/>
      <c r="Q28" s="626"/>
      <c r="R28" s="627">
        <v>86162</v>
      </c>
      <c r="S28" s="628"/>
      <c r="T28" s="628"/>
      <c r="U28" s="628"/>
      <c r="V28" s="628"/>
      <c r="W28" s="628"/>
      <c r="X28" s="628"/>
      <c r="Y28" s="629"/>
      <c r="Z28" s="663">
        <v>0.4</v>
      </c>
      <c r="AA28" s="663"/>
      <c r="AB28" s="663"/>
      <c r="AC28" s="663"/>
      <c r="AD28" s="664">
        <v>1207</v>
      </c>
      <c r="AE28" s="664"/>
      <c r="AF28" s="664"/>
      <c r="AG28" s="664"/>
      <c r="AH28" s="664"/>
      <c r="AI28" s="664"/>
      <c r="AJ28" s="664"/>
      <c r="AK28" s="664"/>
      <c r="AL28" s="630">
        <v>0</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1995088</v>
      </c>
      <c r="CS28" s="628"/>
      <c r="CT28" s="628"/>
      <c r="CU28" s="628"/>
      <c r="CV28" s="628"/>
      <c r="CW28" s="628"/>
      <c r="CX28" s="628"/>
      <c r="CY28" s="629"/>
      <c r="CZ28" s="630">
        <v>9.1999999999999993</v>
      </c>
      <c r="DA28" s="638"/>
      <c r="DB28" s="638"/>
      <c r="DC28" s="639"/>
      <c r="DD28" s="633">
        <v>1991751</v>
      </c>
      <c r="DE28" s="628"/>
      <c r="DF28" s="628"/>
      <c r="DG28" s="628"/>
      <c r="DH28" s="628"/>
      <c r="DI28" s="628"/>
      <c r="DJ28" s="628"/>
      <c r="DK28" s="629"/>
      <c r="DL28" s="633">
        <v>1991751</v>
      </c>
      <c r="DM28" s="628"/>
      <c r="DN28" s="628"/>
      <c r="DO28" s="628"/>
      <c r="DP28" s="628"/>
      <c r="DQ28" s="628"/>
      <c r="DR28" s="628"/>
      <c r="DS28" s="628"/>
      <c r="DT28" s="628"/>
      <c r="DU28" s="628"/>
      <c r="DV28" s="629"/>
      <c r="DW28" s="630">
        <v>16.100000000000001</v>
      </c>
      <c r="DX28" s="638"/>
      <c r="DY28" s="638"/>
      <c r="DZ28" s="638"/>
      <c r="EA28" s="638"/>
      <c r="EB28" s="638"/>
      <c r="EC28" s="652"/>
    </row>
    <row r="29" spans="2:133" ht="11.25" customHeight="1" x14ac:dyDescent="0.2">
      <c r="B29" s="624" t="s">
        <v>291</v>
      </c>
      <c r="C29" s="625"/>
      <c r="D29" s="625"/>
      <c r="E29" s="625"/>
      <c r="F29" s="625"/>
      <c r="G29" s="625"/>
      <c r="H29" s="625"/>
      <c r="I29" s="625"/>
      <c r="J29" s="625"/>
      <c r="K29" s="625"/>
      <c r="L29" s="625"/>
      <c r="M29" s="625"/>
      <c r="N29" s="625"/>
      <c r="O29" s="625"/>
      <c r="P29" s="625"/>
      <c r="Q29" s="626"/>
      <c r="R29" s="627">
        <v>77235</v>
      </c>
      <c r="S29" s="628"/>
      <c r="T29" s="628"/>
      <c r="U29" s="628"/>
      <c r="V29" s="628"/>
      <c r="W29" s="628"/>
      <c r="X29" s="628"/>
      <c r="Y29" s="629"/>
      <c r="Z29" s="663">
        <v>0.3</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1995088</v>
      </c>
      <c r="CS29" s="636"/>
      <c r="CT29" s="636"/>
      <c r="CU29" s="636"/>
      <c r="CV29" s="636"/>
      <c r="CW29" s="636"/>
      <c r="CX29" s="636"/>
      <c r="CY29" s="637"/>
      <c r="CZ29" s="630">
        <v>9.1999999999999993</v>
      </c>
      <c r="DA29" s="638"/>
      <c r="DB29" s="638"/>
      <c r="DC29" s="639"/>
      <c r="DD29" s="633">
        <v>1991751</v>
      </c>
      <c r="DE29" s="636"/>
      <c r="DF29" s="636"/>
      <c r="DG29" s="636"/>
      <c r="DH29" s="636"/>
      <c r="DI29" s="636"/>
      <c r="DJ29" s="636"/>
      <c r="DK29" s="637"/>
      <c r="DL29" s="633">
        <v>1991751</v>
      </c>
      <c r="DM29" s="636"/>
      <c r="DN29" s="636"/>
      <c r="DO29" s="636"/>
      <c r="DP29" s="636"/>
      <c r="DQ29" s="636"/>
      <c r="DR29" s="636"/>
      <c r="DS29" s="636"/>
      <c r="DT29" s="636"/>
      <c r="DU29" s="636"/>
      <c r="DV29" s="637"/>
      <c r="DW29" s="630">
        <v>16.100000000000001</v>
      </c>
      <c r="DX29" s="638"/>
      <c r="DY29" s="638"/>
      <c r="DZ29" s="638"/>
      <c r="EA29" s="638"/>
      <c r="EB29" s="638"/>
      <c r="EC29" s="652"/>
    </row>
    <row r="30" spans="2:133" ht="11.25" customHeight="1" x14ac:dyDescent="0.2">
      <c r="B30" s="624" t="s">
        <v>293</v>
      </c>
      <c r="C30" s="625"/>
      <c r="D30" s="625"/>
      <c r="E30" s="625"/>
      <c r="F30" s="625"/>
      <c r="G30" s="625"/>
      <c r="H30" s="625"/>
      <c r="I30" s="625"/>
      <c r="J30" s="625"/>
      <c r="K30" s="625"/>
      <c r="L30" s="625"/>
      <c r="M30" s="625"/>
      <c r="N30" s="625"/>
      <c r="O30" s="625"/>
      <c r="P30" s="625"/>
      <c r="Q30" s="626"/>
      <c r="R30" s="627">
        <v>4066036</v>
      </c>
      <c r="S30" s="628"/>
      <c r="T30" s="628"/>
      <c r="U30" s="628"/>
      <c r="V30" s="628"/>
      <c r="W30" s="628"/>
      <c r="X30" s="628"/>
      <c r="Y30" s="629"/>
      <c r="Z30" s="663">
        <v>17.100000000000001</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1952430</v>
      </c>
      <c r="CS30" s="628"/>
      <c r="CT30" s="628"/>
      <c r="CU30" s="628"/>
      <c r="CV30" s="628"/>
      <c r="CW30" s="628"/>
      <c r="CX30" s="628"/>
      <c r="CY30" s="629"/>
      <c r="CZ30" s="630">
        <v>9</v>
      </c>
      <c r="DA30" s="638"/>
      <c r="DB30" s="638"/>
      <c r="DC30" s="639"/>
      <c r="DD30" s="633">
        <v>1949257</v>
      </c>
      <c r="DE30" s="628"/>
      <c r="DF30" s="628"/>
      <c r="DG30" s="628"/>
      <c r="DH30" s="628"/>
      <c r="DI30" s="628"/>
      <c r="DJ30" s="628"/>
      <c r="DK30" s="629"/>
      <c r="DL30" s="633">
        <v>1949257</v>
      </c>
      <c r="DM30" s="628"/>
      <c r="DN30" s="628"/>
      <c r="DO30" s="628"/>
      <c r="DP30" s="628"/>
      <c r="DQ30" s="628"/>
      <c r="DR30" s="628"/>
      <c r="DS30" s="628"/>
      <c r="DT30" s="628"/>
      <c r="DU30" s="628"/>
      <c r="DV30" s="629"/>
      <c r="DW30" s="630">
        <v>15.8</v>
      </c>
      <c r="DX30" s="638"/>
      <c r="DY30" s="638"/>
      <c r="DZ30" s="638"/>
      <c r="EA30" s="638"/>
      <c r="EB30" s="638"/>
      <c r="EC30" s="652"/>
    </row>
    <row r="31" spans="2:133" ht="11.25" customHeight="1" x14ac:dyDescent="0.2">
      <c r="B31" s="696" t="s">
        <v>297</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99.5</v>
      </c>
      <c r="BH31" s="685"/>
      <c r="BI31" s="685"/>
      <c r="BJ31" s="685"/>
      <c r="BK31" s="685"/>
      <c r="BL31" s="685"/>
      <c r="BM31" s="686">
        <v>98.7</v>
      </c>
      <c r="BN31" s="685"/>
      <c r="BO31" s="685"/>
      <c r="BP31" s="685"/>
      <c r="BQ31" s="687"/>
      <c r="BR31" s="684">
        <v>99.4</v>
      </c>
      <c r="BS31" s="685"/>
      <c r="BT31" s="685"/>
      <c r="BU31" s="685"/>
      <c r="BV31" s="685"/>
      <c r="BW31" s="685"/>
      <c r="BX31" s="686">
        <v>98.4</v>
      </c>
      <c r="BY31" s="685"/>
      <c r="BZ31" s="685"/>
      <c r="CA31" s="685"/>
      <c r="CB31" s="687"/>
      <c r="CD31" s="642"/>
      <c r="CE31" s="643"/>
      <c r="CF31" s="624" t="s">
        <v>300</v>
      </c>
      <c r="CG31" s="625"/>
      <c r="CH31" s="625"/>
      <c r="CI31" s="625"/>
      <c r="CJ31" s="625"/>
      <c r="CK31" s="625"/>
      <c r="CL31" s="625"/>
      <c r="CM31" s="625"/>
      <c r="CN31" s="625"/>
      <c r="CO31" s="625"/>
      <c r="CP31" s="625"/>
      <c r="CQ31" s="626"/>
      <c r="CR31" s="627">
        <v>42658</v>
      </c>
      <c r="CS31" s="636"/>
      <c r="CT31" s="636"/>
      <c r="CU31" s="636"/>
      <c r="CV31" s="636"/>
      <c r="CW31" s="636"/>
      <c r="CX31" s="636"/>
      <c r="CY31" s="637"/>
      <c r="CZ31" s="630">
        <v>0.2</v>
      </c>
      <c r="DA31" s="638"/>
      <c r="DB31" s="638"/>
      <c r="DC31" s="639"/>
      <c r="DD31" s="633">
        <v>42494</v>
      </c>
      <c r="DE31" s="636"/>
      <c r="DF31" s="636"/>
      <c r="DG31" s="636"/>
      <c r="DH31" s="636"/>
      <c r="DI31" s="636"/>
      <c r="DJ31" s="636"/>
      <c r="DK31" s="637"/>
      <c r="DL31" s="633">
        <v>42494</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2">
      <c r="B32" s="624" t="s">
        <v>301</v>
      </c>
      <c r="C32" s="625"/>
      <c r="D32" s="625"/>
      <c r="E32" s="625"/>
      <c r="F32" s="625"/>
      <c r="G32" s="625"/>
      <c r="H32" s="625"/>
      <c r="I32" s="625"/>
      <c r="J32" s="625"/>
      <c r="K32" s="625"/>
      <c r="L32" s="625"/>
      <c r="M32" s="625"/>
      <c r="N32" s="625"/>
      <c r="O32" s="625"/>
      <c r="P32" s="625"/>
      <c r="Q32" s="626"/>
      <c r="R32" s="627">
        <v>1532560</v>
      </c>
      <c r="S32" s="628"/>
      <c r="T32" s="628"/>
      <c r="U32" s="628"/>
      <c r="V32" s="628"/>
      <c r="W32" s="628"/>
      <c r="X32" s="628"/>
      <c r="Y32" s="629"/>
      <c r="Z32" s="663">
        <v>6.5</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99.3</v>
      </c>
      <c r="BH32" s="636"/>
      <c r="BI32" s="636"/>
      <c r="BJ32" s="636"/>
      <c r="BK32" s="636"/>
      <c r="BL32" s="636"/>
      <c r="BM32" s="631">
        <v>98.4</v>
      </c>
      <c r="BN32" s="636"/>
      <c r="BO32" s="636"/>
      <c r="BP32" s="636"/>
      <c r="BQ32" s="661"/>
      <c r="BR32" s="683">
        <v>99.2</v>
      </c>
      <c r="BS32" s="636"/>
      <c r="BT32" s="636"/>
      <c r="BU32" s="636"/>
      <c r="BV32" s="636"/>
      <c r="BW32" s="636"/>
      <c r="BX32" s="631">
        <v>98</v>
      </c>
      <c r="BY32" s="636"/>
      <c r="BZ32" s="636"/>
      <c r="CA32" s="636"/>
      <c r="CB32" s="661"/>
      <c r="CD32" s="644"/>
      <c r="CE32" s="645"/>
      <c r="CF32" s="624" t="s">
        <v>304</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2">
      <c r="B33" s="624" t="s">
        <v>305</v>
      </c>
      <c r="C33" s="625"/>
      <c r="D33" s="625"/>
      <c r="E33" s="625"/>
      <c r="F33" s="625"/>
      <c r="G33" s="625"/>
      <c r="H33" s="625"/>
      <c r="I33" s="625"/>
      <c r="J33" s="625"/>
      <c r="K33" s="625"/>
      <c r="L33" s="625"/>
      <c r="M33" s="625"/>
      <c r="N33" s="625"/>
      <c r="O33" s="625"/>
      <c r="P33" s="625"/>
      <c r="Q33" s="626"/>
      <c r="R33" s="627">
        <v>53060</v>
      </c>
      <c r="S33" s="628"/>
      <c r="T33" s="628"/>
      <c r="U33" s="628"/>
      <c r="V33" s="628"/>
      <c r="W33" s="628"/>
      <c r="X33" s="628"/>
      <c r="Y33" s="629"/>
      <c r="Z33" s="663">
        <v>0.2</v>
      </c>
      <c r="AA33" s="663"/>
      <c r="AB33" s="663"/>
      <c r="AC33" s="663"/>
      <c r="AD33" s="664">
        <v>28169</v>
      </c>
      <c r="AE33" s="664"/>
      <c r="AF33" s="664"/>
      <c r="AG33" s="664"/>
      <c r="AH33" s="664"/>
      <c r="AI33" s="664"/>
      <c r="AJ33" s="664"/>
      <c r="AK33" s="664"/>
      <c r="AL33" s="630">
        <v>0.2</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99.5</v>
      </c>
      <c r="BH33" s="612"/>
      <c r="BI33" s="612"/>
      <c r="BJ33" s="612"/>
      <c r="BK33" s="612"/>
      <c r="BL33" s="612"/>
      <c r="BM33" s="656">
        <v>98.9</v>
      </c>
      <c r="BN33" s="612"/>
      <c r="BO33" s="612"/>
      <c r="BP33" s="612"/>
      <c r="BQ33" s="650"/>
      <c r="BR33" s="682">
        <v>99.5</v>
      </c>
      <c r="BS33" s="612"/>
      <c r="BT33" s="612"/>
      <c r="BU33" s="612"/>
      <c r="BV33" s="612"/>
      <c r="BW33" s="612"/>
      <c r="BX33" s="656">
        <v>98.7</v>
      </c>
      <c r="BY33" s="612"/>
      <c r="BZ33" s="612"/>
      <c r="CA33" s="612"/>
      <c r="CB33" s="650"/>
      <c r="CD33" s="624" t="s">
        <v>307</v>
      </c>
      <c r="CE33" s="625"/>
      <c r="CF33" s="625"/>
      <c r="CG33" s="625"/>
      <c r="CH33" s="625"/>
      <c r="CI33" s="625"/>
      <c r="CJ33" s="625"/>
      <c r="CK33" s="625"/>
      <c r="CL33" s="625"/>
      <c r="CM33" s="625"/>
      <c r="CN33" s="625"/>
      <c r="CO33" s="625"/>
      <c r="CP33" s="625"/>
      <c r="CQ33" s="626"/>
      <c r="CR33" s="627">
        <v>8028607</v>
      </c>
      <c r="CS33" s="636"/>
      <c r="CT33" s="636"/>
      <c r="CU33" s="636"/>
      <c r="CV33" s="636"/>
      <c r="CW33" s="636"/>
      <c r="CX33" s="636"/>
      <c r="CY33" s="637"/>
      <c r="CZ33" s="630">
        <v>37.200000000000003</v>
      </c>
      <c r="DA33" s="638"/>
      <c r="DB33" s="638"/>
      <c r="DC33" s="639"/>
      <c r="DD33" s="633">
        <v>6092126</v>
      </c>
      <c r="DE33" s="636"/>
      <c r="DF33" s="636"/>
      <c r="DG33" s="636"/>
      <c r="DH33" s="636"/>
      <c r="DI33" s="636"/>
      <c r="DJ33" s="636"/>
      <c r="DK33" s="637"/>
      <c r="DL33" s="633">
        <v>4783589</v>
      </c>
      <c r="DM33" s="636"/>
      <c r="DN33" s="636"/>
      <c r="DO33" s="636"/>
      <c r="DP33" s="636"/>
      <c r="DQ33" s="636"/>
      <c r="DR33" s="636"/>
      <c r="DS33" s="636"/>
      <c r="DT33" s="636"/>
      <c r="DU33" s="636"/>
      <c r="DV33" s="637"/>
      <c r="DW33" s="630">
        <v>38.700000000000003</v>
      </c>
      <c r="DX33" s="638"/>
      <c r="DY33" s="638"/>
      <c r="DZ33" s="638"/>
      <c r="EA33" s="638"/>
      <c r="EB33" s="638"/>
      <c r="EC33" s="652"/>
    </row>
    <row r="34" spans="2:133" ht="11.25" customHeight="1" x14ac:dyDescent="0.2">
      <c r="B34" s="624" t="s">
        <v>308</v>
      </c>
      <c r="C34" s="625"/>
      <c r="D34" s="625"/>
      <c r="E34" s="625"/>
      <c r="F34" s="625"/>
      <c r="G34" s="625"/>
      <c r="H34" s="625"/>
      <c r="I34" s="625"/>
      <c r="J34" s="625"/>
      <c r="K34" s="625"/>
      <c r="L34" s="625"/>
      <c r="M34" s="625"/>
      <c r="N34" s="625"/>
      <c r="O34" s="625"/>
      <c r="P34" s="625"/>
      <c r="Q34" s="626"/>
      <c r="R34" s="627">
        <v>223897</v>
      </c>
      <c r="S34" s="628"/>
      <c r="T34" s="628"/>
      <c r="U34" s="628"/>
      <c r="V34" s="628"/>
      <c r="W34" s="628"/>
      <c r="X34" s="628"/>
      <c r="Y34" s="629"/>
      <c r="Z34" s="663">
        <v>0.9</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3067695</v>
      </c>
      <c r="CS34" s="628"/>
      <c r="CT34" s="628"/>
      <c r="CU34" s="628"/>
      <c r="CV34" s="628"/>
      <c r="CW34" s="628"/>
      <c r="CX34" s="628"/>
      <c r="CY34" s="629"/>
      <c r="CZ34" s="630">
        <v>14.2</v>
      </c>
      <c r="DA34" s="638"/>
      <c r="DB34" s="638"/>
      <c r="DC34" s="639"/>
      <c r="DD34" s="633">
        <v>2334923</v>
      </c>
      <c r="DE34" s="628"/>
      <c r="DF34" s="628"/>
      <c r="DG34" s="628"/>
      <c r="DH34" s="628"/>
      <c r="DI34" s="628"/>
      <c r="DJ34" s="628"/>
      <c r="DK34" s="629"/>
      <c r="DL34" s="633">
        <v>2210168</v>
      </c>
      <c r="DM34" s="628"/>
      <c r="DN34" s="628"/>
      <c r="DO34" s="628"/>
      <c r="DP34" s="628"/>
      <c r="DQ34" s="628"/>
      <c r="DR34" s="628"/>
      <c r="DS34" s="628"/>
      <c r="DT34" s="628"/>
      <c r="DU34" s="628"/>
      <c r="DV34" s="629"/>
      <c r="DW34" s="630">
        <v>17.899999999999999</v>
      </c>
      <c r="DX34" s="638"/>
      <c r="DY34" s="638"/>
      <c r="DZ34" s="638"/>
      <c r="EA34" s="638"/>
      <c r="EB34" s="638"/>
      <c r="EC34" s="652"/>
    </row>
    <row r="35" spans="2:133" ht="11.25" customHeight="1" x14ac:dyDescent="0.2">
      <c r="B35" s="624" t="s">
        <v>310</v>
      </c>
      <c r="C35" s="625"/>
      <c r="D35" s="625"/>
      <c r="E35" s="625"/>
      <c r="F35" s="625"/>
      <c r="G35" s="625"/>
      <c r="H35" s="625"/>
      <c r="I35" s="625"/>
      <c r="J35" s="625"/>
      <c r="K35" s="625"/>
      <c r="L35" s="625"/>
      <c r="M35" s="625"/>
      <c r="N35" s="625"/>
      <c r="O35" s="625"/>
      <c r="P35" s="625"/>
      <c r="Q35" s="626"/>
      <c r="R35" s="627">
        <v>1108689</v>
      </c>
      <c r="S35" s="628"/>
      <c r="T35" s="628"/>
      <c r="U35" s="628"/>
      <c r="V35" s="628"/>
      <c r="W35" s="628"/>
      <c r="X35" s="628"/>
      <c r="Y35" s="629"/>
      <c r="Z35" s="663">
        <v>4.7</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109000</v>
      </c>
      <c r="CS35" s="636"/>
      <c r="CT35" s="636"/>
      <c r="CU35" s="636"/>
      <c r="CV35" s="636"/>
      <c r="CW35" s="636"/>
      <c r="CX35" s="636"/>
      <c r="CY35" s="637"/>
      <c r="CZ35" s="630">
        <v>0.5</v>
      </c>
      <c r="DA35" s="638"/>
      <c r="DB35" s="638"/>
      <c r="DC35" s="639"/>
      <c r="DD35" s="633">
        <v>71725</v>
      </c>
      <c r="DE35" s="636"/>
      <c r="DF35" s="636"/>
      <c r="DG35" s="636"/>
      <c r="DH35" s="636"/>
      <c r="DI35" s="636"/>
      <c r="DJ35" s="636"/>
      <c r="DK35" s="637"/>
      <c r="DL35" s="633">
        <v>59417</v>
      </c>
      <c r="DM35" s="636"/>
      <c r="DN35" s="636"/>
      <c r="DO35" s="636"/>
      <c r="DP35" s="636"/>
      <c r="DQ35" s="636"/>
      <c r="DR35" s="636"/>
      <c r="DS35" s="636"/>
      <c r="DT35" s="636"/>
      <c r="DU35" s="636"/>
      <c r="DV35" s="637"/>
      <c r="DW35" s="630">
        <v>0.5</v>
      </c>
      <c r="DX35" s="638"/>
      <c r="DY35" s="638"/>
      <c r="DZ35" s="638"/>
      <c r="EA35" s="638"/>
      <c r="EB35" s="638"/>
      <c r="EC35" s="652"/>
    </row>
    <row r="36" spans="2:133" ht="11.25" customHeight="1" x14ac:dyDescent="0.2">
      <c r="B36" s="624" t="s">
        <v>314</v>
      </c>
      <c r="C36" s="625"/>
      <c r="D36" s="625"/>
      <c r="E36" s="625"/>
      <c r="F36" s="625"/>
      <c r="G36" s="625"/>
      <c r="H36" s="625"/>
      <c r="I36" s="625"/>
      <c r="J36" s="625"/>
      <c r="K36" s="625"/>
      <c r="L36" s="625"/>
      <c r="M36" s="625"/>
      <c r="N36" s="625"/>
      <c r="O36" s="625"/>
      <c r="P36" s="625"/>
      <c r="Q36" s="626"/>
      <c r="R36" s="627">
        <v>1899398</v>
      </c>
      <c r="S36" s="628"/>
      <c r="T36" s="628"/>
      <c r="U36" s="628"/>
      <c r="V36" s="628"/>
      <c r="W36" s="628"/>
      <c r="X36" s="628"/>
      <c r="Y36" s="629"/>
      <c r="Z36" s="663">
        <v>8</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2596453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501468</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1900283</v>
      </c>
      <c r="CS36" s="628"/>
      <c r="CT36" s="628"/>
      <c r="CU36" s="628"/>
      <c r="CV36" s="628"/>
      <c r="CW36" s="628"/>
      <c r="CX36" s="628"/>
      <c r="CY36" s="629"/>
      <c r="CZ36" s="630">
        <v>8.8000000000000007</v>
      </c>
      <c r="DA36" s="638"/>
      <c r="DB36" s="638"/>
      <c r="DC36" s="639"/>
      <c r="DD36" s="633">
        <v>1389348</v>
      </c>
      <c r="DE36" s="628"/>
      <c r="DF36" s="628"/>
      <c r="DG36" s="628"/>
      <c r="DH36" s="628"/>
      <c r="DI36" s="628"/>
      <c r="DJ36" s="628"/>
      <c r="DK36" s="629"/>
      <c r="DL36" s="633">
        <v>1024635</v>
      </c>
      <c r="DM36" s="628"/>
      <c r="DN36" s="628"/>
      <c r="DO36" s="628"/>
      <c r="DP36" s="628"/>
      <c r="DQ36" s="628"/>
      <c r="DR36" s="628"/>
      <c r="DS36" s="628"/>
      <c r="DT36" s="628"/>
      <c r="DU36" s="628"/>
      <c r="DV36" s="629"/>
      <c r="DW36" s="630">
        <v>8.3000000000000007</v>
      </c>
      <c r="DX36" s="638"/>
      <c r="DY36" s="638"/>
      <c r="DZ36" s="638"/>
      <c r="EA36" s="638"/>
      <c r="EB36" s="638"/>
      <c r="EC36" s="652"/>
    </row>
    <row r="37" spans="2:133" ht="11.25" customHeight="1" x14ac:dyDescent="0.2">
      <c r="B37" s="624" t="s">
        <v>318</v>
      </c>
      <c r="C37" s="625"/>
      <c r="D37" s="625"/>
      <c r="E37" s="625"/>
      <c r="F37" s="625"/>
      <c r="G37" s="625"/>
      <c r="H37" s="625"/>
      <c r="I37" s="625"/>
      <c r="J37" s="625"/>
      <c r="K37" s="625"/>
      <c r="L37" s="625"/>
      <c r="M37" s="625"/>
      <c r="N37" s="625"/>
      <c r="O37" s="625"/>
      <c r="P37" s="625"/>
      <c r="Q37" s="626"/>
      <c r="R37" s="627">
        <v>526840</v>
      </c>
      <c r="S37" s="628"/>
      <c r="T37" s="628"/>
      <c r="U37" s="628"/>
      <c r="V37" s="628"/>
      <c r="W37" s="628"/>
      <c r="X37" s="628"/>
      <c r="Y37" s="629"/>
      <c r="Z37" s="663">
        <v>2.2000000000000002</v>
      </c>
      <c r="AA37" s="663"/>
      <c r="AB37" s="663"/>
      <c r="AC37" s="663"/>
      <c r="AD37" s="664" t="s">
        <v>122</v>
      </c>
      <c r="AE37" s="664"/>
      <c r="AF37" s="664"/>
      <c r="AG37" s="664"/>
      <c r="AH37" s="664"/>
      <c r="AI37" s="664"/>
      <c r="AJ37" s="664"/>
      <c r="AK37" s="664"/>
      <c r="AL37" s="630" t="s">
        <v>122</v>
      </c>
      <c r="AM37" s="631"/>
      <c r="AN37" s="631"/>
      <c r="AO37" s="665"/>
      <c r="AQ37" s="658" t="s">
        <v>319</v>
      </c>
      <c r="AR37" s="659"/>
      <c r="AS37" s="659"/>
      <c r="AT37" s="659"/>
      <c r="AU37" s="659"/>
      <c r="AV37" s="659"/>
      <c r="AW37" s="659"/>
      <c r="AX37" s="659"/>
      <c r="AY37" s="660"/>
      <c r="AZ37" s="627">
        <v>627532</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476310</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39613</v>
      </c>
      <c r="CS37" s="636"/>
      <c r="CT37" s="636"/>
      <c r="CU37" s="636"/>
      <c r="CV37" s="636"/>
      <c r="CW37" s="636"/>
      <c r="CX37" s="636"/>
      <c r="CY37" s="637"/>
      <c r="CZ37" s="630">
        <v>0.2</v>
      </c>
      <c r="DA37" s="638"/>
      <c r="DB37" s="638"/>
      <c r="DC37" s="639"/>
      <c r="DD37" s="633">
        <v>39613</v>
      </c>
      <c r="DE37" s="636"/>
      <c r="DF37" s="636"/>
      <c r="DG37" s="636"/>
      <c r="DH37" s="636"/>
      <c r="DI37" s="636"/>
      <c r="DJ37" s="636"/>
      <c r="DK37" s="637"/>
      <c r="DL37" s="633">
        <v>39613</v>
      </c>
      <c r="DM37" s="636"/>
      <c r="DN37" s="636"/>
      <c r="DO37" s="636"/>
      <c r="DP37" s="636"/>
      <c r="DQ37" s="636"/>
      <c r="DR37" s="636"/>
      <c r="DS37" s="636"/>
      <c r="DT37" s="636"/>
      <c r="DU37" s="636"/>
      <c r="DV37" s="637"/>
      <c r="DW37" s="630">
        <v>0.3</v>
      </c>
      <c r="DX37" s="638"/>
      <c r="DY37" s="638"/>
      <c r="DZ37" s="638"/>
      <c r="EA37" s="638"/>
      <c r="EB37" s="638"/>
      <c r="EC37" s="652"/>
    </row>
    <row r="38" spans="2:133" ht="11.25" customHeight="1" x14ac:dyDescent="0.2">
      <c r="B38" s="624" t="s">
        <v>322</v>
      </c>
      <c r="C38" s="625"/>
      <c r="D38" s="625"/>
      <c r="E38" s="625"/>
      <c r="F38" s="625"/>
      <c r="G38" s="625"/>
      <c r="H38" s="625"/>
      <c r="I38" s="625"/>
      <c r="J38" s="625"/>
      <c r="K38" s="625"/>
      <c r="L38" s="625"/>
      <c r="M38" s="625"/>
      <c r="N38" s="625"/>
      <c r="O38" s="625"/>
      <c r="P38" s="625"/>
      <c r="Q38" s="626"/>
      <c r="R38" s="627">
        <v>1229156</v>
      </c>
      <c r="S38" s="628"/>
      <c r="T38" s="628"/>
      <c r="U38" s="628"/>
      <c r="V38" s="628"/>
      <c r="W38" s="628"/>
      <c r="X38" s="628"/>
      <c r="Y38" s="629"/>
      <c r="Z38" s="663">
        <v>5.2</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v>113844</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7422</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1855077</v>
      </c>
      <c r="CS38" s="628"/>
      <c r="CT38" s="628"/>
      <c r="CU38" s="628"/>
      <c r="CV38" s="628"/>
      <c r="CW38" s="628"/>
      <c r="CX38" s="628"/>
      <c r="CY38" s="629"/>
      <c r="CZ38" s="630">
        <v>8.6</v>
      </c>
      <c r="DA38" s="638"/>
      <c r="DB38" s="638"/>
      <c r="DC38" s="639"/>
      <c r="DD38" s="633">
        <v>1517796</v>
      </c>
      <c r="DE38" s="628"/>
      <c r="DF38" s="628"/>
      <c r="DG38" s="628"/>
      <c r="DH38" s="628"/>
      <c r="DI38" s="628"/>
      <c r="DJ38" s="628"/>
      <c r="DK38" s="629"/>
      <c r="DL38" s="633">
        <v>1486679</v>
      </c>
      <c r="DM38" s="628"/>
      <c r="DN38" s="628"/>
      <c r="DO38" s="628"/>
      <c r="DP38" s="628"/>
      <c r="DQ38" s="628"/>
      <c r="DR38" s="628"/>
      <c r="DS38" s="628"/>
      <c r="DT38" s="628"/>
      <c r="DU38" s="628"/>
      <c r="DV38" s="629"/>
      <c r="DW38" s="630">
        <v>12</v>
      </c>
      <c r="DX38" s="638"/>
      <c r="DY38" s="638"/>
      <c r="DZ38" s="638"/>
      <c r="EA38" s="638"/>
      <c r="EB38" s="638"/>
      <c r="EC38" s="652"/>
    </row>
    <row r="39" spans="2:133" ht="11.25" customHeight="1" x14ac:dyDescent="0.2">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t="s">
        <v>122</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11099</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908030</v>
      </c>
      <c r="CS39" s="636"/>
      <c r="CT39" s="636"/>
      <c r="CU39" s="636"/>
      <c r="CV39" s="636"/>
      <c r="CW39" s="636"/>
      <c r="CX39" s="636"/>
      <c r="CY39" s="637"/>
      <c r="CZ39" s="630">
        <v>4.2</v>
      </c>
      <c r="DA39" s="638"/>
      <c r="DB39" s="638"/>
      <c r="DC39" s="639"/>
      <c r="DD39" s="633">
        <v>693787</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2">
      <c r="B40" s="624" t="s">
        <v>330</v>
      </c>
      <c r="C40" s="625"/>
      <c r="D40" s="625"/>
      <c r="E40" s="625"/>
      <c r="F40" s="625"/>
      <c r="G40" s="625"/>
      <c r="H40" s="625"/>
      <c r="I40" s="625"/>
      <c r="J40" s="625"/>
      <c r="K40" s="625"/>
      <c r="L40" s="625"/>
      <c r="M40" s="625"/>
      <c r="N40" s="625"/>
      <c r="O40" s="625"/>
      <c r="P40" s="625"/>
      <c r="Q40" s="626"/>
      <c r="R40" s="627">
        <v>125656</v>
      </c>
      <c r="S40" s="628"/>
      <c r="T40" s="628"/>
      <c r="U40" s="628"/>
      <c r="V40" s="628"/>
      <c r="W40" s="628"/>
      <c r="X40" s="628"/>
      <c r="Y40" s="629"/>
      <c r="Z40" s="663">
        <v>0.5</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91</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v>188522</v>
      </c>
      <c r="CS40" s="628"/>
      <c r="CT40" s="628"/>
      <c r="CU40" s="628"/>
      <c r="CV40" s="628"/>
      <c r="CW40" s="628"/>
      <c r="CX40" s="628"/>
      <c r="CY40" s="629"/>
      <c r="CZ40" s="630">
        <v>0.9</v>
      </c>
      <c r="DA40" s="638"/>
      <c r="DB40" s="638"/>
      <c r="DC40" s="639"/>
      <c r="DD40" s="633">
        <v>84547</v>
      </c>
      <c r="DE40" s="628"/>
      <c r="DF40" s="628"/>
      <c r="DG40" s="628"/>
      <c r="DH40" s="628"/>
      <c r="DI40" s="628"/>
      <c r="DJ40" s="628"/>
      <c r="DK40" s="629"/>
      <c r="DL40" s="633">
        <v>2690</v>
      </c>
      <c r="DM40" s="628"/>
      <c r="DN40" s="628"/>
      <c r="DO40" s="628"/>
      <c r="DP40" s="628"/>
      <c r="DQ40" s="628"/>
      <c r="DR40" s="628"/>
      <c r="DS40" s="628"/>
      <c r="DT40" s="628"/>
      <c r="DU40" s="628"/>
      <c r="DV40" s="629"/>
      <c r="DW40" s="630">
        <v>0</v>
      </c>
      <c r="DX40" s="638"/>
      <c r="DY40" s="638"/>
      <c r="DZ40" s="638"/>
      <c r="EA40" s="638"/>
      <c r="EB40" s="638"/>
      <c r="EC40" s="652"/>
    </row>
    <row r="41" spans="2:133" ht="11.25" customHeight="1" x14ac:dyDescent="0.2">
      <c r="B41" s="608" t="s">
        <v>335</v>
      </c>
      <c r="C41" s="609"/>
      <c r="D41" s="609"/>
      <c r="E41" s="609"/>
      <c r="F41" s="609"/>
      <c r="G41" s="609"/>
      <c r="H41" s="609"/>
      <c r="I41" s="609"/>
      <c r="J41" s="609"/>
      <c r="K41" s="609"/>
      <c r="L41" s="609"/>
      <c r="M41" s="609"/>
      <c r="N41" s="609"/>
      <c r="O41" s="609"/>
      <c r="P41" s="609"/>
      <c r="Q41" s="610"/>
      <c r="R41" s="611">
        <v>23745855</v>
      </c>
      <c r="S41" s="649"/>
      <c r="T41" s="649"/>
      <c r="U41" s="649"/>
      <c r="V41" s="649"/>
      <c r="W41" s="649"/>
      <c r="X41" s="649"/>
      <c r="Y41" s="653"/>
      <c r="Z41" s="654">
        <v>100</v>
      </c>
      <c r="AA41" s="654"/>
      <c r="AB41" s="654"/>
      <c r="AC41" s="654"/>
      <c r="AD41" s="655">
        <v>12234956</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357250</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339</v>
      </c>
      <c r="AR42" s="647"/>
      <c r="AS42" s="647"/>
      <c r="AT42" s="647"/>
      <c r="AU42" s="647"/>
      <c r="AV42" s="647"/>
      <c r="AW42" s="647"/>
      <c r="AX42" s="647"/>
      <c r="AY42" s="648"/>
      <c r="AZ42" s="611">
        <v>1497827</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341</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2600638</v>
      </c>
      <c r="CS42" s="636"/>
      <c r="CT42" s="636"/>
      <c r="CU42" s="636"/>
      <c r="CV42" s="636"/>
      <c r="CW42" s="636"/>
      <c r="CX42" s="636"/>
      <c r="CY42" s="637"/>
      <c r="CZ42" s="630">
        <v>12</v>
      </c>
      <c r="DA42" s="638"/>
      <c r="DB42" s="638"/>
      <c r="DC42" s="639"/>
      <c r="DD42" s="633">
        <v>1025767</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342</v>
      </c>
      <c r="CD43" s="624" t="s">
        <v>343</v>
      </c>
      <c r="CE43" s="625"/>
      <c r="CF43" s="625"/>
      <c r="CG43" s="625"/>
      <c r="CH43" s="625"/>
      <c r="CI43" s="625"/>
      <c r="CJ43" s="625"/>
      <c r="CK43" s="625"/>
      <c r="CL43" s="625"/>
      <c r="CM43" s="625"/>
      <c r="CN43" s="625"/>
      <c r="CO43" s="625"/>
      <c r="CP43" s="625"/>
      <c r="CQ43" s="626"/>
      <c r="CR43" s="627">
        <v>49559</v>
      </c>
      <c r="CS43" s="636"/>
      <c r="CT43" s="636"/>
      <c r="CU43" s="636"/>
      <c r="CV43" s="636"/>
      <c r="CW43" s="636"/>
      <c r="CX43" s="636"/>
      <c r="CY43" s="637"/>
      <c r="CZ43" s="630">
        <v>0.2</v>
      </c>
      <c r="DA43" s="638"/>
      <c r="DB43" s="638"/>
      <c r="DC43" s="639"/>
      <c r="DD43" s="633">
        <v>49559</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2600638</v>
      </c>
      <c r="CS44" s="628"/>
      <c r="CT44" s="628"/>
      <c r="CU44" s="628"/>
      <c r="CV44" s="628"/>
      <c r="CW44" s="628"/>
      <c r="CX44" s="628"/>
      <c r="CY44" s="629"/>
      <c r="CZ44" s="630">
        <v>12</v>
      </c>
      <c r="DA44" s="631"/>
      <c r="DB44" s="631"/>
      <c r="DC44" s="632"/>
      <c r="DD44" s="633">
        <v>1025767</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502281</v>
      </c>
      <c r="CS45" s="636"/>
      <c r="CT45" s="636"/>
      <c r="CU45" s="636"/>
      <c r="CV45" s="636"/>
      <c r="CW45" s="636"/>
      <c r="CX45" s="636"/>
      <c r="CY45" s="637"/>
      <c r="CZ45" s="630">
        <v>2.2999999999999998</v>
      </c>
      <c r="DA45" s="638"/>
      <c r="DB45" s="638"/>
      <c r="DC45" s="639"/>
      <c r="DD45" s="633">
        <v>64568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348</v>
      </c>
      <c r="CG46" s="625"/>
      <c r="CH46" s="625"/>
      <c r="CI46" s="625"/>
      <c r="CJ46" s="625"/>
      <c r="CK46" s="625"/>
      <c r="CL46" s="625"/>
      <c r="CM46" s="625"/>
      <c r="CN46" s="625"/>
      <c r="CO46" s="625"/>
      <c r="CP46" s="625"/>
      <c r="CQ46" s="626"/>
      <c r="CR46" s="627">
        <v>2026013</v>
      </c>
      <c r="CS46" s="628"/>
      <c r="CT46" s="628"/>
      <c r="CU46" s="628"/>
      <c r="CV46" s="628"/>
      <c r="CW46" s="628"/>
      <c r="CX46" s="628"/>
      <c r="CY46" s="629"/>
      <c r="CZ46" s="630">
        <v>9.4</v>
      </c>
      <c r="DA46" s="631"/>
      <c r="DB46" s="631"/>
      <c r="DC46" s="632"/>
      <c r="DD46" s="633">
        <v>888855</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349</v>
      </c>
      <c r="CG47" s="625"/>
      <c r="CH47" s="625"/>
      <c r="CI47" s="625"/>
      <c r="CJ47" s="625"/>
      <c r="CK47" s="625"/>
      <c r="CL47" s="625"/>
      <c r="CM47" s="625"/>
      <c r="CN47" s="625"/>
      <c r="CO47" s="625"/>
      <c r="CP47" s="625"/>
      <c r="CQ47" s="626"/>
      <c r="CR47" s="627" t="s">
        <v>122</v>
      </c>
      <c r="CS47" s="636"/>
      <c r="CT47" s="636"/>
      <c r="CU47" s="636"/>
      <c r="CV47" s="636"/>
      <c r="CW47" s="636"/>
      <c r="CX47" s="636"/>
      <c r="CY47" s="637"/>
      <c r="CZ47" s="630" t="s">
        <v>122</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351</v>
      </c>
      <c r="CE49" s="609"/>
      <c r="CF49" s="609"/>
      <c r="CG49" s="609"/>
      <c r="CH49" s="609"/>
      <c r="CI49" s="609"/>
      <c r="CJ49" s="609"/>
      <c r="CK49" s="609"/>
      <c r="CL49" s="609"/>
      <c r="CM49" s="609"/>
      <c r="CN49" s="609"/>
      <c r="CO49" s="609"/>
      <c r="CP49" s="609"/>
      <c r="CQ49" s="610"/>
      <c r="CR49" s="611">
        <v>21603438</v>
      </c>
      <c r="CS49" s="612"/>
      <c r="CT49" s="612"/>
      <c r="CU49" s="612"/>
      <c r="CV49" s="612"/>
      <c r="CW49" s="612"/>
      <c r="CX49" s="612"/>
      <c r="CY49" s="613"/>
      <c r="CZ49" s="614">
        <v>100</v>
      </c>
      <c r="DA49" s="615"/>
      <c r="DB49" s="615"/>
      <c r="DC49" s="616"/>
      <c r="DD49" s="617">
        <v>14238771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2bu+I3xqAvglbHr7KwVm/yCvAQmxIZbFcq/Ld2PKtPaZiDlkaTUZ4jb9S0RgQJQ2EERXU4T1xnCwGPHQCZWtGg==" saltValue="95J88Kg+wVEx0ind2fUO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BS14" sqref="BS14:CG1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353</v>
      </c>
      <c r="DK2" s="1108"/>
      <c r="DL2" s="1108"/>
      <c r="DM2" s="1108"/>
      <c r="DN2" s="1108"/>
      <c r="DO2" s="1109"/>
      <c r="DP2" s="228"/>
      <c r="DQ2" s="1107" t="s">
        <v>354</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0"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0" t="s">
        <v>371</v>
      </c>
      <c r="DH5" s="1101"/>
      <c r="DI5" s="1101"/>
      <c r="DJ5" s="1101"/>
      <c r="DK5" s="1102"/>
      <c r="DL5" s="1100" t="s">
        <v>372</v>
      </c>
      <c r="DM5" s="1101"/>
      <c r="DN5" s="1101"/>
      <c r="DO5" s="1101"/>
      <c r="DP5" s="1102"/>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087">
        <v>23705</v>
      </c>
      <c r="R7" s="1088"/>
      <c r="S7" s="1088"/>
      <c r="T7" s="1088"/>
      <c r="U7" s="1088"/>
      <c r="V7" s="1088">
        <v>21565</v>
      </c>
      <c r="W7" s="1088"/>
      <c r="X7" s="1088"/>
      <c r="Y7" s="1088"/>
      <c r="Z7" s="1088"/>
      <c r="AA7" s="1088">
        <v>2140</v>
      </c>
      <c r="AB7" s="1088"/>
      <c r="AC7" s="1088"/>
      <c r="AD7" s="1088"/>
      <c r="AE7" s="1089"/>
      <c r="AF7" s="1090">
        <v>1814</v>
      </c>
      <c r="AG7" s="1091"/>
      <c r="AH7" s="1091"/>
      <c r="AI7" s="1091"/>
      <c r="AJ7" s="1092"/>
      <c r="AK7" s="1093">
        <v>36</v>
      </c>
      <c r="AL7" s="1094"/>
      <c r="AM7" s="1094"/>
      <c r="AN7" s="1094"/>
      <c r="AO7" s="1094"/>
      <c r="AP7" s="1094">
        <v>16150</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561</v>
      </c>
      <c r="BT7" s="1098"/>
      <c r="BU7" s="1098"/>
      <c r="BV7" s="1098"/>
      <c r="BW7" s="1098"/>
      <c r="BX7" s="1098"/>
      <c r="BY7" s="1098"/>
      <c r="BZ7" s="1098"/>
      <c r="CA7" s="1098"/>
      <c r="CB7" s="1098"/>
      <c r="CC7" s="1098"/>
      <c r="CD7" s="1098"/>
      <c r="CE7" s="1098"/>
      <c r="CF7" s="1098"/>
      <c r="CG7" s="1099"/>
      <c r="CH7" s="1084">
        <v>854</v>
      </c>
      <c r="CI7" s="1085"/>
      <c r="CJ7" s="1085"/>
      <c r="CK7" s="1085"/>
      <c r="CL7" s="1086"/>
      <c r="CM7" s="1084">
        <v>9565</v>
      </c>
      <c r="CN7" s="1085"/>
      <c r="CO7" s="1085"/>
      <c r="CP7" s="1085"/>
      <c r="CQ7" s="1086"/>
      <c r="CR7" s="1084">
        <v>586</v>
      </c>
      <c r="CS7" s="1085"/>
      <c r="CT7" s="1085"/>
      <c r="CU7" s="1085"/>
      <c r="CV7" s="1086"/>
      <c r="CW7" s="1084"/>
      <c r="CX7" s="1085"/>
      <c r="CY7" s="1085"/>
      <c r="CZ7" s="1085"/>
      <c r="DA7" s="1086"/>
      <c r="DB7" s="1084"/>
      <c r="DC7" s="1085"/>
      <c r="DD7" s="1085"/>
      <c r="DE7" s="1085"/>
      <c r="DF7" s="1086"/>
      <c r="DG7" s="1084"/>
      <c r="DH7" s="1085"/>
      <c r="DI7" s="1085"/>
      <c r="DJ7" s="1085"/>
      <c r="DK7" s="1086"/>
      <c r="DL7" s="1084">
        <v>131</v>
      </c>
      <c r="DM7" s="1085"/>
      <c r="DN7" s="1085"/>
      <c r="DO7" s="1085"/>
      <c r="DP7" s="1086"/>
      <c r="DQ7" s="1084">
        <v>109</v>
      </c>
      <c r="DR7" s="1085"/>
      <c r="DS7" s="1085"/>
      <c r="DT7" s="1085"/>
      <c r="DU7" s="1086"/>
      <c r="DV7" s="1097"/>
      <c r="DW7" s="1098"/>
      <c r="DX7" s="1098"/>
      <c r="DY7" s="1098"/>
      <c r="DZ7" s="1112"/>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52</v>
      </c>
      <c r="R8" s="1039"/>
      <c r="S8" s="1039"/>
      <c r="T8" s="1039"/>
      <c r="U8" s="1039"/>
      <c r="V8" s="1039">
        <v>49</v>
      </c>
      <c r="W8" s="1039"/>
      <c r="X8" s="1039"/>
      <c r="Y8" s="1039"/>
      <c r="Z8" s="1039"/>
      <c r="AA8" s="1039">
        <v>3</v>
      </c>
      <c r="AB8" s="1039"/>
      <c r="AC8" s="1039"/>
      <c r="AD8" s="1039"/>
      <c r="AE8" s="1040"/>
      <c r="AF8" s="1035">
        <v>3</v>
      </c>
      <c r="AG8" s="1036"/>
      <c r="AH8" s="1036"/>
      <c r="AI8" s="1036"/>
      <c r="AJ8" s="1037"/>
      <c r="AK8" s="1080">
        <v>6</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23757</v>
      </c>
      <c r="R23" s="1061"/>
      <c r="S23" s="1061"/>
      <c r="T23" s="1061"/>
      <c r="U23" s="1061"/>
      <c r="V23" s="1061">
        <v>21614</v>
      </c>
      <c r="W23" s="1061"/>
      <c r="X23" s="1061"/>
      <c r="Y23" s="1061"/>
      <c r="Z23" s="1061"/>
      <c r="AA23" s="1061">
        <v>2143</v>
      </c>
      <c r="AB23" s="1061"/>
      <c r="AC23" s="1061"/>
      <c r="AD23" s="1061"/>
      <c r="AE23" s="1068"/>
      <c r="AF23" s="1069">
        <v>1816</v>
      </c>
      <c r="AG23" s="1061"/>
      <c r="AH23" s="1061"/>
      <c r="AI23" s="1061"/>
      <c r="AJ23" s="1070"/>
      <c r="AK23" s="1071"/>
      <c r="AL23" s="1072"/>
      <c r="AM23" s="1072"/>
      <c r="AN23" s="1072"/>
      <c r="AO23" s="1072"/>
      <c r="AP23" s="1061">
        <v>161510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5903</v>
      </c>
      <c r="R28" s="1051"/>
      <c r="S28" s="1051"/>
      <c r="T28" s="1051"/>
      <c r="U28" s="1051"/>
      <c r="V28" s="1051">
        <v>5402</v>
      </c>
      <c r="W28" s="1051"/>
      <c r="X28" s="1051"/>
      <c r="Y28" s="1051"/>
      <c r="Z28" s="1051"/>
      <c r="AA28" s="1051">
        <v>501</v>
      </c>
      <c r="AB28" s="1051"/>
      <c r="AC28" s="1051"/>
      <c r="AD28" s="1051"/>
      <c r="AE28" s="1052"/>
      <c r="AF28" s="1053">
        <v>501</v>
      </c>
      <c r="AG28" s="1051"/>
      <c r="AH28" s="1051"/>
      <c r="AI28" s="1051"/>
      <c r="AJ28" s="1054"/>
      <c r="AK28" s="1042">
        <v>357</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5508</v>
      </c>
      <c r="R29" s="1039"/>
      <c r="S29" s="1039"/>
      <c r="T29" s="1039"/>
      <c r="U29" s="1039"/>
      <c r="V29" s="1039">
        <v>5364</v>
      </c>
      <c r="W29" s="1039"/>
      <c r="X29" s="1039"/>
      <c r="Y29" s="1039"/>
      <c r="Z29" s="1039"/>
      <c r="AA29" s="1039">
        <v>144</v>
      </c>
      <c r="AB29" s="1039"/>
      <c r="AC29" s="1039"/>
      <c r="AD29" s="1039"/>
      <c r="AE29" s="1040"/>
      <c r="AF29" s="1035">
        <v>144</v>
      </c>
      <c r="AG29" s="1036"/>
      <c r="AH29" s="1036"/>
      <c r="AI29" s="1036"/>
      <c r="AJ29" s="1037"/>
      <c r="AK29" s="980">
        <v>776</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1345</v>
      </c>
      <c r="R30" s="1039"/>
      <c r="S30" s="1039"/>
      <c r="T30" s="1039"/>
      <c r="U30" s="1039"/>
      <c r="V30" s="1039">
        <v>1327</v>
      </c>
      <c r="W30" s="1039"/>
      <c r="X30" s="1039"/>
      <c r="Y30" s="1039"/>
      <c r="Z30" s="1039"/>
      <c r="AA30" s="1039">
        <v>17</v>
      </c>
      <c r="AB30" s="1039"/>
      <c r="AC30" s="1039"/>
      <c r="AD30" s="1039"/>
      <c r="AE30" s="1040"/>
      <c r="AF30" s="1035">
        <v>17</v>
      </c>
      <c r="AG30" s="1036"/>
      <c r="AH30" s="1036"/>
      <c r="AI30" s="1036"/>
      <c r="AJ30" s="1037"/>
      <c r="AK30" s="980">
        <v>659</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1181</v>
      </c>
      <c r="R31" s="1039"/>
      <c r="S31" s="1039"/>
      <c r="T31" s="1039"/>
      <c r="U31" s="1039"/>
      <c r="V31" s="1039">
        <v>1070</v>
      </c>
      <c r="W31" s="1039"/>
      <c r="X31" s="1039"/>
      <c r="Y31" s="1039"/>
      <c r="Z31" s="1039"/>
      <c r="AA31" s="1039">
        <v>111</v>
      </c>
      <c r="AB31" s="1039"/>
      <c r="AC31" s="1039"/>
      <c r="AD31" s="1039"/>
      <c r="AE31" s="1040"/>
      <c r="AF31" s="1035">
        <v>1759</v>
      </c>
      <c r="AG31" s="1036"/>
      <c r="AH31" s="1036"/>
      <c r="AI31" s="1036"/>
      <c r="AJ31" s="1037"/>
      <c r="AK31" s="980">
        <v>107</v>
      </c>
      <c r="AL31" s="971"/>
      <c r="AM31" s="971"/>
      <c r="AN31" s="971"/>
      <c r="AO31" s="971"/>
      <c r="AP31" s="971">
        <v>4388</v>
      </c>
      <c r="AQ31" s="971"/>
      <c r="AR31" s="971"/>
      <c r="AS31" s="971"/>
      <c r="AT31" s="971"/>
      <c r="AU31" s="971">
        <v>114</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1108</v>
      </c>
      <c r="R32" s="1039"/>
      <c r="S32" s="1039"/>
      <c r="T32" s="1039"/>
      <c r="U32" s="1039"/>
      <c r="V32" s="1039">
        <v>1021</v>
      </c>
      <c r="W32" s="1039"/>
      <c r="X32" s="1039"/>
      <c r="Y32" s="1039"/>
      <c r="Z32" s="1039"/>
      <c r="AA32" s="1039">
        <v>87</v>
      </c>
      <c r="AB32" s="1039"/>
      <c r="AC32" s="1039"/>
      <c r="AD32" s="1039"/>
      <c r="AE32" s="1040"/>
      <c r="AF32" s="1035">
        <v>375</v>
      </c>
      <c r="AG32" s="1036"/>
      <c r="AH32" s="1036"/>
      <c r="AI32" s="1036"/>
      <c r="AJ32" s="1037"/>
      <c r="AK32" s="980">
        <v>628</v>
      </c>
      <c r="AL32" s="971"/>
      <c r="AM32" s="971"/>
      <c r="AN32" s="971"/>
      <c r="AO32" s="971"/>
      <c r="AP32" s="971">
        <v>4699</v>
      </c>
      <c r="AQ32" s="971"/>
      <c r="AR32" s="971"/>
      <c r="AS32" s="971"/>
      <c r="AT32" s="971"/>
      <c r="AU32" s="971">
        <v>3956</v>
      </c>
      <c r="AV32" s="971"/>
      <c r="AW32" s="971"/>
      <c r="AX32" s="971"/>
      <c r="AY32" s="971"/>
      <c r="AZ32" s="1041"/>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2796</v>
      </c>
      <c r="AG63" s="959"/>
      <c r="AH63" s="959"/>
      <c r="AI63" s="959"/>
      <c r="AJ63" s="1022"/>
      <c r="AK63" s="1023"/>
      <c r="AL63" s="963"/>
      <c r="AM63" s="963"/>
      <c r="AN63" s="963"/>
      <c r="AO63" s="963"/>
      <c r="AP63" s="959">
        <v>9087</v>
      </c>
      <c r="AQ63" s="959"/>
      <c r="AR63" s="959"/>
      <c r="AS63" s="959"/>
      <c r="AT63" s="959"/>
      <c r="AU63" s="959">
        <v>4070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552</v>
      </c>
      <c r="C68" s="986"/>
      <c r="D68" s="986"/>
      <c r="E68" s="986"/>
      <c r="F68" s="986"/>
      <c r="G68" s="986"/>
      <c r="H68" s="986"/>
      <c r="I68" s="986"/>
      <c r="J68" s="986"/>
      <c r="K68" s="986"/>
      <c r="L68" s="986"/>
      <c r="M68" s="986"/>
      <c r="N68" s="986"/>
      <c r="O68" s="986"/>
      <c r="P68" s="987"/>
      <c r="Q68" s="988">
        <v>2562</v>
      </c>
      <c r="R68" s="982"/>
      <c r="S68" s="982"/>
      <c r="T68" s="982"/>
      <c r="U68" s="982"/>
      <c r="V68" s="982">
        <v>2538</v>
      </c>
      <c r="W68" s="982"/>
      <c r="X68" s="982"/>
      <c r="Y68" s="982"/>
      <c r="Z68" s="982"/>
      <c r="AA68" s="982">
        <v>24</v>
      </c>
      <c r="AB68" s="982"/>
      <c r="AC68" s="982"/>
      <c r="AD68" s="982"/>
      <c r="AE68" s="982"/>
      <c r="AF68" s="982">
        <v>24</v>
      </c>
      <c r="AG68" s="982"/>
      <c r="AH68" s="982"/>
      <c r="AI68" s="982"/>
      <c r="AJ68" s="982"/>
      <c r="AK68" s="982">
        <v>0</v>
      </c>
      <c r="AL68" s="982"/>
      <c r="AM68" s="982"/>
      <c r="AN68" s="982"/>
      <c r="AO68" s="982"/>
      <c r="AP68" s="982">
        <v>0</v>
      </c>
      <c r="AQ68" s="982"/>
      <c r="AR68" s="982"/>
      <c r="AS68" s="982"/>
      <c r="AT68" s="982"/>
      <c r="AU68" s="982"/>
      <c r="AV68" s="982"/>
      <c r="AW68" s="982"/>
      <c r="AX68" s="982"/>
      <c r="AY68" s="982"/>
      <c r="AZ68" s="983" t="s">
        <v>558</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v>880773</v>
      </c>
      <c r="R69" s="971"/>
      <c r="S69" s="971"/>
      <c r="T69" s="971"/>
      <c r="U69" s="971"/>
      <c r="V69" s="971">
        <v>869976</v>
      </c>
      <c r="W69" s="971"/>
      <c r="X69" s="971"/>
      <c r="Y69" s="971"/>
      <c r="Z69" s="971"/>
      <c r="AA69" s="971">
        <v>10796</v>
      </c>
      <c r="AB69" s="971"/>
      <c r="AC69" s="971"/>
      <c r="AD69" s="971"/>
      <c r="AE69" s="971"/>
      <c r="AF69" s="971">
        <v>10571</v>
      </c>
      <c r="AG69" s="971"/>
      <c r="AH69" s="971"/>
      <c r="AI69" s="971"/>
      <c r="AJ69" s="971"/>
      <c r="AK69" s="971">
        <v>5498</v>
      </c>
      <c r="AL69" s="971"/>
      <c r="AM69" s="971"/>
      <c r="AN69" s="971"/>
      <c r="AO69" s="971"/>
      <c r="AP69" s="971">
        <v>0</v>
      </c>
      <c r="AQ69" s="971"/>
      <c r="AR69" s="971"/>
      <c r="AS69" s="971"/>
      <c r="AT69" s="971"/>
      <c r="AU69" s="971"/>
      <c r="AV69" s="971"/>
      <c r="AW69" s="971"/>
      <c r="AX69" s="971"/>
      <c r="AY69" s="971"/>
      <c r="AZ69" s="972" t="s">
        <v>559</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23245</v>
      </c>
      <c r="R70" s="971"/>
      <c r="S70" s="971"/>
      <c r="T70" s="971"/>
      <c r="U70" s="971"/>
      <c r="V70" s="971">
        <v>14700</v>
      </c>
      <c r="W70" s="971"/>
      <c r="X70" s="971"/>
      <c r="Y70" s="971"/>
      <c r="Z70" s="971"/>
      <c r="AA70" s="971">
        <v>8545</v>
      </c>
      <c r="AB70" s="971"/>
      <c r="AC70" s="971"/>
      <c r="AD70" s="971"/>
      <c r="AE70" s="971"/>
      <c r="AF70" s="971">
        <v>8545</v>
      </c>
      <c r="AG70" s="971"/>
      <c r="AH70" s="971"/>
      <c r="AI70" s="971"/>
      <c r="AJ70" s="971"/>
      <c r="AK70" s="971">
        <v>21</v>
      </c>
      <c r="AL70" s="971"/>
      <c r="AM70" s="971"/>
      <c r="AN70" s="971"/>
      <c r="AO70" s="971"/>
      <c r="AP70" s="971">
        <v>0</v>
      </c>
      <c r="AQ70" s="971"/>
      <c r="AR70" s="971"/>
      <c r="AS70" s="971"/>
      <c r="AT70" s="971"/>
      <c r="AU70" s="971"/>
      <c r="AV70" s="971"/>
      <c r="AW70" s="971"/>
      <c r="AX70" s="971"/>
      <c r="AY70" s="971"/>
      <c r="AZ70" s="972" t="s">
        <v>558</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177</v>
      </c>
      <c r="R71" s="971"/>
      <c r="S71" s="971"/>
      <c r="T71" s="971"/>
      <c r="U71" s="971"/>
      <c r="V71" s="971">
        <v>101</v>
      </c>
      <c r="W71" s="971"/>
      <c r="X71" s="971"/>
      <c r="Y71" s="971"/>
      <c r="Z71" s="971"/>
      <c r="AA71" s="971">
        <v>77</v>
      </c>
      <c r="AB71" s="971"/>
      <c r="AC71" s="971"/>
      <c r="AD71" s="971"/>
      <c r="AE71" s="971"/>
      <c r="AF71" s="971">
        <v>77</v>
      </c>
      <c r="AG71" s="971"/>
      <c r="AH71" s="971"/>
      <c r="AI71" s="971"/>
      <c r="AJ71" s="971"/>
      <c r="AK71" s="971">
        <v>0</v>
      </c>
      <c r="AL71" s="971"/>
      <c r="AM71" s="971"/>
      <c r="AN71" s="971"/>
      <c r="AO71" s="971"/>
      <c r="AP71" s="971">
        <v>0</v>
      </c>
      <c r="AQ71" s="971"/>
      <c r="AR71" s="971"/>
      <c r="AS71" s="971"/>
      <c r="AT71" s="971"/>
      <c r="AU71" s="971"/>
      <c r="AV71" s="971"/>
      <c r="AW71" s="971"/>
      <c r="AX71" s="971"/>
      <c r="AY71" s="971"/>
      <c r="AZ71" s="972" t="s">
        <v>560</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289</v>
      </c>
      <c r="R72" s="971"/>
      <c r="S72" s="971"/>
      <c r="T72" s="971"/>
      <c r="U72" s="971"/>
      <c r="V72" s="971">
        <v>262</v>
      </c>
      <c r="W72" s="971"/>
      <c r="X72" s="971"/>
      <c r="Y72" s="971"/>
      <c r="Z72" s="971"/>
      <c r="AA72" s="971">
        <v>26</v>
      </c>
      <c r="AB72" s="971"/>
      <c r="AC72" s="971"/>
      <c r="AD72" s="971"/>
      <c r="AE72" s="971"/>
      <c r="AF72" s="971">
        <v>26</v>
      </c>
      <c r="AG72" s="971"/>
      <c r="AH72" s="971"/>
      <c r="AI72" s="971"/>
      <c r="AJ72" s="971"/>
      <c r="AK72" s="971">
        <v>4</v>
      </c>
      <c r="AL72" s="971"/>
      <c r="AM72" s="971"/>
      <c r="AN72" s="971"/>
      <c r="AO72" s="971"/>
      <c r="AP72" s="971">
        <v>0</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43230</v>
      </c>
      <c r="R73" s="971"/>
      <c r="S73" s="971"/>
      <c r="T73" s="971"/>
      <c r="U73" s="971"/>
      <c r="V73" s="971">
        <v>41366</v>
      </c>
      <c r="W73" s="971"/>
      <c r="X73" s="971"/>
      <c r="Y73" s="971"/>
      <c r="Z73" s="971"/>
      <c r="AA73" s="971">
        <v>1864</v>
      </c>
      <c r="AB73" s="971"/>
      <c r="AC73" s="971"/>
      <c r="AD73" s="971"/>
      <c r="AE73" s="971"/>
      <c r="AF73" s="971">
        <v>8625</v>
      </c>
      <c r="AG73" s="971"/>
      <c r="AH73" s="971"/>
      <c r="AI73" s="971"/>
      <c r="AJ73" s="971"/>
      <c r="AK73" s="971">
        <v>0</v>
      </c>
      <c r="AL73" s="971"/>
      <c r="AM73" s="971"/>
      <c r="AN73" s="971"/>
      <c r="AO73" s="971"/>
      <c r="AP73" s="971">
        <v>0</v>
      </c>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10</v>
      </c>
      <c r="R74" s="971"/>
      <c r="S74" s="971"/>
      <c r="T74" s="971"/>
      <c r="U74" s="971"/>
      <c r="V74" s="971">
        <v>3</v>
      </c>
      <c r="W74" s="971"/>
      <c r="X74" s="971"/>
      <c r="Y74" s="971"/>
      <c r="Z74" s="971"/>
      <c r="AA74" s="971">
        <v>7</v>
      </c>
      <c r="AB74" s="971"/>
      <c r="AC74" s="971"/>
      <c r="AD74" s="971"/>
      <c r="AE74" s="971"/>
      <c r="AF74" s="971">
        <v>7</v>
      </c>
      <c r="AG74" s="971"/>
      <c r="AH74" s="971"/>
      <c r="AI74" s="971"/>
      <c r="AJ74" s="971"/>
      <c r="AK74" s="971">
        <v>0</v>
      </c>
      <c r="AL74" s="971"/>
      <c r="AM74" s="971"/>
      <c r="AN74" s="971"/>
      <c r="AO74" s="971"/>
      <c r="AP74" s="971">
        <v>0</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78">
        <v>132</v>
      </c>
      <c r="R75" s="979"/>
      <c r="S75" s="979"/>
      <c r="T75" s="979"/>
      <c r="U75" s="980"/>
      <c r="V75" s="981">
        <v>104</v>
      </c>
      <c r="W75" s="979"/>
      <c r="X75" s="979"/>
      <c r="Y75" s="979"/>
      <c r="Z75" s="980"/>
      <c r="AA75" s="981">
        <v>29</v>
      </c>
      <c r="AB75" s="979"/>
      <c r="AC75" s="979"/>
      <c r="AD75" s="979"/>
      <c r="AE75" s="980"/>
      <c r="AF75" s="981">
        <v>29</v>
      </c>
      <c r="AG75" s="979"/>
      <c r="AH75" s="979"/>
      <c r="AI75" s="979"/>
      <c r="AJ75" s="980"/>
      <c r="AK75" s="981">
        <v>0</v>
      </c>
      <c r="AL75" s="979"/>
      <c r="AM75" s="979"/>
      <c r="AN75" s="979"/>
      <c r="AO75" s="980"/>
      <c r="AP75" s="981">
        <v>0</v>
      </c>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27904</v>
      </c>
      <c r="AG88" s="959"/>
      <c r="AH88" s="959"/>
      <c r="AI88" s="959"/>
      <c r="AJ88" s="959"/>
      <c r="AK88" s="963"/>
      <c r="AL88" s="963"/>
      <c r="AM88" s="963"/>
      <c r="AN88" s="963"/>
      <c r="AO88" s="963"/>
      <c r="AP88" s="959">
        <v>0</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586</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v>131</v>
      </c>
      <c r="DM102" s="953"/>
      <c r="DN102" s="953"/>
      <c r="DO102" s="953"/>
      <c r="DP102" s="954"/>
      <c r="DQ102" s="952">
        <v>109</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1907988</v>
      </c>
      <c r="AB110" s="889"/>
      <c r="AC110" s="889"/>
      <c r="AD110" s="889"/>
      <c r="AE110" s="890"/>
      <c r="AF110" s="891">
        <v>2024566</v>
      </c>
      <c r="AG110" s="889"/>
      <c r="AH110" s="889"/>
      <c r="AI110" s="889"/>
      <c r="AJ110" s="890"/>
      <c r="AK110" s="891">
        <v>1995088</v>
      </c>
      <c r="AL110" s="889"/>
      <c r="AM110" s="889"/>
      <c r="AN110" s="889"/>
      <c r="AO110" s="890"/>
      <c r="AP110" s="892">
        <v>18.2</v>
      </c>
      <c r="AQ110" s="893"/>
      <c r="AR110" s="893"/>
      <c r="AS110" s="893"/>
      <c r="AT110" s="894"/>
      <c r="AU110" s="930" t="s">
        <v>69</v>
      </c>
      <c r="AV110" s="931"/>
      <c r="AW110" s="931"/>
      <c r="AX110" s="931"/>
      <c r="AY110" s="931"/>
      <c r="AZ110" s="860" t="s">
        <v>414</v>
      </c>
      <c r="BA110" s="810"/>
      <c r="BB110" s="810"/>
      <c r="BC110" s="810"/>
      <c r="BD110" s="810"/>
      <c r="BE110" s="810"/>
      <c r="BF110" s="810"/>
      <c r="BG110" s="810"/>
      <c r="BH110" s="810"/>
      <c r="BI110" s="810"/>
      <c r="BJ110" s="810"/>
      <c r="BK110" s="810"/>
      <c r="BL110" s="810"/>
      <c r="BM110" s="810"/>
      <c r="BN110" s="810"/>
      <c r="BO110" s="810"/>
      <c r="BP110" s="811"/>
      <c r="BQ110" s="861">
        <v>17777739</v>
      </c>
      <c r="BR110" s="842"/>
      <c r="BS110" s="842"/>
      <c r="BT110" s="842"/>
      <c r="BU110" s="842"/>
      <c r="BV110" s="842">
        <v>16873390</v>
      </c>
      <c r="BW110" s="842"/>
      <c r="BX110" s="842"/>
      <c r="BY110" s="842"/>
      <c r="BZ110" s="842"/>
      <c r="CA110" s="842">
        <v>16150116</v>
      </c>
      <c r="CB110" s="842"/>
      <c r="CC110" s="842"/>
      <c r="CD110" s="842"/>
      <c r="CE110" s="842"/>
      <c r="CF110" s="866">
        <v>147.4</v>
      </c>
      <c r="CG110" s="867"/>
      <c r="CH110" s="867"/>
      <c r="CI110" s="867"/>
      <c r="CJ110" s="867"/>
      <c r="CK110" s="926" t="s">
        <v>415</v>
      </c>
      <c r="CL110" s="819"/>
      <c r="CM110" s="860"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418</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422</v>
      </c>
      <c r="BA112" s="752"/>
      <c r="BB112" s="752"/>
      <c r="BC112" s="752"/>
      <c r="BD112" s="752"/>
      <c r="BE112" s="752"/>
      <c r="BF112" s="752"/>
      <c r="BG112" s="752"/>
      <c r="BH112" s="752"/>
      <c r="BI112" s="752"/>
      <c r="BJ112" s="752"/>
      <c r="BK112" s="752"/>
      <c r="BL112" s="752"/>
      <c r="BM112" s="752"/>
      <c r="BN112" s="752"/>
      <c r="BO112" s="752"/>
      <c r="BP112" s="753"/>
      <c r="BQ112" s="789">
        <v>4303303</v>
      </c>
      <c r="BR112" s="790"/>
      <c r="BS112" s="790"/>
      <c r="BT112" s="790"/>
      <c r="BU112" s="790"/>
      <c r="BV112" s="790">
        <v>4049188</v>
      </c>
      <c r="BW112" s="790"/>
      <c r="BX112" s="790"/>
      <c r="BY112" s="790"/>
      <c r="BZ112" s="790"/>
      <c r="CA112" s="790">
        <v>4070245</v>
      </c>
      <c r="CB112" s="790"/>
      <c r="CC112" s="790"/>
      <c r="CD112" s="790"/>
      <c r="CE112" s="790"/>
      <c r="CF112" s="875">
        <v>37.1</v>
      </c>
      <c r="CG112" s="876"/>
      <c r="CH112" s="876"/>
      <c r="CI112" s="876"/>
      <c r="CJ112" s="876"/>
      <c r="CK112" s="927"/>
      <c r="CL112" s="821"/>
      <c r="CM112" s="817"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473307</v>
      </c>
      <c r="AB113" s="919"/>
      <c r="AC113" s="919"/>
      <c r="AD113" s="919"/>
      <c r="AE113" s="920"/>
      <c r="AF113" s="921">
        <v>479428</v>
      </c>
      <c r="AG113" s="919"/>
      <c r="AH113" s="919"/>
      <c r="AI113" s="919"/>
      <c r="AJ113" s="920"/>
      <c r="AK113" s="921">
        <v>449957</v>
      </c>
      <c r="AL113" s="919"/>
      <c r="AM113" s="919"/>
      <c r="AN113" s="919"/>
      <c r="AO113" s="920"/>
      <c r="AP113" s="922">
        <v>4.0999999999999996</v>
      </c>
      <c r="AQ113" s="923"/>
      <c r="AR113" s="923"/>
      <c r="AS113" s="923"/>
      <c r="AT113" s="924"/>
      <c r="AU113" s="932"/>
      <c r="AV113" s="933"/>
      <c r="AW113" s="933"/>
      <c r="AX113" s="933"/>
      <c r="AY113" s="933"/>
      <c r="AZ113" s="817" t="s">
        <v>425</v>
      </c>
      <c r="BA113" s="752"/>
      <c r="BB113" s="752"/>
      <c r="BC113" s="752"/>
      <c r="BD113" s="752"/>
      <c r="BE113" s="752"/>
      <c r="BF113" s="752"/>
      <c r="BG113" s="752"/>
      <c r="BH113" s="752"/>
      <c r="BI113" s="752"/>
      <c r="BJ113" s="752"/>
      <c r="BK113" s="752"/>
      <c r="BL113" s="752"/>
      <c r="BM113" s="752"/>
      <c r="BN113" s="752"/>
      <c r="BO113" s="752"/>
      <c r="BP113" s="753"/>
      <c r="BQ113" s="789" t="s">
        <v>122</v>
      </c>
      <c r="BR113" s="790"/>
      <c r="BS113" s="790"/>
      <c r="BT113" s="790"/>
      <c r="BU113" s="790"/>
      <c r="BV113" s="790" t="s">
        <v>122</v>
      </c>
      <c r="BW113" s="790"/>
      <c r="BX113" s="790"/>
      <c r="BY113" s="790"/>
      <c r="BZ113" s="790"/>
      <c r="CA113" s="790" t="s">
        <v>122</v>
      </c>
      <c r="CB113" s="790"/>
      <c r="CC113" s="790"/>
      <c r="CD113" s="790"/>
      <c r="CE113" s="790"/>
      <c r="CF113" s="875" t="s">
        <v>122</v>
      </c>
      <c r="CG113" s="876"/>
      <c r="CH113" s="876"/>
      <c r="CI113" s="876"/>
      <c r="CJ113" s="876"/>
      <c r="CK113" s="927"/>
      <c r="CL113" s="821"/>
      <c r="CM113" s="817"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7" t="s">
        <v>428</v>
      </c>
      <c r="BA114" s="752"/>
      <c r="BB114" s="752"/>
      <c r="BC114" s="752"/>
      <c r="BD114" s="752"/>
      <c r="BE114" s="752"/>
      <c r="BF114" s="752"/>
      <c r="BG114" s="752"/>
      <c r="BH114" s="752"/>
      <c r="BI114" s="752"/>
      <c r="BJ114" s="752"/>
      <c r="BK114" s="752"/>
      <c r="BL114" s="752"/>
      <c r="BM114" s="752"/>
      <c r="BN114" s="752"/>
      <c r="BO114" s="752"/>
      <c r="BP114" s="753"/>
      <c r="BQ114" s="789">
        <v>3992775</v>
      </c>
      <c r="BR114" s="790"/>
      <c r="BS114" s="790"/>
      <c r="BT114" s="790"/>
      <c r="BU114" s="790"/>
      <c r="BV114" s="790">
        <v>3901176</v>
      </c>
      <c r="BW114" s="790"/>
      <c r="BX114" s="790"/>
      <c r="BY114" s="790"/>
      <c r="BZ114" s="790"/>
      <c r="CA114" s="790">
        <v>3842333</v>
      </c>
      <c r="CB114" s="790"/>
      <c r="CC114" s="790"/>
      <c r="CD114" s="790"/>
      <c r="CE114" s="790"/>
      <c r="CF114" s="875">
        <v>35.1</v>
      </c>
      <c r="CG114" s="876"/>
      <c r="CH114" s="876"/>
      <c r="CI114" s="876"/>
      <c r="CJ114" s="876"/>
      <c r="CK114" s="927"/>
      <c r="CL114" s="821"/>
      <c r="CM114" s="817"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431</v>
      </c>
      <c r="BA115" s="752"/>
      <c r="BB115" s="752"/>
      <c r="BC115" s="752"/>
      <c r="BD115" s="752"/>
      <c r="BE115" s="752"/>
      <c r="BF115" s="752"/>
      <c r="BG115" s="752"/>
      <c r="BH115" s="752"/>
      <c r="BI115" s="752"/>
      <c r="BJ115" s="752"/>
      <c r="BK115" s="752"/>
      <c r="BL115" s="752"/>
      <c r="BM115" s="752"/>
      <c r="BN115" s="752"/>
      <c r="BO115" s="752"/>
      <c r="BP115" s="753"/>
      <c r="BQ115" s="789">
        <v>72444</v>
      </c>
      <c r="BR115" s="790"/>
      <c r="BS115" s="790"/>
      <c r="BT115" s="790"/>
      <c r="BU115" s="790"/>
      <c r="BV115" s="790">
        <v>79723</v>
      </c>
      <c r="BW115" s="790"/>
      <c r="BX115" s="790"/>
      <c r="BY115" s="790"/>
      <c r="BZ115" s="790"/>
      <c r="CA115" s="790">
        <v>109298</v>
      </c>
      <c r="CB115" s="790"/>
      <c r="CC115" s="790"/>
      <c r="CD115" s="790"/>
      <c r="CE115" s="790"/>
      <c r="CF115" s="875">
        <v>1</v>
      </c>
      <c r="CG115" s="876"/>
      <c r="CH115" s="876"/>
      <c r="CI115" s="876"/>
      <c r="CJ115" s="876"/>
      <c r="CK115" s="927"/>
      <c r="CL115" s="821"/>
      <c r="CM115" s="817"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2381295</v>
      </c>
      <c r="AB117" s="903"/>
      <c r="AC117" s="903"/>
      <c r="AD117" s="903"/>
      <c r="AE117" s="904"/>
      <c r="AF117" s="905">
        <v>2503994</v>
      </c>
      <c r="AG117" s="903"/>
      <c r="AH117" s="903"/>
      <c r="AI117" s="903"/>
      <c r="AJ117" s="904"/>
      <c r="AK117" s="905">
        <v>2445045</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26146261</v>
      </c>
      <c r="BR119" s="845"/>
      <c r="BS119" s="845"/>
      <c r="BT119" s="845"/>
      <c r="BU119" s="845"/>
      <c r="BV119" s="845">
        <v>24903477</v>
      </c>
      <c r="BW119" s="845"/>
      <c r="BX119" s="845"/>
      <c r="BY119" s="845"/>
      <c r="BZ119" s="845"/>
      <c r="CA119" s="845">
        <v>24171992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7"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10"/>
      <c r="BB120" s="810"/>
      <c r="BC120" s="810"/>
      <c r="BD120" s="810"/>
      <c r="BE120" s="810"/>
      <c r="BF120" s="810"/>
      <c r="BG120" s="810"/>
      <c r="BH120" s="810"/>
      <c r="BI120" s="810"/>
      <c r="BJ120" s="810"/>
      <c r="BK120" s="810"/>
      <c r="BL120" s="810"/>
      <c r="BM120" s="810"/>
      <c r="BN120" s="810"/>
      <c r="BO120" s="810"/>
      <c r="BP120" s="811"/>
      <c r="BQ120" s="861">
        <v>4652200</v>
      </c>
      <c r="BR120" s="842"/>
      <c r="BS120" s="842"/>
      <c r="BT120" s="842"/>
      <c r="BU120" s="842"/>
      <c r="BV120" s="842">
        <v>4911073</v>
      </c>
      <c r="BW120" s="842"/>
      <c r="BX120" s="842"/>
      <c r="BY120" s="842"/>
      <c r="BZ120" s="842"/>
      <c r="CA120" s="842">
        <v>4650645</v>
      </c>
      <c r="CB120" s="842"/>
      <c r="CC120" s="842"/>
      <c r="CD120" s="842"/>
      <c r="CE120" s="842"/>
      <c r="CF120" s="866">
        <v>42.4</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4257012</v>
      </c>
      <c r="DH120" s="842"/>
      <c r="DI120" s="842"/>
      <c r="DJ120" s="842"/>
      <c r="DK120" s="842"/>
      <c r="DL120" s="842">
        <v>3939616</v>
      </c>
      <c r="DM120" s="842"/>
      <c r="DN120" s="842"/>
      <c r="DO120" s="842"/>
      <c r="DP120" s="842"/>
      <c r="DQ120" s="842">
        <v>3956167</v>
      </c>
      <c r="DR120" s="842"/>
      <c r="DS120" s="842"/>
      <c r="DT120" s="842"/>
      <c r="DU120" s="842"/>
      <c r="DV120" s="843">
        <v>36.1</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447</v>
      </c>
      <c r="BA121" s="752"/>
      <c r="BB121" s="752"/>
      <c r="BC121" s="752"/>
      <c r="BD121" s="752"/>
      <c r="BE121" s="752"/>
      <c r="BF121" s="752"/>
      <c r="BG121" s="752"/>
      <c r="BH121" s="752"/>
      <c r="BI121" s="752"/>
      <c r="BJ121" s="752"/>
      <c r="BK121" s="752"/>
      <c r="BL121" s="752"/>
      <c r="BM121" s="752"/>
      <c r="BN121" s="752"/>
      <c r="BO121" s="752"/>
      <c r="BP121" s="753"/>
      <c r="BQ121" s="789">
        <v>2041005</v>
      </c>
      <c r="BR121" s="790"/>
      <c r="BS121" s="790"/>
      <c r="BT121" s="790"/>
      <c r="BU121" s="790"/>
      <c r="BV121" s="790">
        <v>1849606</v>
      </c>
      <c r="BW121" s="790"/>
      <c r="BX121" s="790"/>
      <c r="BY121" s="790"/>
      <c r="BZ121" s="790"/>
      <c r="CA121" s="790">
        <v>1749158</v>
      </c>
      <c r="CB121" s="790"/>
      <c r="CC121" s="790"/>
      <c r="CD121" s="790"/>
      <c r="CE121" s="790"/>
      <c r="CF121" s="875">
        <v>16</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789">
        <v>46291</v>
      </c>
      <c r="DH121" s="790"/>
      <c r="DI121" s="790"/>
      <c r="DJ121" s="790"/>
      <c r="DK121" s="790"/>
      <c r="DL121" s="790">
        <v>109572</v>
      </c>
      <c r="DM121" s="790"/>
      <c r="DN121" s="790"/>
      <c r="DO121" s="790"/>
      <c r="DP121" s="790"/>
      <c r="DQ121" s="790">
        <v>114078</v>
      </c>
      <c r="DR121" s="790"/>
      <c r="DS121" s="790"/>
      <c r="DT121" s="790"/>
      <c r="DU121" s="790"/>
      <c r="DV121" s="796">
        <v>1</v>
      </c>
      <c r="DW121" s="796"/>
      <c r="DX121" s="796"/>
      <c r="DY121" s="796"/>
      <c r="DZ121" s="797"/>
    </row>
    <row r="122" spans="1:130" s="230" customFormat="1" ht="26.25" customHeight="1" x14ac:dyDescent="0.2">
      <c r="A122" s="820"/>
      <c r="B122" s="821"/>
      <c r="C122" s="817"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13232154</v>
      </c>
      <c r="BR122" s="845"/>
      <c r="BS122" s="845"/>
      <c r="BT122" s="845"/>
      <c r="BU122" s="845"/>
      <c r="BV122" s="845">
        <v>12701824</v>
      </c>
      <c r="BW122" s="845"/>
      <c r="BX122" s="845"/>
      <c r="BY122" s="845"/>
      <c r="BZ122" s="845"/>
      <c r="CA122" s="845">
        <v>12652128</v>
      </c>
      <c r="CB122" s="845"/>
      <c r="CC122" s="845"/>
      <c r="CD122" s="845"/>
      <c r="CE122" s="845"/>
      <c r="CF122" s="846">
        <v>115.5</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789"/>
      <c r="DH122" s="790"/>
      <c r="DI122" s="790"/>
      <c r="DJ122" s="790"/>
      <c r="DK122" s="790"/>
      <c r="DL122" s="790"/>
      <c r="DM122" s="790"/>
      <c r="DN122" s="790"/>
      <c r="DO122" s="790"/>
      <c r="DP122" s="790"/>
      <c r="DQ122" s="790"/>
      <c r="DR122" s="790"/>
      <c r="DS122" s="790"/>
      <c r="DT122" s="790"/>
      <c r="DU122" s="790"/>
      <c r="DV122" s="796"/>
      <c r="DW122" s="796"/>
      <c r="DX122" s="796"/>
      <c r="DY122" s="796"/>
      <c r="DZ122" s="797"/>
    </row>
    <row r="123" spans="1:130" s="230" customFormat="1" ht="26.25" customHeight="1" x14ac:dyDescent="0.2">
      <c r="A123" s="820"/>
      <c r="B123" s="821"/>
      <c r="C123" s="817"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19925359</v>
      </c>
      <c r="BR123" s="833"/>
      <c r="BS123" s="833"/>
      <c r="BT123" s="833"/>
      <c r="BU123" s="833"/>
      <c r="BV123" s="833">
        <v>19462503</v>
      </c>
      <c r="BW123" s="833"/>
      <c r="BX123" s="833"/>
      <c r="BY123" s="833"/>
      <c r="BZ123" s="833"/>
      <c r="CA123" s="833">
        <v>19051931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7"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57.4</v>
      </c>
      <c r="BR124" s="831"/>
      <c r="BS124" s="831"/>
      <c r="BT124" s="831"/>
      <c r="BU124" s="831"/>
      <c r="BV124" s="831">
        <v>51.4</v>
      </c>
      <c r="BW124" s="831"/>
      <c r="BX124" s="831"/>
      <c r="BY124" s="831"/>
      <c r="BZ124" s="831"/>
      <c r="CA124" s="831">
        <v>46.7</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7"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7"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454</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460</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5">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v>236958</v>
      </c>
      <c r="AB128" s="803"/>
      <c r="AC128" s="803"/>
      <c r="AD128" s="803"/>
      <c r="AE128" s="804"/>
      <c r="AF128" s="805">
        <v>220386</v>
      </c>
      <c r="AG128" s="803"/>
      <c r="AH128" s="803"/>
      <c r="AI128" s="803"/>
      <c r="AJ128" s="804"/>
      <c r="AK128" s="805">
        <v>148865</v>
      </c>
      <c r="AL128" s="803"/>
      <c r="AM128" s="803"/>
      <c r="AN128" s="803"/>
      <c r="AO128" s="804"/>
      <c r="AP128" s="806"/>
      <c r="AQ128" s="807"/>
      <c r="AR128" s="807"/>
      <c r="AS128" s="807"/>
      <c r="AT128" s="808"/>
      <c r="AU128" s="232"/>
      <c r="AV128" s="232"/>
      <c r="AW128" s="232"/>
      <c r="AX128" s="809" t="s">
        <v>463</v>
      </c>
      <c r="AY128" s="810"/>
      <c r="AZ128" s="810"/>
      <c r="BA128" s="810"/>
      <c r="BB128" s="810"/>
      <c r="BC128" s="810"/>
      <c r="BD128" s="810"/>
      <c r="BE128" s="811"/>
      <c r="BF128" s="786" t="s">
        <v>122</v>
      </c>
      <c r="BG128" s="787"/>
      <c r="BH128" s="787"/>
      <c r="BI128" s="787"/>
      <c r="BJ128" s="787"/>
      <c r="BK128" s="787"/>
      <c r="BL128" s="812"/>
      <c r="BM128" s="786">
        <v>13.05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464</v>
      </c>
      <c r="CQ128" s="730"/>
      <c r="CR128" s="730"/>
      <c r="CS128" s="730"/>
      <c r="CT128" s="730"/>
      <c r="CU128" s="730"/>
      <c r="CV128" s="730"/>
      <c r="CW128" s="730"/>
      <c r="CX128" s="730"/>
      <c r="CY128" s="730"/>
      <c r="CZ128" s="730"/>
      <c r="DA128" s="730"/>
      <c r="DB128" s="730"/>
      <c r="DC128" s="730"/>
      <c r="DD128" s="730"/>
      <c r="DE128" s="730"/>
      <c r="DF128" s="731"/>
      <c r="DG128" s="792">
        <v>72444</v>
      </c>
      <c r="DH128" s="793"/>
      <c r="DI128" s="793"/>
      <c r="DJ128" s="793"/>
      <c r="DK128" s="793"/>
      <c r="DL128" s="793">
        <v>79723</v>
      </c>
      <c r="DM128" s="793"/>
      <c r="DN128" s="793"/>
      <c r="DO128" s="793"/>
      <c r="DP128" s="793"/>
      <c r="DQ128" s="793">
        <v>109298</v>
      </c>
      <c r="DR128" s="793"/>
      <c r="DS128" s="793"/>
      <c r="DT128" s="793"/>
      <c r="DU128" s="793"/>
      <c r="DV128" s="794">
        <v>1</v>
      </c>
      <c r="DW128" s="794"/>
      <c r="DX128" s="794"/>
      <c r="DY128" s="794"/>
      <c r="DZ128" s="795"/>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11998348</v>
      </c>
      <c r="AB129" s="780"/>
      <c r="AC129" s="780"/>
      <c r="AD129" s="780"/>
      <c r="AE129" s="781"/>
      <c r="AF129" s="782">
        <v>11735254</v>
      </c>
      <c r="AG129" s="780"/>
      <c r="AH129" s="780"/>
      <c r="AI129" s="780"/>
      <c r="AJ129" s="781"/>
      <c r="AK129" s="782">
        <v>12084936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18.05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1174356</v>
      </c>
      <c r="AB130" s="780"/>
      <c r="AC130" s="780"/>
      <c r="AD130" s="780"/>
      <c r="AE130" s="781"/>
      <c r="AF130" s="782">
        <v>1168226</v>
      </c>
      <c r="AG130" s="780"/>
      <c r="AH130" s="780"/>
      <c r="AI130" s="780"/>
      <c r="AJ130" s="781"/>
      <c r="AK130" s="782">
        <v>1126221</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10</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10823992</v>
      </c>
      <c r="AB131" s="764"/>
      <c r="AC131" s="764"/>
      <c r="AD131" s="764"/>
      <c r="AE131" s="765"/>
      <c r="AF131" s="766">
        <v>10567028</v>
      </c>
      <c r="AG131" s="764"/>
      <c r="AH131" s="764"/>
      <c r="AI131" s="764"/>
      <c r="AJ131" s="765"/>
      <c r="AK131" s="766">
        <v>10958715</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46.7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8.9613939299999998</v>
      </c>
      <c r="AB132" s="745"/>
      <c r="AC132" s="745"/>
      <c r="AD132" s="745"/>
      <c r="AE132" s="746"/>
      <c r="AF132" s="747">
        <v>10.55530467</v>
      </c>
      <c r="AG132" s="745"/>
      <c r="AH132" s="745"/>
      <c r="AI132" s="745"/>
      <c r="AJ132" s="746"/>
      <c r="AK132" s="747">
        <v>10.676060100000001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9.1</v>
      </c>
      <c r="AB133" s="724"/>
      <c r="AC133" s="724"/>
      <c r="AD133" s="724"/>
      <c r="AE133" s="725"/>
      <c r="AF133" s="723">
        <v>9.4</v>
      </c>
      <c r="AG133" s="724"/>
      <c r="AH133" s="724"/>
      <c r="AI133" s="724"/>
      <c r="AJ133" s="725"/>
      <c r="AK133" s="723">
        <v>10</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Or0Cl7NP4G/5CgStIQE0I+WUG5vba+jBfseJilRqXzlux+OJbi8DnMVx/TS5Zu6ozI3YTxeZ4g8VVnG7R+vIA==" saltValue="zxkLa/ula84nOfAi+Kv85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Normal="85" zoomScaleSheetLayoutView="100" workbookViewId="0">
      <selection activeCell="DN90" sqref="DN90"/>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OO+k8Zb3GQrXfQf0IN6ArdSMW6vIma6RFx+NzStaFcNagxQ7t1RIkHTofzv+I7SYLe4k5aluP6gNkynUj+3xQ==" saltValue="a642gZrPeE49AKPaB9UL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V55"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ZlCXWBpE4q0traNp0Ot00dn3gelSihOPxHjMJBmWdfm99oBVGosemndIymNaV5IzPLavl8ios0Q9Mk4GSgypQ==" saltValue="A3f7UPVswW0zhg2T+/77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9"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3456658</v>
      </c>
      <c r="AP9" s="281">
        <v>64185</v>
      </c>
      <c r="AQ9" s="282">
        <v>73824</v>
      </c>
      <c r="AR9" s="283">
        <v>-13.1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313</v>
      </c>
      <c r="AP10" s="284">
        <v>6</v>
      </c>
      <c r="AQ10" s="285">
        <v>6244</v>
      </c>
      <c r="AR10" s="286">
        <v>-99.9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37517</v>
      </c>
      <c r="AP11" s="284">
        <v>697</v>
      </c>
      <c r="AQ11" s="285">
        <v>1048</v>
      </c>
      <c r="AR11" s="286">
        <v>-33.5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v>6550</v>
      </c>
      <c r="AP12" s="284">
        <v>122</v>
      </c>
      <c r="AQ12" s="285">
        <v>8</v>
      </c>
      <c r="AR12" s="286">
        <v>1425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128399</v>
      </c>
      <c r="AP13" s="284">
        <v>2384</v>
      </c>
      <c r="AQ13" s="285">
        <v>2350</v>
      </c>
      <c r="AR13" s="286">
        <v>1.4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49559</v>
      </c>
      <c r="AP14" s="284">
        <v>920</v>
      </c>
      <c r="AQ14" s="285">
        <v>1698</v>
      </c>
      <c r="AR14" s="286">
        <v>-45.8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-236484</v>
      </c>
      <c r="AP15" s="284">
        <v>-4391</v>
      </c>
      <c r="AQ15" s="285">
        <v>-3564</v>
      </c>
      <c r="AR15" s="286">
        <v>23.2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3442512</v>
      </c>
      <c r="AP16" s="284">
        <v>63922</v>
      </c>
      <c r="AQ16" s="285">
        <v>81608</v>
      </c>
      <c r="AR16" s="286">
        <v>-21.7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6.94</v>
      </c>
      <c r="AP21" s="298">
        <v>7.59</v>
      </c>
      <c r="AQ21" s="299">
        <v>-0.65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97.8</v>
      </c>
      <c r="AP22" s="303">
        <v>98.2</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1995088</v>
      </c>
      <c r="AP32" s="312">
        <v>37046</v>
      </c>
      <c r="AQ32" s="313">
        <v>42992</v>
      </c>
      <c r="AR32" s="314">
        <v>-13.8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501</v>
      </c>
      <c r="AP33" s="312" t="s">
        <v>501</v>
      </c>
      <c r="AQ33" s="313" t="s">
        <v>501</v>
      </c>
      <c r="AR33" s="314" t="s">
        <v>501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501</v>
      </c>
      <c r="AP34" s="312" t="s">
        <v>501</v>
      </c>
      <c r="AQ34" s="313">
        <v>43</v>
      </c>
      <c r="AR34" s="314" t="s">
        <v>501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449957</v>
      </c>
      <c r="AP35" s="312">
        <v>8355</v>
      </c>
      <c r="AQ35" s="313">
        <v>11969</v>
      </c>
      <c r="AR35" s="314">
        <v>-30.2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t="s">
        <v>501</v>
      </c>
      <c r="AP36" s="312" t="s">
        <v>501</v>
      </c>
      <c r="AQ36" s="313">
        <v>2138</v>
      </c>
      <c r="AR36" s="314" t="s">
        <v>501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501</v>
      </c>
      <c r="AP37" s="312" t="s">
        <v>501</v>
      </c>
      <c r="AQ37" s="313">
        <v>592</v>
      </c>
      <c r="AR37" s="314" t="s">
        <v>501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501</v>
      </c>
      <c r="AP38" s="315" t="s">
        <v>501</v>
      </c>
      <c r="AQ38" s="316">
        <v>2</v>
      </c>
      <c r="AR38" s="304" t="s">
        <v>501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-148865</v>
      </c>
      <c r="AP39" s="312">
        <v>-2764</v>
      </c>
      <c r="AQ39" s="313">
        <v>-5777</v>
      </c>
      <c r="AR39" s="314">
        <v>-52.2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-1126221</v>
      </c>
      <c r="AP40" s="312">
        <v>-20912</v>
      </c>
      <c r="AQ40" s="313">
        <v>-36457</v>
      </c>
      <c r="AR40" s="314">
        <v>-42.6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1169959</v>
      </c>
      <c r="AP41" s="312">
        <v>21724</v>
      </c>
      <c r="AQ41" s="313">
        <v>15502</v>
      </c>
      <c r="AR41" s="314">
        <v>40.1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1762572</v>
      </c>
      <c r="AN51" s="334">
        <v>32257</v>
      </c>
      <c r="AO51" s="335">
        <v>-2.2999999999999998</v>
      </c>
      <c r="AP51" s="336">
        <v>62383</v>
      </c>
      <c r="AQ51" s="337">
        <v>14.1</v>
      </c>
      <c r="AR51" s="338">
        <v>-16.399999999999999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1321861</v>
      </c>
      <c r="AN52" s="342">
        <v>24191</v>
      </c>
      <c r="AO52" s="343">
        <v>-19.5</v>
      </c>
      <c r="AP52" s="344">
        <v>35325</v>
      </c>
      <c r="AQ52" s="345">
        <v>7.6</v>
      </c>
      <c r="AR52" s="346">
        <v>-27.1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1999469</v>
      </c>
      <c r="AN53" s="334">
        <v>36820</v>
      </c>
      <c r="AO53" s="335">
        <v>14.1</v>
      </c>
      <c r="AP53" s="336">
        <v>63812</v>
      </c>
      <c r="AQ53" s="337">
        <v>2.2999999999999998</v>
      </c>
      <c r="AR53" s="338">
        <v>11.8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1580424</v>
      </c>
      <c r="AN54" s="342">
        <v>29103</v>
      </c>
      <c r="AO54" s="343">
        <v>20.3</v>
      </c>
      <c r="AP54" s="344">
        <v>33848</v>
      </c>
      <c r="AQ54" s="345">
        <v>-4.2</v>
      </c>
      <c r="AR54" s="346">
        <v>24.5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1662752</v>
      </c>
      <c r="AN55" s="334">
        <v>30763</v>
      </c>
      <c r="AO55" s="335">
        <v>-16.5</v>
      </c>
      <c r="AP55" s="336">
        <v>54225</v>
      </c>
      <c r="AQ55" s="337">
        <v>-15</v>
      </c>
      <c r="AR55" s="338">
        <v>-1.5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1174138</v>
      </c>
      <c r="AN56" s="342">
        <v>21723</v>
      </c>
      <c r="AO56" s="343">
        <v>-25.4</v>
      </c>
      <c r="AP56" s="344">
        <v>27337</v>
      </c>
      <c r="AQ56" s="345">
        <v>-19.2</v>
      </c>
      <c r="AR56" s="346">
        <v>-6.2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2310319</v>
      </c>
      <c r="AN57" s="334">
        <v>42823</v>
      </c>
      <c r="AO57" s="335">
        <v>39.200000000000003</v>
      </c>
      <c r="AP57" s="336">
        <v>54016</v>
      </c>
      <c r="AQ57" s="337">
        <v>-0.4</v>
      </c>
      <c r="AR57" s="338">
        <v>39.6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1468567</v>
      </c>
      <c r="AN58" s="342">
        <v>27220</v>
      </c>
      <c r="AO58" s="343">
        <v>25.3</v>
      </c>
      <c r="AP58" s="344">
        <v>28078</v>
      </c>
      <c r="AQ58" s="345">
        <v>2.7</v>
      </c>
      <c r="AR58" s="346">
        <v>22.6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2600638</v>
      </c>
      <c r="AN59" s="334">
        <v>48290</v>
      </c>
      <c r="AO59" s="335">
        <v>12.8</v>
      </c>
      <c r="AP59" s="336">
        <v>52786</v>
      </c>
      <c r="AQ59" s="337">
        <v>-2.2999999999999998</v>
      </c>
      <c r="AR59" s="338">
        <v>15.1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2026013</v>
      </c>
      <c r="AN60" s="342">
        <v>37620</v>
      </c>
      <c r="AO60" s="343">
        <v>38.200000000000003</v>
      </c>
      <c r="AP60" s="344">
        <v>28742</v>
      </c>
      <c r="AQ60" s="345">
        <v>2.4</v>
      </c>
      <c r="AR60" s="346">
        <v>35.799999999999997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2067150</v>
      </c>
      <c r="AN61" s="349">
        <v>38191</v>
      </c>
      <c r="AO61" s="350">
        <v>9.5</v>
      </c>
      <c r="AP61" s="351">
        <v>57444</v>
      </c>
      <c r="AQ61" s="352">
        <v>-0.3</v>
      </c>
      <c r="AR61" s="338">
        <v>9.8000000000000007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1514201</v>
      </c>
      <c r="AN62" s="342">
        <v>27971</v>
      </c>
      <c r="AO62" s="343">
        <v>7.8</v>
      </c>
      <c r="AP62" s="344">
        <v>30666</v>
      </c>
      <c r="AQ62" s="345">
        <v>-2.1</v>
      </c>
      <c r="AR62" s="346">
        <v>9.9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f7A3DKje0kR4sld7vWdrizEziM/3XAq7oEcvLzPNJAjT83MpgB5DhniPriHpc/lji9xJcQaUEykpko7JgG4mQ==" saltValue="gnQ7uXQV64LAy8Lk0hpk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election activeCell="AO116" sqref="AO11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RJCtkPW3dTIl3+7zYkJYp1mZwjr7Cty6k2MmT0km2Q+q1fXeqJVMMZkaG+72uUi0lXFiCe6yiEKB55VpKwNJlA==" saltValue="c+CI+vU8dHxGa3ri08K7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2" zoomScale="70" zoomScaleNormal="70" zoomScaleSheetLayoutView="55" workbookViewId="0">
      <selection activeCell="DK99" sqref="DK99"/>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eCuBtLIPOjkepV5gwRtngHgbyuroteygfykK714Vm+uT3iB0GGRRn2hGuLcV2aM3tfE96LyFrS6gAxxFbk0hvg==" saltValue="1BeJu1ESMpfHWuFeo8gY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SheetLayoutView="100" workbookViewId="0">
      <selection activeCell="M50" sqref="M5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10.29</v>
      </c>
      <c r="G47" s="12">
        <v>8.77</v>
      </c>
      <c r="H47" s="12">
        <v>15.42</v>
      </c>
      <c r="I47" s="12">
        <v>15.77</v>
      </c>
      <c r="J47" s="13">
        <v>12.51</v>
      </c>
    </row>
    <row r="48" spans="2:10" ht="57.75" customHeight="1" x14ac:dyDescent="0.2">
      <c r="B48" s="14"/>
      <c r="C48" s="1141" t="s">
        <v>4</v>
      </c>
      <c r="D48" s="1141"/>
      <c r="E48" s="1142"/>
      <c r="F48" s="15">
        <v>9.32</v>
      </c>
      <c r="G48" s="16">
        <v>11.65</v>
      </c>
      <c r="H48" s="16">
        <v>16.66</v>
      </c>
      <c r="I48" s="16">
        <v>14.16</v>
      </c>
      <c r="J48" s="17">
        <v>15.03</v>
      </c>
    </row>
    <row r="49" spans="2:10" ht="57.75" customHeight="1" thickBot="1" x14ac:dyDescent="0.25">
      <c r="B49" s="18"/>
      <c r="C49" s="1143" t="s">
        <v>5</v>
      </c>
      <c r="D49" s="1143"/>
      <c r="E49" s="1144"/>
      <c r="F49" s="19" t="s">
        <v>530</v>
      </c>
      <c r="G49" s="20">
        <v>1.41</v>
      </c>
      <c r="H49" s="20">
        <v>12.54</v>
      </c>
      <c r="I49" s="20" t="s">
        <v>531</v>
      </c>
      <c r="J49" s="21" t="s">
        <v>532</v>
      </c>
    </row>
    <row r="50" spans="2:10" ht="13.2" x14ac:dyDescent="0.2"/>
  </sheetData>
  <sheetProtection algorithmName="SHA-512" hashValue="6FUoYs3+zpsg+U2xwm6q+aMyfGpkfijmrkqRDrL1yFWHBEPA4Eax4utDOsQxbU1hoiWzQwszzOPmCxvX5Kh32Q==" saltValue="ZDDoJ8aMEizm9Z2tqjeS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3" zoomScaleSheetLayoutView="100" workbookViewId="0">
      <selection activeCell="P37" sqref="P3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533</v>
      </c>
      <c r="D34" s="1151"/>
      <c r="E34" s="1152"/>
      <c r="F34" s="32">
        <v>9.27</v>
      </c>
      <c r="G34" s="33">
        <v>11.62</v>
      </c>
      <c r="H34" s="33">
        <v>15.56</v>
      </c>
      <c r="I34" s="33">
        <v>14.14</v>
      </c>
      <c r="J34" s="34">
        <v>15</v>
      </c>
      <c r="K34" s="22"/>
      <c r="L34" s="22"/>
      <c r="M34" s="22"/>
      <c r="N34" s="22"/>
      <c r="O34" s="22"/>
      <c r="P34" s="22"/>
    </row>
    <row r="35" spans="1:16" ht="39" customHeight="1" x14ac:dyDescent="0.2">
      <c r="A35" s="22"/>
      <c r="B35" s="35"/>
      <c r="C35" s="1145" t="s">
        <v>534</v>
      </c>
      <c r="D35" s="1146"/>
      <c r="E35" s="1147"/>
      <c r="F35" s="36">
        <v>8.3699999999999992</v>
      </c>
      <c r="G35" s="37">
        <v>10.92</v>
      </c>
      <c r="H35" s="37">
        <v>12.76</v>
      </c>
      <c r="I35" s="37">
        <v>13.98</v>
      </c>
      <c r="J35" s="38">
        <v>14.55</v>
      </c>
      <c r="K35" s="22"/>
      <c r="L35" s="22"/>
      <c r="M35" s="22"/>
      <c r="N35" s="22"/>
      <c r="O35" s="22"/>
      <c r="P35" s="22"/>
    </row>
    <row r="36" spans="1:16" ht="39" customHeight="1" x14ac:dyDescent="0.2">
      <c r="A36" s="22"/>
      <c r="B36" s="35"/>
      <c r="C36" s="1145" t="s">
        <v>535</v>
      </c>
      <c r="D36" s="1146"/>
      <c r="E36" s="1147"/>
      <c r="F36" s="36">
        <v>4.1399999999999997</v>
      </c>
      <c r="G36" s="37">
        <v>4.1900000000000004</v>
      </c>
      <c r="H36" s="37">
        <v>4.4000000000000004</v>
      </c>
      <c r="I36" s="37">
        <v>4.66</v>
      </c>
      <c r="J36" s="38">
        <v>4.1399999999999997</v>
      </c>
      <c r="K36" s="22"/>
      <c r="L36" s="22"/>
      <c r="M36" s="22"/>
      <c r="N36" s="22"/>
      <c r="O36" s="22"/>
      <c r="P36" s="22"/>
    </row>
    <row r="37" spans="1:16" ht="39" customHeight="1" x14ac:dyDescent="0.2">
      <c r="A37" s="22"/>
      <c r="B37" s="35"/>
      <c r="C37" s="1145" t="s">
        <v>536</v>
      </c>
      <c r="D37" s="1146"/>
      <c r="E37" s="1147"/>
      <c r="F37" s="36">
        <v>0.57999999999999996</v>
      </c>
      <c r="G37" s="37">
        <v>1.19</v>
      </c>
      <c r="H37" s="37">
        <v>1.54</v>
      </c>
      <c r="I37" s="37">
        <v>2.19</v>
      </c>
      <c r="J37" s="38">
        <v>3.09</v>
      </c>
      <c r="K37" s="22"/>
      <c r="L37" s="22"/>
      <c r="M37" s="22"/>
      <c r="N37" s="22"/>
      <c r="O37" s="22"/>
      <c r="P37" s="22"/>
    </row>
    <row r="38" spans="1:16" ht="39" customHeight="1" x14ac:dyDescent="0.2">
      <c r="A38" s="22"/>
      <c r="B38" s="35"/>
      <c r="C38" s="1145" t="s">
        <v>537</v>
      </c>
      <c r="D38" s="1146"/>
      <c r="E38" s="1147"/>
      <c r="F38" s="36">
        <v>0.92</v>
      </c>
      <c r="G38" s="37">
        <v>1.08</v>
      </c>
      <c r="H38" s="37">
        <v>1.1399999999999999</v>
      </c>
      <c r="I38" s="37">
        <v>1.95</v>
      </c>
      <c r="J38" s="38">
        <v>1.18</v>
      </c>
      <c r="K38" s="22"/>
      <c r="L38" s="22"/>
      <c r="M38" s="22"/>
      <c r="N38" s="22"/>
      <c r="O38" s="22"/>
      <c r="P38" s="22"/>
    </row>
    <row r="39" spans="1:16" ht="39" customHeight="1" x14ac:dyDescent="0.2">
      <c r="A39" s="22"/>
      <c r="B39" s="35"/>
      <c r="C39" s="1145" t="s">
        <v>538</v>
      </c>
      <c r="D39" s="1146"/>
      <c r="E39" s="1147"/>
      <c r="F39" s="36">
        <v>0.63</v>
      </c>
      <c r="G39" s="37">
        <v>0.28999999999999998</v>
      </c>
      <c r="H39" s="37">
        <v>0.45</v>
      </c>
      <c r="I39" s="37">
        <v>0.52</v>
      </c>
      <c r="J39" s="38">
        <v>0.14000000000000001</v>
      </c>
      <c r="K39" s="22"/>
      <c r="L39" s="22"/>
      <c r="M39" s="22"/>
      <c r="N39" s="22"/>
      <c r="O39" s="22"/>
      <c r="P39" s="22"/>
    </row>
    <row r="40" spans="1:16" ht="39" customHeight="1" x14ac:dyDescent="0.2">
      <c r="A40" s="22"/>
      <c r="B40" s="35"/>
      <c r="C40" s="1145" t="s">
        <v>539</v>
      </c>
      <c r="D40" s="1146"/>
      <c r="E40" s="1147"/>
      <c r="F40" s="36">
        <v>0.02</v>
      </c>
      <c r="G40" s="37">
        <v>0.02</v>
      </c>
      <c r="H40" s="37">
        <v>0.02</v>
      </c>
      <c r="I40" s="37">
        <v>0.02</v>
      </c>
      <c r="J40" s="38">
        <v>0.02</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540</v>
      </c>
      <c r="D42" s="1146"/>
      <c r="E42" s="1147"/>
      <c r="F42" s="36" t="s">
        <v>501</v>
      </c>
      <c r="G42" s="37" t="s">
        <v>501</v>
      </c>
      <c r="H42" s="37" t="s">
        <v>501</v>
      </c>
      <c r="I42" s="37" t="s">
        <v>501</v>
      </c>
      <c r="J42" s="38" t="s">
        <v>501</v>
      </c>
      <c r="K42" s="22"/>
      <c r="L42" s="22"/>
      <c r="M42" s="22"/>
      <c r="N42" s="22"/>
      <c r="O42" s="22"/>
      <c r="P42" s="22"/>
    </row>
    <row r="43" spans="1:16" ht="39" customHeight="1" thickBot="1" x14ac:dyDescent="0.25">
      <c r="A43" s="22"/>
      <c r="B43" s="40"/>
      <c r="C43" s="1148" t="s">
        <v>541</v>
      </c>
      <c r="D43" s="1149"/>
      <c r="E43" s="1150"/>
      <c r="F43" s="41">
        <v>0.02</v>
      </c>
      <c r="G43" s="42" t="s">
        <v>501</v>
      </c>
      <c r="H43" s="42" t="s">
        <v>501</v>
      </c>
      <c r="I43" s="42" t="s">
        <v>501</v>
      </c>
      <c r="J43" s="43" t="s">
        <v>501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koAH6jdgzIp07eIw+BxBBOiCe75OKMYoNbAKssLnBZto7EDmJRecM9ShRoIT4kEsW6hXaYgb33NF2JaV9Dxfg==" saltValue="mYBQilXxTOtFMupuX2xm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3"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1911</v>
      </c>
      <c r="L45" s="60">
        <v>1815</v>
      </c>
      <c r="M45" s="60">
        <v>1908</v>
      </c>
      <c r="N45" s="60">
        <v>2025</v>
      </c>
      <c r="O45" s="61">
        <v>1995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501</v>
      </c>
      <c r="L46" s="64" t="s">
        <v>501</v>
      </c>
      <c r="M46" s="64" t="s">
        <v>501</v>
      </c>
      <c r="N46" s="64" t="s">
        <v>501</v>
      </c>
      <c r="O46" s="65" t="s">
        <v>501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501</v>
      </c>
      <c r="L47" s="64" t="s">
        <v>501</v>
      </c>
      <c r="M47" s="64" t="s">
        <v>501</v>
      </c>
      <c r="N47" s="64" t="s">
        <v>501</v>
      </c>
      <c r="O47" s="65" t="s">
        <v>501</v>
      </c>
      <c r="P47" s="48"/>
      <c r="Q47" s="48"/>
      <c r="R47" s="48"/>
      <c r="S47" s="48"/>
      <c r="T47" s="48"/>
      <c r="U47" s="48"/>
    </row>
    <row r="48" spans="1:21" ht="30.75" customHeight="1" x14ac:dyDescent="0.2">
      <c r="A48" s="48"/>
      <c r="B48" s="1178"/>
      <c r="C48" s="1179"/>
      <c r="D48" s="62"/>
      <c r="E48" s="1155" t="s">
        <v>13</v>
      </c>
      <c r="F48" s="1155"/>
      <c r="G48" s="1155"/>
      <c r="H48" s="1155"/>
      <c r="I48" s="1155"/>
      <c r="J48" s="1156"/>
      <c r="K48" s="63">
        <v>553</v>
      </c>
      <c r="L48" s="64">
        <v>493</v>
      </c>
      <c r="M48" s="64">
        <v>473</v>
      </c>
      <c r="N48" s="64">
        <v>479</v>
      </c>
      <c r="O48" s="65">
        <v>450</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501</v>
      </c>
      <c r="L49" s="64" t="s">
        <v>501</v>
      </c>
      <c r="M49" s="64" t="s">
        <v>501</v>
      </c>
      <c r="N49" s="64" t="s">
        <v>501</v>
      </c>
      <c r="O49" s="65" t="s">
        <v>501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501</v>
      </c>
      <c r="L50" s="64" t="s">
        <v>501</v>
      </c>
      <c r="M50" s="64" t="s">
        <v>501</v>
      </c>
      <c r="N50" s="64" t="s">
        <v>501</v>
      </c>
      <c r="O50" s="65" t="s">
        <v>501</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501</v>
      </c>
      <c r="L51" s="64" t="s">
        <v>501</v>
      </c>
      <c r="M51" s="64" t="s">
        <v>501</v>
      </c>
      <c r="N51" s="64" t="s">
        <v>501</v>
      </c>
      <c r="O51" s="65" t="s">
        <v>501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1495</v>
      </c>
      <c r="L52" s="64">
        <v>1388</v>
      </c>
      <c r="M52" s="64">
        <v>1412</v>
      </c>
      <c r="N52" s="64">
        <v>1388</v>
      </c>
      <c r="O52" s="65">
        <v>1275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969</v>
      </c>
      <c r="L53" s="69">
        <v>920</v>
      </c>
      <c r="M53" s="69">
        <v>969</v>
      </c>
      <c r="N53" s="69">
        <v>1116</v>
      </c>
      <c r="O53" s="70">
        <v>1170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c8Bacg6XC7yi5i8+2AnkhhxhtMAXqk9+tSLAikMEyzkEK8OiHQxChnNM8Zl8UwjtdwYU27b5w81qId2vasCOg==" saltValue="88NisaZTPbXdNEw11png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6"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18305</v>
      </c>
      <c r="J41" s="356">
        <v>18093</v>
      </c>
      <c r="K41" s="356">
        <v>17778</v>
      </c>
      <c r="L41" s="356">
        <v>16873</v>
      </c>
      <c r="M41" s="357">
        <v>16150</v>
      </c>
    </row>
    <row r="42" spans="2:13" ht="27.75" customHeight="1" x14ac:dyDescent="0.2">
      <c r="B42" s="1186"/>
      <c r="C42" s="1187"/>
      <c r="D42" s="106"/>
      <c r="E42" s="1190" t="s">
        <v>32</v>
      </c>
      <c r="F42" s="1190"/>
      <c r="G42" s="1190"/>
      <c r="H42" s="1191"/>
      <c r="I42" s="358" t="s">
        <v>501</v>
      </c>
      <c r="J42" s="359" t="s">
        <v>501</v>
      </c>
      <c r="K42" s="359" t="s">
        <v>501</v>
      </c>
      <c r="L42" s="359" t="s">
        <v>501</v>
      </c>
      <c r="M42" s="360" t="s">
        <v>501</v>
      </c>
    </row>
    <row r="43" spans="2:13" ht="27.75" customHeight="1" x14ac:dyDescent="0.2">
      <c r="B43" s="1186"/>
      <c r="C43" s="1187"/>
      <c r="D43" s="106"/>
      <c r="E43" s="1190" t="s">
        <v>33</v>
      </c>
      <c r="F43" s="1190"/>
      <c r="G43" s="1190"/>
      <c r="H43" s="1191"/>
      <c r="I43" s="358">
        <v>5536</v>
      </c>
      <c r="J43" s="359">
        <v>4840</v>
      </c>
      <c r="K43" s="359">
        <v>4303</v>
      </c>
      <c r="L43" s="359">
        <v>4049</v>
      </c>
      <c r="M43" s="360">
        <v>4070</v>
      </c>
    </row>
    <row r="44" spans="2:13" ht="27.75" customHeight="1" x14ac:dyDescent="0.2">
      <c r="B44" s="1186"/>
      <c r="C44" s="1187"/>
      <c r="D44" s="106"/>
      <c r="E44" s="1190" t="s">
        <v>34</v>
      </c>
      <c r="F44" s="1190"/>
      <c r="G44" s="1190"/>
      <c r="H44" s="1191"/>
      <c r="I44" s="358" t="s">
        <v>501</v>
      </c>
      <c r="J44" s="359" t="s">
        <v>501</v>
      </c>
      <c r="K44" s="359" t="s">
        <v>501</v>
      </c>
      <c r="L44" s="359" t="s">
        <v>501</v>
      </c>
      <c r="M44" s="360" t="s">
        <v>501</v>
      </c>
    </row>
    <row r="45" spans="2:13" ht="27.75" customHeight="1" x14ac:dyDescent="0.2">
      <c r="B45" s="1186"/>
      <c r="C45" s="1187"/>
      <c r="D45" s="106"/>
      <c r="E45" s="1190" t="s">
        <v>35</v>
      </c>
      <c r="F45" s="1190"/>
      <c r="G45" s="1190"/>
      <c r="H45" s="1191"/>
      <c r="I45" s="358">
        <v>3973</v>
      </c>
      <c r="J45" s="359">
        <v>3927</v>
      </c>
      <c r="K45" s="359">
        <v>3993</v>
      </c>
      <c r="L45" s="359">
        <v>3901</v>
      </c>
      <c r="M45" s="360">
        <v>3842</v>
      </c>
    </row>
    <row r="46" spans="2:13" ht="27.75" customHeight="1" x14ac:dyDescent="0.2">
      <c r="B46" s="1186"/>
      <c r="C46" s="1187"/>
      <c r="D46" s="107"/>
      <c r="E46" s="1190" t="s">
        <v>36</v>
      </c>
      <c r="F46" s="1190"/>
      <c r="G46" s="1190"/>
      <c r="H46" s="1191"/>
      <c r="I46" s="358" t="s">
        <v>501</v>
      </c>
      <c r="J46" s="359">
        <v>33</v>
      </c>
      <c r="K46" s="359">
        <v>72</v>
      </c>
      <c r="L46" s="359">
        <v>80</v>
      </c>
      <c r="M46" s="360">
        <v>109</v>
      </c>
    </row>
    <row r="47" spans="2:13" ht="27.75" customHeight="1" x14ac:dyDescent="0.2">
      <c r="B47" s="1186"/>
      <c r="C47" s="1187"/>
      <c r="D47" s="108"/>
      <c r="E47" s="1200" t="s">
        <v>37</v>
      </c>
      <c r="F47" s="1201"/>
      <c r="G47" s="1201"/>
      <c r="H47" s="1202"/>
      <c r="I47" s="358" t="s">
        <v>501</v>
      </c>
      <c r="J47" s="359" t="s">
        <v>501</v>
      </c>
      <c r="K47" s="359" t="s">
        <v>501</v>
      </c>
      <c r="L47" s="359" t="s">
        <v>501</v>
      </c>
      <c r="M47" s="360" t="s">
        <v>501</v>
      </c>
    </row>
    <row r="48" spans="2:13" ht="27.75" customHeight="1" x14ac:dyDescent="0.2">
      <c r="B48" s="1186"/>
      <c r="C48" s="1187"/>
      <c r="D48" s="106"/>
      <c r="E48" s="1190" t="s">
        <v>38</v>
      </c>
      <c r="F48" s="1190"/>
      <c r="G48" s="1190"/>
      <c r="H48" s="1191"/>
      <c r="I48" s="358" t="s">
        <v>501</v>
      </c>
      <c r="J48" s="359" t="s">
        <v>501</v>
      </c>
      <c r="K48" s="359" t="s">
        <v>501</v>
      </c>
      <c r="L48" s="359" t="s">
        <v>501</v>
      </c>
      <c r="M48" s="360" t="s">
        <v>501</v>
      </c>
    </row>
    <row r="49" spans="2:13" ht="27.75" customHeight="1" x14ac:dyDescent="0.2">
      <c r="B49" s="1188"/>
      <c r="C49" s="1189"/>
      <c r="D49" s="106"/>
      <c r="E49" s="1190" t="s">
        <v>39</v>
      </c>
      <c r="F49" s="1190"/>
      <c r="G49" s="1190"/>
      <c r="H49" s="1191"/>
      <c r="I49" s="358" t="s">
        <v>501</v>
      </c>
      <c r="J49" s="359" t="s">
        <v>501</v>
      </c>
      <c r="K49" s="359" t="s">
        <v>501</v>
      </c>
      <c r="L49" s="359" t="s">
        <v>501</v>
      </c>
      <c r="M49" s="360" t="s">
        <v>501</v>
      </c>
    </row>
    <row r="50" spans="2:13" ht="27.75" customHeight="1" x14ac:dyDescent="0.2">
      <c r="B50" s="1184" t="s">
        <v>40</v>
      </c>
      <c r="C50" s="1185"/>
      <c r="D50" s="109"/>
      <c r="E50" s="1190" t="s">
        <v>41</v>
      </c>
      <c r="F50" s="1190"/>
      <c r="G50" s="1190"/>
      <c r="H50" s="1191"/>
      <c r="I50" s="358">
        <v>3551</v>
      </c>
      <c r="J50" s="359">
        <v>3657</v>
      </c>
      <c r="K50" s="359">
        <v>4652</v>
      </c>
      <c r="L50" s="359">
        <v>4911</v>
      </c>
      <c r="M50" s="360">
        <v>4651</v>
      </c>
    </row>
    <row r="51" spans="2:13" ht="27.75" customHeight="1" x14ac:dyDescent="0.2">
      <c r="B51" s="1186"/>
      <c r="C51" s="1187"/>
      <c r="D51" s="106"/>
      <c r="E51" s="1190" t="s">
        <v>42</v>
      </c>
      <c r="F51" s="1190"/>
      <c r="G51" s="1190"/>
      <c r="H51" s="1191"/>
      <c r="I51" s="358">
        <v>2496</v>
      </c>
      <c r="J51" s="359">
        <v>2282</v>
      </c>
      <c r="K51" s="359">
        <v>2041</v>
      </c>
      <c r="L51" s="359">
        <v>1850</v>
      </c>
      <c r="M51" s="360">
        <v>1749</v>
      </c>
    </row>
    <row r="52" spans="2:13" ht="27.75" customHeight="1" x14ac:dyDescent="0.2">
      <c r="B52" s="1188"/>
      <c r="C52" s="1189"/>
      <c r="D52" s="106"/>
      <c r="E52" s="1190" t="s">
        <v>43</v>
      </c>
      <c r="F52" s="1190"/>
      <c r="G52" s="1190"/>
      <c r="H52" s="1191"/>
      <c r="I52" s="358">
        <v>13550</v>
      </c>
      <c r="J52" s="359">
        <v>13414</v>
      </c>
      <c r="K52" s="359">
        <v>13232</v>
      </c>
      <c r="L52" s="359">
        <v>12702</v>
      </c>
      <c r="M52" s="360">
        <v>12652</v>
      </c>
    </row>
    <row r="53" spans="2:13" ht="27.75" customHeight="1" thickBot="1" x14ac:dyDescent="0.25">
      <c r="B53" s="1192" t="s">
        <v>19</v>
      </c>
      <c r="C53" s="1193"/>
      <c r="D53" s="110"/>
      <c r="E53" s="1194" t="s">
        <v>44</v>
      </c>
      <c r="F53" s="1194"/>
      <c r="G53" s="1194"/>
      <c r="H53" s="1195"/>
      <c r="I53" s="361">
        <v>8216</v>
      </c>
      <c r="J53" s="362">
        <v>7540</v>
      </c>
      <c r="K53" s="362">
        <v>6221</v>
      </c>
      <c r="L53" s="362">
        <v>5441</v>
      </c>
      <c r="M53" s="363">
        <v>5120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X8RU/VXrKMBvvrh6iimETAv5PUyme4OkInOwrOpXC3xZ5HythQXUQhdgJMgIwK28/uRxPz3JxvIAdvpj+OP71w==" saltValue="tf3xPFpN5L2nWjpvcd8b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1" zoomScale="70" zoomScaleNormal="70" zoomScaleSheetLayoutView="100" workbookViewId="0">
      <selection activeCell="I62" sqref="I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1850</v>
      </c>
      <c r="G55" s="122">
        <v>1851</v>
      </c>
      <c r="H55" s="123">
        <v>1511</v>
      </c>
    </row>
    <row r="56" spans="2:8" ht="52.5" customHeight="1" x14ac:dyDescent="0.2">
      <c r="B56" s="124"/>
      <c r="C56" s="1213" t="s">
        <v>47</v>
      </c>
      <c r="D56" s="1213"/>
      <c r="E56" s="1214"/>
      <c r="F56" s="125">
        <v>26</v>
      </c>
      <c r="G56" s="125">
        <v>26</v>
      </c>
      <c r="H56" s="126">
        <v>26</v>
      </c>
    </row>
    <row r="57" spans="2:8" ht="53.25" customHeight="1" x14ac:dyDescent="0.2">
      <c r="B57" s="124"/>
      <c r="C57" s="1215" t="s">
        <v>48</v>
      </c>
      <c r="D57" s="1215"/>
      <c r="E57" s="1216"/>
      <c r="F57" s="127">
        <v>2565</v>
      </c>
      <c r="G57" s="127">
        <v>2933</v>
      </c>
      <c r="H57" s="128">
        <v>3107</v>
      </c>
    </row>
    <row r="58" spans="2:8" ht="45.75" customHeight="1" x14ac:dyDescent="0.2">
      <c r="B58" s="129"/>
      <c r="C58" s="1203" t="s">
        <v>547</v>
      </c>
      <c r="D58" s="1204"/>
      <c r="E58" s="1205"/>
      <c r="F58" s="130">
        <v>1436</v>
      </c>
      <c r="G58" s="130">
        <v>1687</v>
      </c>
      <c r="H58" s="131">
        <v>1807</v>
      </c>
    </row>
    <row r="59" spans="2:8" ht="45.75" customHeight="1" x14ac:dyDescent="0.2">
      <c r="B59" s="129"/>
      <c r="C59" s="1203" t="s">
        <v>548</v>
      </c>
      <c r="D59" s="1204"/>
      <c r="E59" s="1205"/>
      <c r="F59" s="130">
        <v>504</v>
      </c>
      <c r="G59" s="130">
        <v>589</v>
      </c>
      <c r="H59" s="131">
        <v>599</v>
      </c>
    </row>
    <row r="60" spans="2:8" ht="45.75" customHeight="1" x14ac:dyDescent="0.2">
      <c r="B60" s="129"/>
      <c r="C60" s="1203" t="s">
        <v>549</v>
      </c>
      <c r="D60" s="1204"/>
      <c r="E60" s="1205"/>
      <c r="F60" s="130">
        <v>326</v>
      </c>
      <c r="G60" s="130">
        <v>288</v>
      </c>
      <c r="H60" s="131">
        <v>299</v>
      </c>
    </row>
    <row r="61" spans="2:8" ht="45.75" customHeight="1" x14ac:dyDescent="0.2">
      <c r="B61" s="129"/>
      <c r="C61" s="1203" t="s">
        <v>550</v>
      </c>
      <c r="D61" s="1204"/>
      <c r="E61" s="1205"/>
      <c r="F61" s="130">
        <v>156</v>
      </c>
      <c r="G61" s="130">
        <v>236</v>
      </c>
      <c r="H61" s="131">
        <v>262</v>
      </c>
    </row>
    <row r="62" spans="2:8" ht="45.75" customHeight="1" thickBot="1" x14ac:dyDescent="0.25">
      <c r="B62" s="132"/>
      <c r="C62" s="1206" t="s">
        <v>551</v>
      </c>
      <c r="D62" s="1207"/>
      <c r="E62" s="1208"/>
      <c r="F62" s="133">
        <v>103</v>
      </c>
      <c r="G62" s="133">
        <v>103</v>
      </c>
      <c r="H62" s="134">
        <v>103</v>
      </c>
    </row>
    <row r="63" spans="2:8" ht="52.5" customHeight="1" thickBot="1" x14ac:dyDescent="0.25">
      <c r="B63" s="135"/>
      <c r="C63" s="1209" t="s">
        <v>49</v>
      </c>
      <c r="D63" s="1209"/>
      <c r="E63" s="1210"/>
      <c r="F63" s="136">
        <v>4441</v>
      </c>
      <c r="G63" s="136">
        <v>4809</v>
      </c>
      <c r="H63" s="137">
        <v>4644</v>
      </c>
    </row>
    <row r="64" spans="2:8" ht="13.2" x14ac:dyDescent="0.2"/>
  </sheetData>
  <sheetProtection algorithmName="SHA-512" hashValue="a9k+o0Fl/fUxDllc1Jipl8SUxeB1CYHXePwS5m7Ep8Y5fPko4dD/lrVUV956pmJ30h25Hm66AgmN6zKYGyWYKg==" saltValue="HSP81DHl8mMaIWNRyB+Y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32257</v>
      </c>
      <c r="E3" s="156"/>
      <c r="F3" s="157">
        <v>62383</v>
      </c>
      <c r="G3" s="158"/>
      <c r="H3" s="159"/>
    </row>
    <row r="4" spans="1:8" x14ac:dyDescent="0.2">
      <c r="A4" s="160"/>
      <c r="B4" s="161"/>
      <c r="C4" s="162"/>
      <c r="D4" s="163">
        <v>24191</v>
      </c>
      <c r="E4" s="164"/>
      <c r="F4" s="165">
        <v>35325</v>
      </c>
      <c r="G4" s="166"/>
      <c r="H4" s="167"/>
    </row>
    <row r="5" spans="1:8" x14ac:dyDescent="0.2">
      <c r="A5" s="148" t="s">
        <v>519</v>
      </c>
      <c r="B5" s="153"/>
      <c r="C5" s="154"/>
      <c r="D5" s="155">
        <v>36820</v>
      </c>
      <c r="E5" s="156"/>
      <c r="F5" s="157">
        <v>63812</v>
      </c>
      <c r="G5" s="158"/>
      <c r="H5" s="159"/>
    </row>
    <row r="6" spans="1:8" x14ac:dyDescent="0.2">
      <c r="A6" s="160"/>
      <c r="B6" s="161"/>
      <c r="C6" s="162"/>
      <c r="D6" s="163">
        <v>29103</v>
      </c>
      <c r="E6" s="164"/>
      <c r="F6" s="165">
        <v>33848</v>
      </c>
      <c r="G6" s="166"/>
      <c r="H6" s="167"/>
    </row>
    <row r="7" spans="1:8" x14ac:dyDescent="0.2">
      <c r="A7" s="148" t="s">
        <v>520</v>
      </c>
      <c r="B7" s="153"/>
      <c r="C7" s="154"/>
      <c r="D7" s="155">
        <v>30763</v>
      </c>
      <c r="E7" s="156"/>
      <c r="F7" s="157">
        <v>54225</v>
      </c>
      <c r="G7" s="158"/>
      <c r="H7" s="159"/>
    </row>
    <row r="8" spans="1:8" x14ac:dyDescent="0.2">
      <c r="A8" s="160"/>
      <c r="B8" s="161"/>
      <c r="C8" s="162"/>
      <c r="D8" s="163">
        <v>21723</v>
      </c>
      <c r="E8" s="164"/>
      <c r="F8" s="165">
        <v>27337</v>
      </c>
      <c r="G8" s="166"/>
      <c r="H8" s="167"/>
    </row>
    <row r="9" spans="1:8" x14ac:dyDescent="0.2">
      <c r="A9" s="148" t="s">
        <v>521</v>
      </c>
      <c r="B9" s="153"/>
      <c r="C9" s="154"/>
      <c r="D9" s="155">
        <v>42823</v>
      </c>
      <c r="E9" s="156"/>
      <c r="F9" s="157">
        <v>54016</v>
      </c>
      <c r="G9" s="158"/>
      <c r="H9" s="159"/>
    </row>
    <row r="10" spans="1:8" x14ac:dyDescent="0.2">
      <c r="A10" s="160"/>
      <c r="B10" s="161"/>
      <c r="C10" s="162"/>
      <c r="D10" s="163">
        <v>27220</v>
      </c>
      <c r="E10" s="164"/>
      <c r="F10" s="165">
        <v>28078</v>
      </c>
      <c r="G10" s="166"/>
      <c r="H10" s="167"/>
    </row>
    <row r="11" spans="1:8" x14ac:dyDescent="0.2">
      <c r="A11" s="148" t="s">
        <v>522</v>
      </c>
      <c r="B11" s="153"/>
      <c r="C11" s="154"/>
      <c r="D11" s="155">
        <v>48290</v>
      </c>
      <c r="E11" s="156"/>
      <c r="F11" s="157">
        <v>52786</v>
      </c>
      <c r="G11" s="158"/>
      <c r="H11" s="159"/>
    </row>
    <row r="12" spans="1:8" x14ac:dyDescent="0.2">
      <c r="A12" s="160"/>
      <c r="B12" s="161"/>
      <c r="C12" s="168"/>
      <c r="D12" s="163">
        <v>37620</v>
      </c>
      <c r="E12" s="164"/>
      <c r="F12" s="165">
        <v>28742</v>
      </c>
      <c r="G12" s="166"/>
      <c r="H12" s="167"/>
    </row>
    <row r="13" spans="1:8" x14ac:dyDescent="0.2">
      <c r="A13" s="148"/>
      <c r="B13" s="153"/>
      <c r="C13" s="169"/>
      <c r="D13" s="170">
        <v>38191</v>
      </c>
      <c r="E13" s="171"/>
      <c r="F13" s="172">
        <v>57444</v>
      </c>
      <c r="G13" s="173"/>
      <c r="H13" s="159"/>
    </row>
    <row r="14" spans="1:8" x14ac:dyDescent="0.2">
      <c r="A14" s="160"/>
      <c r="B14" s="161"/>
      <c r="C14" s="162"/>
      <c r="D14" s="163">
        <v>27971</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9.32</v>
      </c>
      <c r="C19" s="174">
        <f>ROUND(VALUE(SUBSTITUTE(実質収支比率等に係る経年分析!G$48,"▲","-")),2)</f>
        <v>11.65</v>
      </c>
      <c r="D19" s="174">
        <f>ROUND(VALUE(SUBSTITUTE(実質収支比率等に係る経年分析!H$48,"▲","-")),2)</f>
        <v>16.66</v>
      </c>
      <c r="E19" s="174">
        <f>ROUND(VALUE(SUBSTITUTE(実質収支比率等に係る経年分析!I$48,"▲","-")),2)</f>
        <v>14.16</v>
      </c>
      <c r="F19" s="174">
        <f>ROUND(VALUE(SUBSTITUTE(実質収支比率等に係る経年分析!J$48,"▲","-")),2)</f>
        <v>15.03</v>
      </c>
    </row>
    <row r="20" spans="1:11" x14ac:dyDescent="0.2">
      <c r="A20" s="174" t="s">
        <v>53</v>
      </c>
      <c r="B20" s="174">
        <f>ROUND(VALUE(SUBSTITUTE(実質収支比率等に係る経年分析!F$47,"▲","-")),2)</f>
        <v>10.29</v>
      </c>
      <c r="C20" s="174">
        <f>ROUND(VALUE(SUBSTITUTE(実質収支比率等に係る経年分析!G$47,"▲","-")),2)</f>
        <v>8.77</v>
      </c>
      <c r="D20" s="174">
        <f>ROUND(VALUE(SUBSTITUTE(実質収支比率等に係る経年分析!H$47,"▲","-")),2)</f>
        <v>15.42</v>
      </c>
      <c r="E20" s="174">
        <f>ROUND(VALUE(SUBSTITUTE(実質収支比率等に係る経年分析!I$47,"▲","-")),2)</f>
        <v>15.77</v>
      </c>
      <c r="F20" s="174">
        <f>ROUND(VALUE(SUBSTITUTE(実質収支比率等に係る経年分析!J$47,"▲","-")),2)</f>
        <v>12.51</v>
      </c>
    </row>
    <row r="21" spans="1:11" x14ac:dyDescent="0.2">
      <c r="A21" s="174" t="s">
        <v>54</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1.41</v>
      </c>
      <c r="D21" s="174">
        <f>IF(ISNUMBER(VALUE(SUBSTITUTE(実質収支比率等に係る経年分析!H$49,"▲","-"))),ROUND(VALUE(SUBSTITUTE(実質収支比率等に係る経年分析!H$49,"▲","-")),2),NA())</f>
        <v>12.54</v>
      </c>
      <c r="E21" s="174">
        <f>IF(ISNUMBER(VALUE(SUBSTITUTE(実質収支比率等に係る経年分析!I$49,"▲","-"))),ROUND(VALUE(SUBSTITUTE(実質収支比率等に係る経年分析!I$49,"▲","-")),2),NA())</f>
        <v>-1.77</v>
      </c>
      <c r="F21" s="174">
        <f>IF(ISNUMBER(VALUE(SUBSTITUTE(実質収支比率等に係る経年分析!J$49,"▲","-"))),ROUND(VALUE(SUBSTITUTE(実質収支比率等に係る経年分析!J$49,"▲","-")),2),NA())</f>
        <v>-1.53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中小企業従業員退職金等共済事業特別会計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1.1399999999999999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3.09</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4.1399999999999997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4.1900000000000004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4.4000000000000004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4.1399999999999997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8.3699999999999992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14.55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1495</v>
      </c>
      <c r="E42" s="176"/>
      <c r="F42" s="176"/>
      <c r="G42" s="176">
        <f>'実質公債費比率（分子）の構造'!L$52</f>
        <v>1388</v>
      </c>
      <c r="H42" s="176"/>
      <c r="I42" s="176"/>
      <c r="J42" s="176">
        <f>'実質公債費比率（分子）の構造'!M$52</f>
        <v>1412</v>
      </c>
      <c r="K42" s="176"/>
      <c r="L42" s="176"/>
      <c r="M42" s="176">
        <f>'実質公債費比率（分子）の構造'!N$52</f>
        <v>1388</v>
      </c>
      <c r="N42" s="176"/>
      <c r="O42" s="176"/>
      <c r="P42" s="176">
        <f>'実質公債費比率（分子）の構造'!O$52</f>
        <v>1275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553</v>
      </c>
      <c r="C46" s="176"/>
      <c r="D46" s="176"/>
      <c r="E46" s="176">
        <f>'実質公債費比率（分子）の構造'!L$48</f>
        <v>493</v>
      </c>
      <c r="F46" s="176"/>
      <c r="G46" s="176"/>
      <c r="H46" s="176">
        <f>'実質公債費比率（分子）の構造'!M$48</f>
        <v>473</v>
      </c>
      <c r="I46" s="176"/>
      <c r="J46" s="176"/>
      <c r="K46" s="176">
        <f>'実質公債費比率（分子）の構造'!N$48</f>
        <v>479</v>
      </c>
      <c r="L46" s="176"/>
      <c r="M46" s="176"/>
      <c r="N46" s="176">
        <f>'実質公債費比率（分子）の構造'!O$48</f>
        <v>450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1911</v>
      </c>
      <c r="C49" s="176"/>
      <c r="D49" s="176"/>
      <c r="E49" s="176">
        <f>'実質公債費比率（分子）の構造'!L$45</f>
        <v>1815</v>
      </c>
      <c r="F49" s="176"/>
      <c r="G49" s="176"/>
      <c r="H49" s="176">
        <f>'実質公債費比率（分子）の構造'!M$45</f>
        <v>1908</v>
      </c>
      <c r="I49" s="176"/>
      <c r="J49" s="176"/>
      <c r="K49" s="176">
        <f>'実質公債費比率（分子）の構造'!N$45</f>
        <v>2025</v>
      </c>
      <c r="L49" s="176"/>
      <c r="M49" s="176"/>
      <c r="N49" s="176">
        <f>'実質公債費比率（分子）の構造'!O$45</f>
        <v>1995</v>
      </c>
      <c r="O49" s="176"/>
      <c r="P49" s="176"/>
    </row>
    <row r="50" spans="1:16" x14ac:dyDescent="0.2">
      <c r="A50" s="176" t="s">
        <v>67</v>
      </c>
      <c r="B50" s="176" t="e">
        <f>NA()</f>
        <v>#N/A</v>
      </c>
      <c r="C50" s="176">
        <f>IF(ISNUMBER('実質公債費比率（分子）の構造'!K$53),'実質公債費比率（分子）の構造'!K$53,NA())</f>
        <v>969</v>
      </c>
      <c r="D50" s="176" t="e">
        <f>NA()</f>
        <v>#N/A</v>
      </c>
      <c r="E50" s="176" t="e">
        <f>NA()</f>
        <v>#N/A</v>
      </c>
      <c r="F50" s="176">
        <f>IF(ISNUMBER('実質公債費比率（分子）の構造'!L$53),'実質公債費比率（分子）の構造'!L$53,NA())</f>
        <v>920</v>
      </c>
      <c r="G50" s="176" t="e">
        <f>NA()</f>
        <v>#N/A</v>
      </c>
      <c r="H50" s="176" t="e">
        <f>NA()</f>
        <v>#N/A</v>
      </c>
      <c r="I50" s="176">
        <f>IF(ISNUMBER('実質公債費比率（分子）の構造'!M$53),'実質公債費比率（分子）の構造'!M$53,NA())</f>
        <v>969</v>
      </c>
      <c r="J50" s="176" t="e">
        <f>NA()</f>
        <v>#N/A</v>
      </c>
      <c r="K50" s="176" t="e">
        <f>NA()</f>
        <v>#N/A</v>
      </c>
      <c r="L50" s="176">
        <f>IF(ISNUMBER('実質公債費比率（分子）の構造'!N$53),'実質公債費比率（分子）の構造'!N$53,NA())</f>
        <v>1116</v>
      </c>
      <c r="M50" s="176" t="e">
        <f>NA()</f>
        <v>#N/A</v>
      </c>
      <c r="N50" s="176" t="e">
        <f>NA()</f>
        <v>#N/A</v>
      </c>
      <c r="O50" s="176">
        <f>IF(ISNUMBER('実質公債費比率（分子）の構造'!O$53),'実質公債費比率（分子）の構造'!O$53,NA())</f>
        <v>1170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13550</v>
      </c>
      <c r="E56" s="175"/>
      <c r="F56" s="175"/>
      <c r="G56" s="175">
        <f>'将来負担比率（分子）の構造'!J$52</f>
        <v>13414</v>
      </c>
      <c r="H56" s="175"/>
      <c r="I56" s="175"/>
      <c r="J56" s="175">
        <f>'将来負担比率（分子）の構造'!K$52</f>
        <v>13232</v>
      </c>
      <c r="K56" s="175"/>
      <c r="L56" s="175"/>
      <c r="M56" s="175">
        <f>'将来負担比率（分子）の構造'!L$52</f>
        <v>12702</v>
      </c>
      <c r="N56" s="175"/>
      <c r="O56" s="175"/>
      <c r="P56" s="175">
        <f>'将来負担比率（分子）の構造'!M$52</f>
        <v>12652</v>
      </c>
    </row>
    <row r="57" spans="1:16" x14ac:dyDescent="0.2">
      <c r="A57" s="175" t="s">
        <v>42</v>
      </c>
      <c r="B57" s="175"/>
      <c r="C57" s="175"/>
      <c r="D57" s="175">
        <f>'将来負担比率（分子）の構造'!I$51</f>
        <v>2496</v>
      </c>
      <c r="E57" s="175"/>
      <c r="F57" s="175"/>
      <c r="G57" s="175">
        <f>'将来負担比率（分子）の構造'!J$51</f>
        <v>2282</v>
      </c>
      <c r="H57" s="175"/>
      <c r="I57" s="175"/>
      <c r="J57" s="175">
        <f>'将来負担比率（分子）の構造'!K$51</f>
        <v>2041</v>
      </c>
      <c r="K57" s="175"/>
      <c r="L57" s="175"/>
      <c r="M57" s="175">
        <f>'将来負担比率（分子）の構造'!L$51</f>
        <v>1850</v>
      </c>
      <c r="N57" s="175"/>
      <c r="O57" s="175"/>
      <c r="P57" s="175">
        <f>'将来負担比率（分子）の構造'!M$51</f>
        <v>1749</v>
      </c>
    </row>
    <row r="58" spans="1:16" x14ac:dyDescent="0.2">
      <c r="A58" s="175" t="s">
        <v>41</v>
      </c>
      <c r="B58" s="175"/>
      <c r="C58" s="175"/>
      <c r="D58" s="175">
        <f>'将来負担比率（分子）の構造'!I$50</f>
        <v>3551</v>
      </c>
      <c r="E58" s="175"/>
      <c r="F58" s="175"/>
      <c r="G58" s="175">
        <f>'将来負担比率（分子）の構造'!J$50</f>
        <v>3657</v>
      </c>
      <c r="H58" s="175"/>
      <c r="I58" s="175"/>
      <c r="J58" s="175">
        <f>'将来負担比率（分子）の構造'!K$50</f>
        <v>4652</v>
      </c>
      <c r="K58" s="175"/>
      <c r="L58" s="175"/>
      <c r="M58" s="175">
        <f>'将来負担比率（分子）の構造'!L$50</f>
        <v>4911</v>
      </c>
      <c r="N58" s="175"/>
      <c r="O58" s="175"/>
      <c r="P58" s="175">
        <f>'将来負担比率（分子）の構造'!M$50</f>
        <v>4651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33</v>
      </c>
      <c r="F61" s="175"/>
      <c r="G61" s="175"/>
      <c r="H61" s="175">
        <f>'将来負担比率（分子）の構造'!K$46</f>
        <v>72</v>
      </c>
      <c r="I61" s="175"/>
      <c r="J61" s="175"/>
      <c r="K61" s="175">
        <f>'将来負担比率（分子）の構造'!L$46</f>
        <v>80</v>
      </c>
      <c r="L61" s="175"/>
      <c r="M61" s="175"/>
      <c r="N61" s="175">
        <f>'将来負担比率（分子）の構造'!M$46</f>
        <v>109</v>
      </c>
      <c r="O61" s="175"/>
      <c r="P61" s="175"/>
    </row>
    <row r="62" spans="1:16" x14ac:dyDescent="0.2">
      <c r="A62" s="175" t="s">
        <v>35</v>
      </c>
      <c r="B62" s="175">
        <f>'将来負担比率（分子）の構造'!I$45</f>
        <v>3973</v>
      </c>
      <c r="C62" s="175"/>
      <c r="D62" s="175"/>
      <c r="E62" s="175">
        <f>'将来負担比率（分子）の構造'!J$45</f>
        <v>3927</v>
      </c>
      <c r="F62" s="175"/>
      <c r="G62" s="175"/>
      <c r="H62" s="175">
        <f>'将来負担比率（分子）の構造'!K$45</f>
        <v>3993</v>
      </c>
      <c r="I62" s="175"/>
      <c r="J62" s="175"/>
      <c r="K62" s="175">
        <f>'将来負担比率（分子）の構造'!L$45</f>
        <v>3901</v>
      </c>
      <c r="L62" s="175"/>
      <c r="M62" s="175"/>
      <c r="N62" s="175">
        <f>'将来負担比率（分子）の構造'!M$45</f>
        <v>3842</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5536</v>
      </c>
      <c r="C64" s="175"/>
      <c r="D64" s="175"/>
      <c r="E64" s="175">
        <f>'将来負担比率（分子）の構造'!J$43</f>
        <v>4840</v>
      </c>
      <c r="F64" s="175"/>
      <c r="G64" s="175"/>
      <c r="H64" s="175">
        <f>'将来負担比率（分子）の構造'!K$43</f>
        <v>4303</v>
      </c>
      <c r="I64" s="175"/>
      <c r="J64" s="175"/>
      <c r="K64" s="175">
        <f>'将来負担比率（分子）の構造'!L$43</f>
        <v>4049</v>
      </c>
      <c r="L64" s="175"/>
      <c r="M64" s="175"/>
      <c r="N64" s="175">
        <f>'将来負担比率（分子）の構造'!M$43</f>
        <v>4070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18305</v>
      </c>
      <c r="C66" s="175"/>
      <c r="D66" s="175"/>
      <c r="E66" s="175">
        <f>'将来負担比率（分子）の構造'!J$41</f>
        <v>18093</v>
      </c>
      <c r="F66" s="175"/>
      <c r="G66" s="175"/>
      <c r="H66" s="175">
        <f>'将来負担比率（分子）の構造'!K$41</f>
        <v>17778</v>
      </c>
      <c r="I66" s="175"/>
      <c r="J66" s="175"/>
      <c r="K66" s="175">
        <f>'将来負担比率（分子）の構造'!L$41</f>
        <v>16873</v>
      </c>
      <c r="L66" s="175"/>
      <c r="M66" s="175"/>
      <c r="N66" s="175">
        <f>'将来負担比率（分子）の構造'!M$41</f>
        <v>16150</v>
      </c>
      <c r="O66" s="175"/>
      <c r="P66" s="175"/>
    </row>
    <row r="67" spans="1:16" x14ac:dyDescent="0.2">
      <c r="A67" s="175" t="s">
        <v>71</v>
      </c>
      <c r="B67" s="175" t="e">
        <f>NA()</f>
        <v>#N/A</v>
      </c>
      <c r="C67" s="175">
        <f>IF(ISNUMBER('将来負担比率（分子）の構造'!I$53), IF('将来負担比率（分子）の構造'!I$53 &lt; 0, 0, '将来負担比率（分子）の構造'!I$53), NA())</f>
        <v>8216</v>
      </c>
      <c r="D67" s="175" t="e">
        <f>NA()</f>
        <v>#N/A</v>
      </c>
      <c r="E67" s="175" t="e">
        <f>NA()</f>
        <v>#N/A</v>
      </c>
      <c r="F67" s="175">
        <f>IF(ISNUMBER('将来負担比率（分子）の構造'!J$53), IF('将来負担比率（分子）の構造'!J$53 &lt; 0, 0, '将来負担比率（分子）の構造'!J$53), NA())</f>
        <v>7540</v>
      </c>
      <c r="G67" s="175" t="e">
        <f>NA()</f>
        <v>#N/A</v>
      </c>
      <c r="H67" s="175" t="e">
        <f>NA()</f>
        <v>#N/A</v>
      </c>
      <c r="I67" s="175">
        <f>IF(ISNUMBER('将来負担比率（分子）の構造'!K$53), IF('将来負担比率（分子）の構造'!K$53 &lt; 0, 0, '将来負担比率（分子）の構造'!K$53), NA())</f>
        <v>6221</v>
      </c>
      <c r="J67" s="175" t="e">
        <f>NA()</f>
        <v>#N/A</v>
      </c>
      <c r="K67" s="175" t="e">
        <f>NA()</f>
        <v>#N/A</v>
      </c>
      <c r="L67" s="175">
        <f>IF(ISNUMBER('将来負担比率（分子）の構造'!L$53), IF('将来負担比率（分子）の構造'!L$53 &lt; 0, 0, '将来負担比率（分子）の構造'!L$53), NA())</f>
        <v>5441</v>
      </c>
      <c r="M67" s="175" t="e">
        <f>NA()</f>
        <v>#N/A</v>
      </c>
      <c r="N67" s="175" t="e">
        <f>NA()</f>
        <v>#N/A</v>
      </c>
      <c r="O67" s="175">
        <f>IF(ISNUMBER('将来負担比率（分子）の構造'!M$53), IF('将来負担比率（分子）の構造'!M$53 &lt; 0, 0, '将来負担比率（分子）の構造'!M$53), NA())</f>
        <v>5120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1850</v>
      </c>
      <c r="C72" s="179">
        <f>基金残高に係る経年分析!G55</f>
        <v>1851</v>
      </c>
      <c r="D72" s="179">
        <f>基金残高に係る経年分析!H55</f>
        <v>1511</v>
      </c>
    </row>
    <row r="73" spans="1:16" x14ac:dyDescent="0.2">
      <c r="A73" s="178" t="s">
        <v>74</v>
      </c>
      <c r="B73" s="179">
        <f>基金残高に係る経年分析!F56</f>
        <v>26</v>
      </c>
      <c r="C73" s="179">
        <f>基金残高に係る経年分析!G56</f>
        <v>26</v>
      </c>
      <c r="D73" s="179">
        <f>基金残高に係る経年分析!H56</f>
        <v>26</v>
      </c>
    </row>
    <row r="74" spans="1:16" x14ac:dyDescent="0.2">
      <c r="A74" s="178" t="s">
        <v>75</v>
      </c>
      <c r="B74" s="179">
        <f>基金残高に係る経年分析!F57</f>
        <v>2565</v>
      </c>
      <c r="C74" s="179">
        <f>基金残高に係る経年分析!G57</f>
        <v>2933</v>
      </c>
      <c r="D74" s="179">
        <f>基金残高に係る経年分析!H57</f>
        <v>3107</v>
      </c>
    </row>
  </sheetData>
  <sheetProtection algorithmName="SHA-512" hashValue="texGhNSvO8IHzp22cTqohWiceUEYAvGe71d/pFDENWmTB+Kunw8rY+bPeA9cx7cZLAxNu+dXSfgZT4TpOj0VeQ==" saltValue="cXpTHHqEu8g2Zs5Evht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八木原　大貴</cp:lastModifiedBy>
  <dcterms:created xsi:type="dcterms:W3CDTF">2025-02-19T01:26:45Z</dcterms:created>
  <dcterms:modified xsi:type="dcterms:W3CDTF">2025-03-18T04:19:29Z</dcterms:modified>
  <cp:category/>
</cp:coreProperties>
</file>