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1923\Desktop\照会回答\R6\70314〆 令和５年度財政状況資料集の作成及び提出について（依頼）\作業\"/>
    </mc:Choice>
  </mc:AlternateContent>
  <xr:revisionPtr revIDLastSave="0" documentId="13_ncr:1_{34A1D942-6C8D-4912-B94C-03C9D824266D}" xr6:coauthVersionLast="36" xr6:coauthVersionMax="36"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C35" i="10"/>
  <c r="BW34" i="10"/>
  <c r="BE34" i="10"/>
  <c r="C34" i="10"/>
  <c r="BW35" i="10" l="1"/>
  <c r="BW36" i="10" s="1"/>
  <c r="BW37" i="10" s="1"/>
  <c r="BW38" i="10" s="1"/>
  <c r="BW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AM34" i="10"/>
  <c r="AM35" i="10" s="1"/>
</calcChain>
</file>

<file path=xl/sharedStrings.xml><?xml version="1.0" encoding="utf-8"?>
<sst xmlns="http://schemas.openxmlformats.org/spreadsheetml/2006/main" count="1126" uniqueCount="562">
  <si>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</si>
  <si>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</si>
  <si>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</si>
  <si>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</si>
  <si>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</si>
  <si>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</si>
  <si>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</si>
  <si>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</si>
  <si>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</si>
  <si>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</si>
  <si>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</si>
  <si>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</si>
  <si>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</si>
  <si>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</si>
  <si>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</si>
  <si>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</si>
  <si>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</si>
  <si>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</si>
  <si>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</si>
  <si>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</si>
  <si>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</si>
  <si>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</si>
  <si>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</si>
  <si>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</si>
  <si>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</si>
  <si>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</si>
  <si>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</si>
  <si>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</si>
  <si>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</si>
  <si>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</si>
  <si>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</si>
  <si>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</si>
  <si>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</si>
  <si>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</si>
  <si>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</si>
  <si>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</si>
  <si>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</si>
  <si>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</si>
  <si>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</si>
  <si>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</si>
  <si>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</si>
  <si>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</si>
  <si>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</si>
  <si>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</si>
  <si>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</si>
  <si>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</si>
  <si>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</si>
  <si>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</si>
  <si>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</si>
  <si>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</si>
  <si>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</si>
  <si>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</si>
  <si>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</si>
  <si>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</si>
  <si>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</si>
  <si>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</si>
  <si>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</si>
  <si>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</si>
  <si>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</si>
  <si>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</si>
  <si>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</si>
  <si>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</si>
  <si>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</si>
  <si>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</si>
  <si>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</si>
  <si>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</si>
  <si>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</si>
  <si>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</si>
  <si>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</si>
  <si>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</si>
  <si>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</si>
  <si>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</si>
  <si>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</si>
  <si>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</si>
  <si>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</si>
  <si>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</si>
  <si>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</si>
  <si>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</si>
  <si>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</si>
  <si>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</si>
  <si>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</si>
  <si>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</si>
  <si>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</si>
  <si>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</si>
  <si>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</si>
  <si>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</si>
  <si>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</si>
  <si>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</si>
  <si>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</si>
  <si>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</si>
  <si>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</si>
  <si>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</si>
  <si>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</si>
  <si>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</si>
  <si>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</si>
  <si>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</si>
  <si>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</si>
  <si>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</si>
  <si>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</si>
  <si>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</si>
  <si>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</si>
  <si>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</si>
  <si>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</si>
  <si>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</si>
  <si>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</si>
  <si>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</si>
  <si>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</si>
  <si>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</si>
  <si>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</si>
  <si>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</si>
  <si>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</si>
  <si>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</si>
  <si>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</si>
  <si>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</si>
  <si>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</si>
  <si>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</si>
  <si>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</si>
  <si>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</si>
  <si>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</si>
  <si>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</si>
  <si>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</si>
  <si>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</si>
  <si>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</si>
  <si>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</si>
  <si>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</si>
  <si>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</si>
  <si>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</si>
  <si>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</si>
  <si>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</si>
  <si>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</si>
  <si>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</si>
  <si>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</si>
  <si>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</si>
  <si>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</si>
  <si>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</si>
  <si>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</si>
  <si>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</si>
  <si>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</si>
  <si>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</si>
  <si>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</si>
  <si>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</si>
  <si>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</si>
  <si>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</si>
  <si>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</si>
  <si>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</si>
  <si>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</si>
  <si>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</si>
  <si>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</si>
  <si>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</si>
  <si>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</si>
  <si>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</si>
  <si>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</si>
  <si>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</si>
  <si>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</si>
  <si>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</si>
  <si>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</si>
  <si>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</si>
  <si>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</si>
  <si>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</si>
  <si>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</si>
  <si>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</si>
  <si>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</si>
  <si>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</si>
  <si>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</si>
  <si>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</si>
  <si>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</si>
  <si>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</si>
  <si>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</si>
  <si>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</si>
  <si>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</si>
  <si>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</si>
  <si>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</si>
  <si>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</si>
  <si>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</si>
  <si>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</si>
  <si>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</si>
  <si>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</si>
  <si>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</si>
  <si>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</si>
  <si>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</si>
  <si>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</si>
  <si>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</si>
  <si>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</si>
  <si>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</si>
  <si>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</si>
  <si>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</si>
  <si>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</si>
  <si>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</si>
  <si>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</si>
  <si>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</si>
  <si>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</si>
  <si>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</si>
  <si>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</si>
  <si>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</si>
  <si>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</si>
  <si>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</si>
  <si>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</si>
  <si>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</si>
  <si>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</si>
  <si>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</si>
  <si>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</si>
  <si>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</si>
  <si>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</si>
  <si>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埼玉県行田市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</si>
  <si>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</si>
  <si>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</si>
  <si>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</si>
  <si>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</si>
  <si>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</si>
  <si>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</si>
  <si>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</si>
  <si>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</si>
  <si>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</si>
  <si>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</si>
  <si>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</si>
  <si>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</si>
  <si>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</si>
  <si>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</si>
  <si>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</si>
  <si>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</si>
  <si>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</si>
  <si>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</si>
  <si>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</si>
  <si>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</si>
  <si>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</si>
  <si>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</si>
  <si>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</si>
  <si>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</si>
  <si>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</si>
  <si>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</si>
  <si>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</si>
  <si>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</si>
  <si>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</si>
  <si>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</si>
  <si>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</si>
  <si>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</si>
  <si>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</si>
  <si>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</si>
  <si>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</si>
  <si>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</si>
  <si>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</si>
  <si>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</si>
  <si>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</si>
  <si>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</si>
  <si>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</si>
  <si>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</si>
  <si>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</si>
  <si>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</si>
  <si>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</si>
  <si>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</si>
  <si>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</si>
  <si>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</si>
  <si>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</si>
  <si>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</si>
  <si>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</si>
  <si>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</si>
  <si>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</si>
  <si>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</si>
  <si>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</si>
  <si>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</si>
  <si>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</si>
  <si>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</si>
  <si>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</si>
  <si>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</si>
  <si>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</si>
  <si>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</si>
  <si>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</si>
  <si>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</si>
  <si>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</si>
  <si>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</si>
  <si>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</si>
  <si>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</si>
  <si>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</si>
  <si>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</si>
  <si>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</si>
  <si>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</si>
  <si>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</si>
  <si>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</si>
  <si>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</si>
  <si>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</si>
  <si>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</si>
  <si>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</si>
  <si>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</si>
  <si>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</si>
  <si>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</si>
  <si>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</si>
  <si>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</si>
  <si>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</si>
  <si>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</si>
  <si>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</si>
  <si>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</si>
  <si>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</si>
  <si>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</si>
  <si>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</si>
  <si>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</si>
  <si>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</si>
  <si>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</si>
  <si>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</si>
  <si>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</si>
  <si>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</si>
  <si>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</si>
  <si>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</si>
  <si>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</si>
  <si>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</si>
  <si>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</si>
  <si>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</si>
  <si>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</si>
  <si>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</si>
  <si>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</si>
  <si>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</si>
  <si>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</si>
  <si>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</si>
  <si>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</si>
  <si>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</si>
  <si>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</si>
  <si>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</si>
  <si>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</si>
  <si>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</si>
  <si>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</si>
  <si>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</si>
  <si>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</si>
  <si>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</si>
  <si>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</si>
  <si>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</si>
  <si>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</si>
  <si>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</si>
  <si>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</si>
  <si>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</si>
  <si>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</si>
  <si>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</si>
  <si>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</si>
  <si>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</si>
  <si>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</si>
  <si>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</si>
  <si>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</si>
  <si>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</si>
  <si>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</si>
  <si>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</si>
  <si>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</si>
  <si>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</si>
  <si>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</si>
  <si>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</si>
  <si>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</si>
  <si>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</si>
  <si>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</si>
  <si>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</si>
  <si>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</si>
  <si>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</si>
  <si>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</si>
  <si>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</si>
  <si>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</si>
  <si>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</si>
  <si>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</si>
  <si>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</si>
  <si>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埼玉県行田市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</si>
  <si>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</si>
  <si>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</si>
  <si>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</si>
  <si>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</si>
  <si>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</si>
  <si>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</si>
  <si>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</si>
  <si>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</si>
  <si>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</si>
  <si>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</si>
  <si>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</si>
  <si>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</si>
  <si>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</si>
  <si>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</si>
  <si>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</si>
  <si>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</si>
  <si>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</si>
  <si>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</si>
  <si>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</si>
  <si>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</si>
  <si>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</si>
  <si>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</si>
  <si>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</si>
  <si>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</si>
  <si>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</si>
  <si>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</si>
  <si>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</si>
  <si>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</si>
  <si>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</si>
  <si>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</si>
  <si>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</si>
  <si>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</si>
  <si>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</si>
  <si>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</si>
  <si>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</si>
  <si>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</si>
  <si>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交通災害共済事業費特別会計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</si>
  <si>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</si>
  <si>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</si>
  <si>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</si>
  <si>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</si>
  <si>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</si>
  <si>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</si>
  <si>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</si>
  <si>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</si>
  <si>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</si>
  <si>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</si>
  <si>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</si>
  <si>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</si>
  <si>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</si>
  <si>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</si>
  <si>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</si>
  <si>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</si>
  <si>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</si>
  <si>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</si>
  <si>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</si>
  <si>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</si>
  <si>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</si>
  <si>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</si>
  <si>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</si>
  <si>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</si>
  <si>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</si>
  <si>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</si>
  <si>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</si>
  <si>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</si>
  <si>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</si>
  <si>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</si>
  <si>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</si>
  <si>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</si>
  <si>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</si>
  <si>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</si>
  <si>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</si>
  <si>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</si>
  <si>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</si>
  <si>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</si>
  <si>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</si>
  <si>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</si>
  <si>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</si>
  <si>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</si>
  <si>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</si>
  <si>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</si>
  <si>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</si>
  <si>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</si>
  <si>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</si>
  <si>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</si>
  <si>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</si>
  <si>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</si>
  <si>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</si>
  <si>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</si>
  <si>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</si>
  <si>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</si>
  <si>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</si>
  <si>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</si>
  <si>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</si>
  <si>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</si>
  <si>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</si>
  <si>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</si>
  <si>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</si>
  <si>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</si>
  <si>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</si>
  <si>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</si>
  <si>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</si>
  <si>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</si>
  <si>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</si>
  <si>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</si>
  <si>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</si>
  <si>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</si>
  <si>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</si>
  <si>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</si>
  <si>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</si>
  <si>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</si>
  <si>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</si>
  <si>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</si>
  <si>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</si>
  <si>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</si>
  <si>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</si>
  <si>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</si>
  <si>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</si>
  <si>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</si>
  <si>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</si>
  <si>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</si>
  <si>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</si>
  <si>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</si>
  <si>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</si>
  <si>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</si>
  <si>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</si>
  <si>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</si>
  <si>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</si>
  <si>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</si>
  <si>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</si>
  <si>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</si>
  <si>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</si>
  <si>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</si>
  <si>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</si>
  <si>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</si>
  <si>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</si>
  <si>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</si>
  <si>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</si>
  <si>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</si>
  <si>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</si>
  <si>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</si>
  <si>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</si>
  <si>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</si>
  <si>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</si>
  <si>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</si>
  <si>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</si>
  <si>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</si>
  <si>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</si>
  <si>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</si>
  <si>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</si>
  <si>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</si>
  <si>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</si>
  <si>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</si>
  <si>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</si>
  <si>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</si>
  <si>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</si>
  <si>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</si>
  <si>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</si>
  <si>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</si>
  <si>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</si>
  <si>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</si>
  <si>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</si>
  <si>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</si>
  <si>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</si>
  <si>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</si>
  <si>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</si>
  <si>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</si>
  <si>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</si>
  <si>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</si>
  <si>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</si>
  <si>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</si>
  <si>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</si>
  <si>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</si>
  <si>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</si>
  <si>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</si>
  <si>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1.31</t>
  </si>
  <si>
    <t>▲ 2.30</t>
  </si>
  <si>
    <t>一般会計</t>
  </si>
  <si>
    <t>水道事業会計</t>
  </si>
  <si>
    <t>介護保険事業費特別会計</t>
  </si>
  <si>
    <t>公共下水道事業会計</t>
  </si>
  <si>
    <t>後期高齢者医療事業費特別会計</t>
  </si>
  <si>
    <t>国民健康保険事業費特別会計</t>
  </si>
  <si>
    <t>交通災害共済事業費特別会計</t>
  </si>
  <si>
    <t>その他会計（赤字）</t>
  </si>
  <si>
    <t>その他会計（黒字）</t>
  </si>
  <si>
    <t>R01</t>
    <phoneticPr fontId="5"/>
  </si>
  <si>
    <t>R02</t>
    <phoneticPr fontId="5"/>
  </si>
  <si>
    <t>R03</t>
    <phoneticPr fontId="5"/>
  </si>
  <si>
    <t>R04</t>
    <phoneticPr fontId="5"/>
  </si>
  <si>
    <t>R05</t>
    <phoneticPr fontId="5"/>
  </si>
  <si>
    <t>行田市産業・文化・スポーツいきいき財団</t>
    <rPh sb="0" eb="3">
      <t>ギョウダシ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</si>
  <si>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9">
      <t>タイショク</t>
    </rPh>
    <rPh sb="9" eb="10">
      <t>キン</t>
    </rPh>
    <rPh sb="10" eb="12">
      <t>キョウサイ</t>
    </rPh>
    <rPh sb="12" eb="13">
      <t>カイ</t>
    </rPh>
    <phoneticPr fontId="2"/>
  </si>
  <si>
    <t>行田市土地開発公社</t>
    <rPh sb="0" eb="3">
      <t>ギョウダシ</t>
    </rPh>
    <rPh sb="3" eb="5">
      <t>トチ</t>
    </rPh>
    <rPh sb="5" eb="7">
      <t>カイハツ</t>
    </rPh>
    <rPh sb="7" eb="9">
      <t>コウシャ</t>
    </rPh>
    <phoneticPr fontId="2"/>
  </si>
  <si>
    <t>彩北広域清掃組合</t>
    <rPh sb="0" eb="1">
      <t>サイ</t>
    </rPh>
    <rPh sb="1" eb="2">
      <t>ホク</t>
    </rPh>
    <rPh sb="2" eb="4">
      <t>コウイキ</t>
    </rPh>
    <rPh sb="4" eb="6">
      <t>セイソウ</t>
    </rPh>
    <rPh sb="6" eb="8">
      <t>クミアイ</t>
    </rPh>
    <phoneticPr fontId="2"/>
  </si>
  <si>
    <t>荒川北縁水防事務組合</t>
    <rPh sb="0" eb="1">
      <t>アラ</t>
    </rPh>
    <rPh sb="1" eb="2">
      <t>カワ</t>
    </rPh>
    <rPh sb="2" eb="3">
      <t>キタ</t>
    </rPh>
    <rPh sb="3" eb="4">
      <t>ベリ</t>
    </rPh>
    <rPh sb="4" eb="6">
      <t>スイボウ</t>
    </rPh>
    <rPh sb="6" eb="8">
      <t>ジム</t>
    </rPh>
    <rPh sb="8" eb="10">
      <t>クミアイ</t>
    </rPh>
    <phoneticPr fontId="2"/>
  </si>
  <si>
    <t>彩の国さいたま人づくり広域連合</t>
    <rPh sb="0" eb="1">
      <t>サイ</t>
    </rPh>
    <rPh sb="2" eb="3">
      <t>クニ</t>
    </rPh>
    <rPh sb="7" eb="8">
      <t>ヒト</t>
    </rPh>
    <rPh sb="11" eb="13">
      <t>コウイキ</t>
    </rPh>
    <rPh sb="13" eb="15">
      <t>レンゴウ</t>
    </rPh>
    <phoneticPr fontId="2"/>
  </si>
  <si>
    <t>行田羽生資源環境組合</t>
    <rPh sb="0" eb="2">
      <t>ギョウダ</t>
    </rPh>
    <rPh sb="2" eb="4">
      <t>ハニュウ</t>
    </rPh>
    <rPh sb="4" eb="6">
      <t>シゲン</t>
    </rPh>
    <rPh sb="6" eb="8">
      <t>カンキョウ</t>
    </rPh>
    <rPh sb="8" eb="10">
      <t>クミアイ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</si>
  <si>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</si>
  <si>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一般会計</t>
    <rPh sb="0" eb="4">
      <t>イッパンカイケイ</t>
    </rPh>
    <phoneticPr fontId="2"/>
  </si>
  <si>
    <t>特別会計</t>
    <rPh sb="0" eb="4">
      <t>トクベツカイケイ</t>
    </rPh>
    <phoneticPr fontId="2"/>
  </si>
  <si>
    <t>-</t>
    <phoneticPr fontId="2"/>
  </si>
  <si>
    <t>ごみ処理施設整備基金</t>
    <rPh sb="2" eb="4">
      <t>ショリ</t>
    </rPh>
    <rPh sb="4" eb="6">
      <t>シセツ</t>
    </rPh>
    <rPh sb="6" eb="8">
      <t>セイビ</t>
    </rPh>
    <rPh sb="8" eb="10">
      <t>キキン</t>
    </rPh>
    <phoneticPr fontId="5"/>
  </si>
  <si>
    <t>地域振興基金</t>
    <rPh sb="0" eb="2">
      <t>チイキ</t>
    </rPh>
    <rPh sb="2" eb="6">
      <t>シンコウキキン</t>
    </rPh>
    <phoneticPr fontId="2"/>
  </si>
  <si>
    <t>職員退職手当基金</t>
    <rPh sb="0" eb="2">
      <t>ショクイン</t>
    </rPh>
    <rPh sb="2" eb="4">
      <t>タイショク</t>
    </rPh>
    <rPh sb="4" eb="6">
      <t>テアテ</t>
    </rPh>
    <rPh sb="6" eb="8">
      <t>キキン</t>
    </rPh>
    <phoneticPr fontId="2"/>
  </si>
  <si>
    <t>公共施設整備基金</t>
    <rPh sb="0" eb="2">
      <t>コウキョウ</t>
    </rPh>
    <rPh sb="2" eb="4">
      <t>シセツ</t>
    </rPh>
    <rPh sb="4" eb="6">
      <t>セイビ</t>
    </rPh>
    <rPh sb="6" eb="8">
      <t>キキン</t>
    </rPh>
    <phoneticPr fontId="2"/>
  </si>
  <si>
    <t>子ども未来基金</t>
    <rPh sb="0" eb="1">
      <t>コ</t>
    </rPh>
    <rPh sb="3" eb="5">
      <t>ミライ</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</si>
</sst>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C654-4765-A53E-EC0A0F3E9A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27243</c:v>
                </c:pt>
                <c:pt idx="1">
                  <c:v>26465</c:v>
                </c:pt>
                <c:pt idx="2">
                  <c:v>15246</c:v>
                </c:pt>
                <c:pt idx="3">
                  <c:v>21418</c:v>
                </c:pt>
                <c:pt idx="4">
                  <c:v>23492</c:v>
                </c:pt>
              </c:numCache>
            </c:numRef>
          </c:val>
          <c:smooth val="0"/>
          <c:extLst>
            <c:ext xmlns:c16="http://schemas.microsoft.com/office/drawing/2014/chart" uri="{C3380CC4-5D6E-409C-BE32-E72D297353CC}">
              <c16:uniqueId val="{00000001-C654-4765-A53E-EC0A0F3E9A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4.83</c:v>
                </c:pt>
                <c:pt idx="1">
                  <c:v>8.5500000000000007</c:v>
                </c:pt>
                <c:pt idx="2">
                  <c:v>15.76</c:v>
                </c:pt>
                <c:pt idx="3">
                  <c:v>15.5</c:v>
                </c:pt>
                <c:pt idx="4">
                  <c:v>12.2</c:v>
                </c:pt>
              </c:numCache>
            </c:numRef>
          </c:val>
          <c:extLst>
            <c:ext xmlns:c16="http://schemas.microsoft.com/office/drawing/2014/chart" uri="{C3380CC4-5D6E-409C-BE32-E72D297353CC}">
              <c16:uniqueId val="{00000000-FBAF-4539-BB32-94020183F3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9.49</c:v>
                </c:pt>
                <c:pt idx="1">
                  <c:v>9.27</c:v>
                </c:pt>
                <c:pt idx="2">
                  <c:v>9.99</c:v>
                </c:pt>
                <c:pt idx="3">
                  <c:v>11.1</c:v>
                </c:pt>
                <c:pt idx="4">
                  <c:v>11.71</c:v>
                </c:pt>
              </c:numCache>
            </c:numRef>
          </c:val>
          <c:extLst>
            <c:ext xmlns:c16="http://schemas.microsoft.com/office/drawing/2014/chart" uri="{C3380CC4-5D6E-409C-BE32-E72D297353CC}">
              <c16:uniqueId val="{00000001-FBAF-4539-BB32-94020183F3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-1.31</c:v>
                </c:pt>
                <c:pt idx="1">
                  <c:v>3.85</c:v>
                </c:pt>
                <c:pt idx="2">
                  <c:v>8.69</c:v>
                </c:pt>
                <c:pt idx="3">
                  <c:v>0.22</c:v>
                </c:pt>
                <c:pt idx="4">
                  <c:v>-2.2999999999999998</c:v>
                </c:pt>
              </c:numCache>
            </c:numRef>
          </c:val>
          <c:smooth val="0"/>
          <c:extLst>
            <c:ext xmlns:c16="http://schemas.microsoft.com/office/drawing/2014/chart" uri="{C3380CC4-5D6E-409C-BE32-E72D297353CC}">
              <c16:uniqueId val="{00000002-FBAF-4539-BB32-94020183F3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5F-4325-A4F2-D1A2A06D08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5F-4325-A4F2-D1A2A06D08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5F-4325-A4F2-D1A2A06D08E4}"/>
            </c:ext>
          </c:extLst>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0.14000000000000001</c:v>
                </c:pt>
                <c:pt idx="4">
                  <c:v>#N/A</c:v>
                </c:pt>
                <c:pt idx="5">
                  <c:v>0.18</c:v>
                </c:pt>
                <c:pt idx="6">
                  <c:v>#N/A</c:v>
                </c:pt>
                <c:pt idx="7">
                  <c:v>0.22</c:v>
                </c:pt>
                <c:pt idx="8">
                  <c:v>#N/A</c:v>
                </c:pt>
                <c:pt idx="9">
                  <c:v>0.2</c:v>
                </c:pt>
              </c:numCache>
            </c:numRef>
          </c:val>
          <c:extLst>
            <c:ext xmlns:c16="http://schemas.microsoft.com/office/drawing/2014/chart" uri="{C3380CC4-5D6E-409C-BE32-E72D297353CC}">
              <c16:uniqueId val="{00000003-4F5F-4325-A4F2-D1A2A06D08E4}"/>
            </c:ext>
          </c:extLst>
        </c:ser>
        <c:ser>
          <c:idx val="4"/>
          <c:order val="4"/>
          <c:tx>
            <c:strRef>
              <c:f>データシート!$A$31</c:f>
              <c:strCache>
                <c:ptCount val="1"/>
                <c:pt idx="0">
                  <c:v>国民健康保険事業費特別会計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1.59</c:v>
                </c:pt>
                <c:pt idx="2">
                  <c:v>#N/A</c:v>
                </c:pt>
                <c:pt idx="3">
                  <c:v>1.23</c:v>
                </c:pt>
                <c:pt idx="4">
                  <c:v>#N/A</c:v>
                </c:pt>
                <c:pt idx="5">
                  <c:v>0.62</c:v>
                </c:pt>
                <c:pt idx="6">
                  <c:v>#N/A</c:v>
                </c:pt>
                <c:pt idx="7">
                  <c:v>0.74</c:v>
                </c:pt>
                <c:pt idx="8">
                  <c:v>#N/A</c:v>
                </c:pt>
                <c:pt idx="9">
                  <c:v>0.2</c:v>
                </c:pt>
              </c:numCache>
            </c:numRef>
          </c:val>
          <c:extLst>
            <c:ext xmlns:c16="http://schemas.microsoft.com/office/drawing/2014/chart" uri="{C3380CC4-5D6E-409C-BE32-E72D297353CC}">
              <c16:uniqueId val="{00000004-4F5F-4325-A4F2-D1A2A06D08E4}"/>
            </c:ext>
          </c:extLst>
        </c:ser>
        <c:ser>
          <c:idx val="5"/>
          <c:order val="5"/>
          <c:tx>
            <c:strRef>
              <c:f>データシート!$A$32</c:f>
              <c:strCache>
                <c:ptCount val="1"/>
                <c:pt idx="0">
                  <c:v>後期高齢者医療事業費特別会計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0.27</c:v>
                </c:pt>
                <c:pt idx="4">
                  <c:v>#N/A</c:v>
                </c:pt>
                <c:pt idx="5">
                  <c:v>0.3</c:v>
                </c:pt>
                <c:pt idx="6">
                  <c:v>#N/A</c:v>
                </c:pt>
                <c:pt idx="7">
                  <c:v>0.41</c:v>
                </c:pt>
                <c:pt idx="8">
                  <c:v>#N/A</c:v>
                </c:pt>
                <c:pt idx="9">
                  <c:v>0.46</c:v>
                </c:pt>
              </c:numCache>
            </c:numRef>
          </c:val>
          <c:extLst>
            <c:ext xmlns:c16="http://schemas.microsoft.com/office/drawing/2014/chart" uri="{C3380CC4-5D6E-409C-BE32-E72D297353CC}">
              <c16:uniqueId val="{00000005-4F5F-4325-A4F2-D1A2A06D08E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0.77</c:v>
                </c:pt>
                <c:pt idx="2">
                  <c:v>#N/A</c:v>
                </c:pt>
                <c:pt idx="3">
                  <c:v>0.56999999999999995</c:v>
                </c:pt>
                <c:pt idx="4">
                  <c:v>#N/A</c:v>
                </c:pt>
                <c:pt idx="5">
                  <c:v>0.57999999999999996</c:v>
                </c:pt>
                <c:pt idx="6">
                  <c:v>#N/A</c:v>
                </c:pt>
                <c:pt idx="7">
                  <c:v>0.56000000000000005</c:v>
                </c:pt>
                <c:pt idx="8">
                  <c:v>#N/A</c:v>
                </c:pt>
                <c:pt idx="9">
                  <c:v>0.56000000000000005</c:v>
                </c:pt>
              </c:numCache>
            </c:numRef>
          </c:val>
          <c:extLst>
            <c:ext xmlns:c16="http://schemas.microsoft.com/office/drawing/2014/chart" uri="{C3380CC4-5D6E-409C-BE32-E72D297353CC}">
              <c16:uniqueId val="{00000006-4F5F-4325-A4F2-D1A2A06D08E4}"/>
            </c:ext>
          </c:extLst>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2.27</c:v>
                </c:pt>
                <c:pt idx="2">
                  <c:v>#N/A</c:v>
                </c:pt>
                <c:pt idx="3">
                  <c:v>2.5</c:v>
                </c:pt>
                <c:pt idx="4">
                  <c:v>#N/A</c:v>
                </c:pt>
                <c:pt idx="5">
                  <c:v>2.99</c:v>
                </c:pt>
                <c:pt idx="6">
                  <c:v>#N/A</c:v>
                </c:pt>
                <c:pt idx="7">
                  <c:v>3.06</c:v>
                </c:pt>
                <c:pt idx="8">
                  <c:v>#N/A</c:v>
                </c:pt>
                <c:pt idx="9">
                  <c:v>3.18</c:v>
                </c:pt>
              </c:numCache>
            </c:numRef>
          </c:val>
          <c:extLst>
            <c:ext xmlns:c16="http://schemas.microsoft.com/office/drawing/2014/chart" uri="{C3380CC4-5D6E-409C-BE32-E72D297353CC}">
              <c16:uniqueId val="{00000007-4F5F-4325-A4F2-D1A2A06D08E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15.66</c:v>
                </c:pt>
                <c:pt idx="2">
                  <c:v>#N/A</c:v>
                </c:pt>
                <c:pt idx="3">
                  <c:v>16.29</c:v>
                </c:pt>
                <c:pt idx="4">
                  <c:v>#N/A</c:v>
                </c:pt>
                <c:pt idx="5">
                  <c:v>16.34</c:v>
                </c:pt>
                <c:pt idx="6">
                  <c:v>#N/A</c:v>
                </c:pt>
                <c:pt idx="7">
                  <c:v>13.58</c:v>
                </c:pt>
                <c:pt idx="8">
                  <c:v>#N/A</c:v>
                </c:pt>
                <c:pt idx="9">
                  <c:v>10.8</c:v>
                </c:pt>
              </c:numCache>
            </c:numRef>
          </c:val>
          <c:extLst>
            <c:ext xmlns:c16="http://schemas.microsoft.com/office/drawing/2014/chart" uri="{C3380CC4-5D6E-409C-BE32-E72D297353CC}">
              <c16:uniqueId val="{00000008-4F5F-4325-A4F2-D1A2A06D08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4.82</c:v>
                </c:pt>
                <c:pt idx="2">
                  <c:v>#N/A</c:v>
                </c:pt>
                <c:pt idx="3">
                  <c:v>8.5399999999999991</c:v>
                </c:pt>
                <c:pt idx="4">
                  <c:v>#N/A</c:v>
                </c:pt>
                <c:pt idx="5">
                  <c:v>15.75</c:v>
                </c:pt>
                <c:pt idx="6">
                  <c:v>#N/A</c:v>
                </c:pt>
                <c:pt idx="7">
                  <c:v>15.49</c:v>
                </c:pt>
                <c:pt idx="8">
                  <c:v>#N/A</c:v>
                </c:pt>
                <c:pt idx="9">
                  <c:v>12.2</c:v>
                </c:pt>
              </c:numCache>
            </c:numRef>
          </c:val>
          <c:extLst>
            <c:ext xmlns:c16="http://schemas.microsoft.com/office/drawing/2014/chart" uri="{C3380CC4-5D6E-409C-BE32-E72D297353CC}">
              <c16:uniqueId val="{00000009-4F5F-4325-A4F2-D1A2A06D08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3075</c:v>
                </c:pt>
                <c:pt idx="5">
                  <c:v>3055</c:v>
                </c:pt>
                <c:pt idx="8">
                  <c:v>3060</c:v>
                </c:pt>
                <c:pt idx="11">
                  <c:v>3009</c:v>
                </c:pt>
                <c:pt idx="14">
                  <c:v>2963</c:v>
                </c:pt>
              </c:numCache>
            </c:numRef>
          </c:val>
          <c:extLst>
            <c:ext xmlns:c16="http://schemas.microsoft.com/office/drawing/2014/chart" uri="{C3380CC4-5D6E-409C-BE32-E72D297353CC}">
              <c16:uniqueId val="{00000000-D17F-45FA-8B26-3A36433F4B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7F-45FA-8B26-3A36433F4B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17F-45FA-8B26-3A36433F4B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7F-45FA-8B26-3A36433F4B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879</c:v>
                </c:pt>
                <c:pt idx="3">
                  <c:v>790</c:v>
                </c:pt>
                <c:pt idx="6">
                  <c:v>772</c:v>
                </c:pt>
                <c:pt idx="9">
                  <c:v>727</c:v>
                </c:pt>
                <c:pt idx="12">
                  <c:v>707</c:v>
                </c:pt>
              </c:numCache>
            </c:numRef>
          </c:val>
          <c:extLst>
            <c:ext xmlns:c16="http://schemas.microsoft.com/office/drawing/2014/chart" uri="{C3380CC4-5D6E-409C-BE32-E72D297353CC}">
              <c16:uniqueId val="{00000004-D17F-45FA-8B26-3A36433F4B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7F-45FA-8B26-3A36433F4B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7F-45FA-8B26-3A36433F4B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2779</c:v>
                </c:pt>
                <c:pt idx="3">
                  <c:v>2702</c:v>
                </c:pt>
                <c:pt idx="6">
                  <c:v>2706</c:v>
                </c:pt>
                <c:pt idx="9">
                  <c:v>2658</c:v>
                </c:pt>
                <c:pt idx="12">
                  <c:v>2646</c:v>
                </c:pt>
              </c:numCache>
            </c:numRef>
          </c:val>
          <c:extLst>
            <c:ext xmlns:c16="http://schemas.microsoft.com/office/drawing/2014/chart" uri="{C3380CC4-5D6E-409C-BE32-E72D297353CC}">
              <c16:uniqueId val="{00000007-D17F-45FA-8B26-3A36433F4B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584</c:v>
                </c:pt>
                <c:pt idx="2">
                  <c:v>#N/A</c:v>
                </c:pt>
                <c:pt idx="3">
                  <c:v>#N/A</c:v>
                </c:pt>
                <c:pt idx="4">
                  <c:v>438</c:v>
                </c:pt>
                <c:pt idx="5">
                  <c:v>#N/A</c:v>
                </c:pt>
                <c:pt idx="6">
                  <c:v>#N/A</c:v>
                </c:pt>
                <c:pt idx="7">
                  <c:v>418</c:v>
                </c:pt>
                <c:pt idx="8">
                  <c:v>#N/A</c:v>
                </c:pt>
                <c:pt idx="9">
                  <c:v>#N/A</c:v>
                </c:pt>
                <c:pt idx="10">
                  <c:v>376</c:v>
                </c:pt>
                <c:pt idx="11">
                  <c:v>#N/A</c:v>
                </c:pt>
                <c:pt idx="12">
                  <c:v>#N/A</c:v>
                </c:pt>
                <c:pt idx="13">
                  <c:v>390</c:v>
                </c:pt>
                <c:pt idx="14">
                  <c:v>#N/A</c:v>
                </c:pt>
              </c:numCache>
            </c:numRef>
          </c:val>
          <c:smooth val="0"/>
          <c:extLst>
            <c:ext xmlns:c16="http://schemas.microsoft.com/office/drawing/2014/chart" uri="{C3380CC4-5D6E-409C-BE32-E72D297353CC}">
              <c16:uniqueId val="{00000008-D17F-45FA-8B26-3A36433F4B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26360</c:v>
                </c:pt>
                <c:pt idx="5">
                  <c:v>25625</c:v>
                </c:pt>
                <c:pt idx="8">
                  <c:v>24560</c:v>
                </c:pt>
                <c:pt idx="11">
                  <c:v>22991</c:v>
                </c:pt>
                <c:pt idx="14">
                  <c:v>21449</c:v>
                </c:pt>
              </c:numCache>
            </c:numRef>
          </c:val>
          <c:extLst>
            <c:ext xmlns:c16="http://schemas.microsoft.com/office/drawing/2014/chart" uri="{C3380CC4-5D6E-409C-BE32-E72D297353CC}">
              <c16:uniqueId val="{00000000-A08C-4C30-BD52-433E2A93D6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4768</c:v>
                </c:pt>
                <c:pt idx="5">
                  <c:v>4300</c:v>
                </c:pt>
                <c:pt idx="8">
                  <c:v>3596</c:v>
                </c:pt>
                <c:pt idx="11">
                  <c:v>3223</c:v>
                </c:pt>
                <c:pt idx="14">
                  <c:v>3140</c:v>
                </c:pt>
              </c:numCache>
            </c:numRef>
          </c:val>
          <c:extLst>
            <c:ext xmlns:c16="http://schemas.microsoft.com/office/drawing/2014/chart" uri="{C3380CC4-5D6E-409C-BE32-E72D297353CC}">
              <c16:uniqueId val="{00000001-A08C-4C30-BD52-433E2A93D6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4731</c:v>
                </c:pt>
                <c:pt idx="5">
                  <c:v>4891</c:v>
                </c:pt>
                <c:pt idx="8">
                  <c:v>5853</c:v>
                </c:pt>
                <c:pt idx="11">
                  <c:v>7358</c:v>
                </c:pt>
                <c:pt idx="14">
                  <c:v>8523</c:v>
                </c:pt>
              </c:numCache>
            </c:numRef>
          </c:val>
          <c:extLst>
            <c:ext xmlns:c16="http://schemas.microsoft.com/office/drawing/2014/chart" uri="{C3380CC4-5D6E-409C-BE32-E72D297353CC}">
              <c16:uniqueId val="{00000002-A08C-4C30-BD52-433E2A93D6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8C-4C30-BD52-433E2A93D6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8C-4C30-BD52-433E2A93D6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8C-4C30-BD52-433E2A93D6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3891</c:v>
                </c:pt>
                <c:pt idx="3">
                  <c:v>3741</c:v>
                </c:pt>
                <c:pt idx="6">
                  <c:v>3737</c:v>
                </c:pt>
                <c:pt idx="9">
                  <c:v>3690</c:v>
                </c:pt>
                <c:pt idx="12">
                  <c:v>3720</c:v>
                </c:pt>
              </c:numCache>
            </c:numRef>
          </c:val>
          <c:extLst>
            <c:ext xmlns:c16="http://schemas.microsoft.com/office/drawing/2014/chart" uri="{C3380CC4-5D6E-409C-BE32-E72D297353CC}">
              <c16:uniqueId val="{00000006-A08C-4C30-BD52-433E2A93D6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08C-4C30-BD52-433E2A93D6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9024</c:v>
                </c:pt>
                <c:pt idx="3">
                  <c:v>8227</c:v>
                </c:pt>
                <c:pt idx="6">
                  <c:v>6933</c:v>
                </c:pt>
                <c:pt idx="9">
                  <c:v>6221</c:v>
                </c:pt>
                <c:pt idx="12">
                  <c:v>5893</c:v>
                </c:pt>
              </c:numCache>
            </c:numRef>
          </c:val>
          <c:extLst>
            <c:ext xmlns:c16="http://schemas.microsoft.com/office/drawing/2014/chart" uri="{C3380CC4-5D6E-409C-BE32-E72D297353CC}">
              <c16:uniqueId val="{00000008-A08C-4C30-BD52-433E2A93D6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A08C-4C30-BD52-433E2A93D6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24902</c:v>
                </c:pt>
                <c:pt idx="3">
                  <c:v>24210</c:v>
                </c:pt>
                <c:pt idx="6">
                  <c:v>23278</c:v>
                </c:pt>
                <c:pt idx="9">
                  <c:v>21680</c:v>
                </c:pt>
                <c:pt idx="12">
                  <c:v>20034</c:v>
                </c:pt>
              </c:numCache>
            </c:numRef>
          </c:val>
          <c:extLst>
            <c:ext xmlns:c16="http://schemas.microsoft.com/office/drawing/2014/chart" uri="{C3380CC4-5D6E-409C-BE32-E72D297353CC}">
              <c16:uniqueId val="{0000000A-A08C-4C30-BD52-433E2A93D6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1960</c:v>
                </c:pt>
                <c:pt idx="2">
                  <c:v>#N/A</c:v>
                </c:pt>
                <c:pt idx="3">
                  <c:v>#N/A</c:v>
                </c:pt>
                <c:pt idx="4">
                  <c:v>1362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8C-4C30-BD52-433E2A93D6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1813</c:v>
                </c:pt>
                <c:pt idx="1">
                  <c:v>1966</c:v>
                </c:pt>
                <c:pt idx="2">
                  <c:v>2104</c:v>
                </c:pt>
              </c:numCache>
            </c:numRef>
          </c:val>
          <c:extLst>
            <c:ext xmlns:c16="http://schemas.microsoft.com/office/drawing/2014/chart" uri="{C3380CC4-5D6E-409C-BE32-E72D297353CC}">
              <c16:uniqueId val="{00000000-9130-4194-9457-D19D4A97E0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528</c:v>
                </c:pt>
                <c:pt idx="1">
                  <c:v>528</c:v>
                </c:pt>
                <c:pt idx="2">
                  <c:v>624</c:v>
                </c:pt>
              </c:numCache>
            </c:numRef>
          </c:val>
          <c:extLst>
            <c:ext xmlns:c16="http://schemas.microsoft.com/office/drawing/2014/chart" uri="{C3380CC4-5D6E-409C-BE32-E72D297353CC}">
              <c16:uniqueId val="{00000001-9130-4194-9457-D19D4A97E0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4517</c:v>
                </c:pt>
                <c:pt idx="1">
                  <c:v>5669</c:v>
                </c:pt>
                <c:pt idx="2">
                  <c:v>6697</c:v>
                </c:pt>
              </c:numCache>
            </c:numRef>
          </c:val>
          <c:extLst>
            <c:ext xmlns:c16="http://schemas.microsoft.com/office/drawing/2014/chart" uri="{C3380CC4-5D6E-409C-BE32-E72D297353CC}">
              <c16:uniqueId val="{00000002-9130-4194-9457-D19D4A97E0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78,416
76,350
67.49
32,164,433
29,738,525
2,193,217
17,972,156
20,034,321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市税や地方消費税交付金の増加に伴い増加したものの、高齢者人口の増加に伴う高齢者福祉費の増加や臨時財政対策債発行可能額の減少などによる基準財政需要額の増加が上回ったことから、需要額に占める収入額の割合が低下し、令和５年度の指数は０．０２の低下となった。類似団体を下回って推移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令和５年度は市税や普通交付税の増加を臨時財政対策債の減少が上回ったことや障害者自立支援に係る扶助費の増加、物価高騰等に伴う委託料（物件費）の増加などから１．６ポイントの比率上昇となった。</a:t>
          </a:r>
        </a:p>
        <a:p>
          <a:r>
            <a:rPr kumimoji="1" lang="ja-JP" altLang="en-US" sz="1300">
              <a:latin typeface="ＭＳ Ｐゴシック" panose="020B0600070205080204" pitchFamily="50" charset="-128"/>
              <a:ea typeface="ＭＳ Ｐゴシック" panose="020B0600070205080204" pitchFamily="50" charset="-128"/>
            </a:rPr>
            <a:t>　令和３年度に１１年ぶりに類似団体平均を下回る水準となり、３年連続して類似団体を下回った。今後も引き続き、事務事業の見直しによる更なるコスト削減を進めるとともに、市税等の徴収強化などによる歳入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62</xdr:row>
      <xdr:rowOff>87884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6335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61</xdr:row>
      <xdr:rowOff>104902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9360"/>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63</xdr:row>
      <xdr:rowOff>119126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19360"/>
          <a:ext cx="8890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65</xdr:row>
      <xdr:rowOff>56134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2047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54102</xdr:rowOff>
    </xdr:from>
    <xdr:to>
      <xdr:col>19</xdr:col>
      <xdr:colOff>184150</xdr:colOff>
      <xdr:row>61</xdr:row>
      <xdr:rowOff>155702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165879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直近５ヵ年においては、類似団体内平均値の８０％～８５％程度の規模に抑えられており、これまでの人件費・物件費削減の取り組みが一定の成果となってあらわれていると思われる。</a:t>
          </a:r>
        </a:p>
        <a:p>
          <a:r>
            <a:rPr kumimoji="1" lang="ja-JP" altLang="en-US" sz="1300">
              <a:latin typeface="ＭＳ Ｐゴシック" panose="020B0600070205080204" pitchFamily="50" charset="-128"/>
              <a:ea typeface="ＭＳ Ｐゴシック" panose="020B0600070205080204" pitchFamily="50" charset="-128"/>
            </a:rPr>
            <a:t>　令和５年度の人件費は、定年延長に伴う定年退職者数の減により減少し、物件費については、新型コロナウイルスワクチン接種事業費の減などにより減少となった。今後も引き続き、更なるコスト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62533</xdr:rowOff>
    </xdr:from>
    <xdr:to>
      <xdr:col>23</xdr:col>
      <xdr:colOff>133350</xdr:colOff>
      <xdr:row>81</xdr:row>
      <xdr:rowOff>103248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49983"/>
          <a:ext cx="838200" cy="4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64722</xdr:rowOff>
    </xdr:from>
    <xdr:to>
      <xdr:col>19</xdr:col>
      <xdr:colOff>133350</xdr:colOff>
      <xdr:row>81</xdr:row>
      <xdr:rowOff>103248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2172"/>
          <a:ext cx="889000" cy="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163218</xdr:rowOff>
    </xdr:from>
    <xdr:to>
      <xdr:col>15</xdr:col>
      <xdr:colOff>82550</xdr:colOff>
      <xdr:row>81</xdr:row>
      <xdr:rowOff>64722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79218"/>
          <a:ext cx="889000" cy="7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163218</xdr:rowOff>
    </xdr:from>
    <xdr:to>
      <xdr:col>11</xdr:col>
      <xdr:colOff>31750</xdr:colOff>
      <xdr:row>80</xdr:row>
      <xdr:rowOff>165438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79218"/>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11733</xdr:rowOff>
    </xdr:from>
    <xdr:to>
      <xdr:col>23</xdr:col>
      <xdr:colOff>184150</xdr:colOff>
      <xdr:row>81</xdr:row>
      <xdr:rowOff>113333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28260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4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52448</xdr:rowOff>
    </xdr:from>
    <xdr:to>
      <xdr:col>19</xdr:col>
      <xdr:colOff>184150</xdr:colOff>
      <xdr:row>81</xdr:row>
      <xdr:rowOff>154048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164225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13922</xdr:rowOff>
    </xdr:from>
    <xdr:to>
      <xdr:col>15</xdr:col>
      <xdr:colOff>133350</xdr:colOff>
      <xdr:row>81</xdr:row>
      <xdr:rowOff>115522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125699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112418</xdr:rowOff>
    </xdr:from>
    <xdr:to>
      <xdr:col>11</xdr:col>
      <xdr:colOff>82550</xdr:colOff>
      <xdr:row>81</xdr:row>
      <xdr:rowOff>42568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52745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9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114638</xdr:rowOff>
    </xdr:from>
    <xdr:to>
      <xdr:col>7</xdr:col>
      <xdr:colOff>31750</xdr:colOff>
      <xdr:row>81</xdr:row>
      <xdr:rowOff>44788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54965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する状況が続いていたところで、前年度は類似団体と同数値となったが、令和５年度は前年度から０．４ポイント上昇し、再び類似団体平均を上回る数値となった。国を１００％とした基準は下回って推移しており、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170543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153307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直近５ヵ年の職員数は前年度と同数か１～２人の減となっているが、人口減少に伴い人口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人当たりの職員数では増加で推移している。</a:t>
          </a:r>
        </a:p>
        <a:p>
          <a:r>
            <a:rPr kumimoji="1" lang="ja-JP" altLang="en-US" sz="1300">
              <a:latin typeface="ＭＳ Ｐゴシック" panose="020B0600070205080204" pitchFamily="50" charset="-128"/>
              <a:ea typeface="ＭＳ Ｐゴシック" panose="020B0600070205080204" pitchFamily="50" charset="-128"/>
            </a:rPr>
            <a:t>　平成２９年度に策定した定員適正化計画に基づき、継続的に適切な定員管理を進めてきたため、全国平均、類似団体平均を下回って推移しており、今後も引き続き適正な定員管理に努めていく。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12806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6522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741</xdr:rowOff>
    </xdr:from>
    <xdr:to>
      <xdr:col>77</xdr:col>
      <xdr:colOff>44450</xdr:colOff>
      <xdr:row>61</xdr:row>
      <xdr:rowOff>6773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5919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741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4511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152082</xdr:rowOff>
    </xdr:from>
    <xdr:to>
      <xdr:col>68</xdr:col>
      <xdr:colOff>152400</xdr:colOff>
      <xdr:row>60</xdr:row>
      <xdr:rowOff>158115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133456</xdr:rowOff>
    </xdr:from>
    <xdr:to>
      <xdr:col>81</xdr:col>
      <xdr:colOff>95250</xdr:colOff>
      <xdr:row>61</xdr:row>
      <xdr:rowOff>63606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149983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6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121391</xdr:rowOff>
    </xdr:from>
    <xdr:to>
      <xdr:col>73</xdr:col>
      <xdr:colOff>44450</xdr:colOff>
      <xdr:row>61</xdr:row>
      <xdr:rowOff>51541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61718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地方債の元利償還金等の減少を、充当可能財源等の災害復旧費等に係る基準財政需要額の減少が上回ったことから、令和５年度単年の比率は上昇となったが、３か年平均は過去数値の比率が低かったことから０．２ポイント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類似団体内平均値を下回って推移しているため、今後も公債費負担の縮小に努めていく。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6604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5024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6604</xdr:rowOff>
    </xdr:from>
    <xdr:to>
      <xdr:col>77</xdr:col>
      <xdr:colOff>44450</xdr:colOff>
      <xdr:row>38</xdr:row>
      <xdr:rowOff>54864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52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103124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569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141732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127254</xdr:rowOff>
    </xdr:from>
    <xdr:to>
      <xdr:col>77</xdr:col>
      <xdr:colOff>95250</xdr:colOff>
      <xdr:row>38</xdr:row>
      <xdr:rowOff>57404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67581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を削減する取組みを進めてきたことなどにより、将来負担比率は改善傾向で推移している。地方債現在高の減少や充当可能基金の増加などにより、令和３年度から３年連続で将来負担比率が算定されなかった。</a:t>
          </a:r>
        </a:p>
        <a:p>
          <a:r>
            <a:rPr kumimoji="1" lang="ja-JP" altLang="en-US" sz="1300">
              <a:latin typeface="ＭＳ Ｐゴシック" panose="020B0600070205080204" pitchFamily="50" charset="-128"/>
              <a:ea typeface="ＭＳ Ｐゴシック" panose="020B0600070205080204" pitchFamily="50" charset="-128"/>
            </a:rPr>
            <a:t>　今後は、老朽化する公共施設の改修や設備更新により、比率が上昇に転じることが考えられるため、計画的な長寿命化対策により、引き続き将来負担の軽減を図り、健全な財政運営に努めていく。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18627</xdr:rowOff>
    </xdr:from>
    <xdr:to>
      <xdr:col>68</xdr:col>
      <xdr:colOff>152400</xdr:colOff>
      <xdr:row>14</xdr:row>
      <xdr:rowOff>69185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1892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139277</xdr:rowOff>
    </xdr:from>
    <xdr:to>
      <xdr:col>68</xdr:col>
      <xdr:colOff>203200</xdr:colOff>
      <xdr:row>14</xdr:row>
      <xdr:rowOff>69427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79604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18385</xdr:rowOff>
    </xdr:from>
    <xdr:to>
      <xdr:col>64</xdr:col>
      <xdr:colOff>152400</xdr:colOff>
      <xdr:row>14</xdr:row>
      <xdr:rowOff>119985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130162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78,416
76,350
67.49
32,164,433
29,738,525
2,193,217
17,972,156
20,034,321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期末勤勉手当の支給月数の引き上げによる増加があったものの、定年退職年齢の段階的引上げが始まったことにより退職手当が減少したことから、比率としては０．６ポイントの減少となった。</a:t>
          </a:r>
        </a:p>
        <a:p>
          <a:r>
            <a:rPr kumimoji="1" lang="ja-JP" altLang="en-US" sz="1200">
              <a:latin typeface="ＭＳ Ｐゴシック" panose="020B0600070205080204" pitchFamily="50" charset="-128"/>
              <a:ea typeface="ＭＳ Ｐゴシック" panose="020B0600070205080204" pitchFamily="50" charset="-128"/>
            </a:rPr>
            <a:t>　また、類似団体を上回って推移していたが、令和５年度は減少幅が上回ったことにより、類似団体よりも低い水準となった。</a:t>
          </a:r>
        </a:p>
        <a:p>
          <a:r>
            <a:rPr kumimoji="1" lang="ja-JP" altLang="en-US" sz="1200">
              <a:latin typeface="ＭＳ Ｐゴシック" panose="020B0600070205080204" pitchFamily="50" charset="-128"/>
              <a:ea typeface="ＭＳ Ｐゴシック" panose="020B0600070205080204" pitchFamily="50" charset="-128"/>
            </a:rPr>
            <a:t>　今後も引き続き適正な定員管理に努め、比率の改善に努めていく。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6169</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783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164556</xdr:rowOff>
    </xdr:from>
    <xdr:to>
      <xdr:col>19</xdr:col>
      <xdr:colOff>187325</xdr:colOff>
      <xdr:row>36</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65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164556</xdr:rowOff>
    </xdr:from>
    <xdr:to>
      <xdr:col>15</xdr:col>
      <xdr:colOff>98425</xdr:colOff>
      <xdr:row>36</xdr:row>
      <xdr:rowOff>123734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653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25763</xdr:rowOff>
    </xdr:from>
    <xdr:to>
      <xdr:col>11</xdr:col>
      <xdr:colOff>9525</xdr:colOff>
      <xdr:row>36</xdr:row>
      <xdr:rowOff>123734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979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126819</xdr:rowOff>
    </xdr:from>
    <xdr:to>
      <xdr:col>24</xdr:col>
      <xdr:colOff>76200</xdr:colOff>
      <xdr:row>36</xdr:row>
      <xdr:rowOff>56969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143346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113756</xdr:rowOff>
    </xdr:from>
    <xdr:to>
      <xdr:col>15</xdr:col>
      <xdr:colOff>149225</xdr:colOff>
      <xdr:row>36</xdr:row>
      <xdr:rowOff>43906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28683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72934</xdr:rowOff>
    </xdr:from>
    <xdr:to>
      <xdr:col>11</xdr:col>
      <xdr:colOff>60325</xdr:colOff>
      <xdr:row>37</xdr:row>
      <xdr:rowOff>3084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146413</xdr:rowOff>
    </xdr:from>
    <xdr:to>
      <xdr:col>6</xdr:col>
      <xdr:colOff>171450</xdr:colOff>
      <xdr:row>36</xdr:row>
      <xdr:rowOff>76563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61340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　スクールバス運行業務の増加（＋</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台）、人件費及び物価高騰の影響による各委託料の増加などにより、０．６ポイントの上昇となった。　依然として類似団体平均を上回っている状況のため、事務事業全般の効率化を更に進め、物件費の縮減に努めていく。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6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16</xdr:row>
      <xdr:rowOff>20320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41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41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54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55897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令和５年度は、障害者自立支援に係る扶助費や保育所運営費負担金などが増加したことにより、比率として１．０ポイント上昇した。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き、差も拡大したが、これは子ども医療費などの市費単独の扶助費が多いことが要因として考えられるため、独自事業の見直しや上乗せ加算等の状況を精査し、比率改善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38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60</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057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国民健康保険事業費特別会計への繰出金は減少したものの、介護保険事業費特別会計、後期高齢者医療事業費特別会計、への繰出金が増加したことなどから、比率としては０．３ポイントの上昇となった。</a:t>
          </a:r>
        </a:p>
        <a:p>
          <a:r>
            <a:rPr kumimoji="1" lang="ja-JP" altLang="en-US" sz="1300">
              <a:latin typeface="ＭＳ Ｐゴシック" panose="020B0600070205080204" pitchFamily="50" charset="-128"/>
              <a:ea typeface="ＭＳ Ｐゴシック" panose="020B0600070205080204" pitchFamily="50" charset="-128"/>
            </a:rPr>
            <a:t>　特別会計への繰出金については、一般会計の負担を軽減するため、保険料の負担適正化も含め、独立採算の原則に近付けるように検討していく。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58</xdr:row>
      <xdr:rowOff>114300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6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06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63500</xdr:rowOff>
    </xdr:from>
    <xdr:to>
      <xdr:col>69</xdr:col>
      <xdr:colOff>142875</xdr:colOff>
      <xdr:row>58</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会計への繰出金の減少などにより、令和３年度まで減少で推移していたが、令和４年度は、行田羽生資源環境組合負担金の増加、令和５年度は、彩北広域清掃組合負担金の増加などにより、２年連続して上昇が続いている。</a:t>
          </a:r>
        </a:p>
        <a:p>
          <a:r>
            <a:rPr kumimoji="1" lang="ja-JP" altLang="en-US" sz="1300">
              <a:latin typeface="ＭＳ Ｐゴシック" panose="020B0600070205080204" pitchFamily="50" charset="-128"/>
              <a:ea typeface="ＭＳ Ｐゴシック" panose="020B0600070205080204" pitchFamily="50" charset="-128"/>
            </a:rPr>
            <a:t>　類似団体を下回って推移しており、今後も引き続き補助金等の適正化を図っていく。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88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61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120142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61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62992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20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は、引き続き市債残高は減少しており、分子である公債費は減少したものの、分母も減少したことから、前年度と同水準となった。また、類似団体を上回って推移していたが、令和３年度以降、下回る結果が続いてい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に基づく施設の更新、統廃合などを進めていく中で、公債費の上昇が見込まれる。過度な比率上昇とならないよう、市債の発行と償還のバランスを踏まえた市債残高の管理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53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92711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94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５年度は、人件費が減少したが、扶助費の増加し、物価高騰による各委託料の増などにより物件費が増加した。算定上の分母となる経常一般財源は、臨時財政対策債、地方消費税交付金が減少したため、比率は１．６ポイント上昇となった。</a:t>
          </a:r>
        </a:p>
        <a:p>
          <a:r>
            <a:rPr kumimoji="1" lang="ja-JP" altLang="en-US" sz="1050">
              <a:latin typeface="ＭＳ Ｐゴシック" panose="020B0600070205080204" pitchFamily="50" charset="-128"/>
              <a:ea typeface="ＭＳ Ｐゴシック" panose="020B0600070205080204" pitchFamily="50" charset="-128"/>
            </a:rPr>
            <a:t>　類似団体と比較すると、補助費等は下回って推移しており、令和５年度は人件費も下回る水準となったが、扶助費、物件費は類似団体を上回る状況が続いている。</a:t>
          </a:r>
        </a:p>
        <a:p>
          <a:r>
            <a:rPr kumimoji="1" lang="ja-JP" altLang="en-US" sz="1050">
              <a:latin typeface="ＭＳ Ｐゴシック" panose="020B0600070205080204" pitchFamily="50" charset="-128"/>
              <a:ea typeface="ＭＳ Ｐゴシック" panose="020B0600070205080204" pitchFamily="50" charset="-128"/>
            </a:rPr>
            <a:t>　引き続き、市費単独扶助費の見直しや物件費などの経常経費の削減を図り、比率の改善に努めていく。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155575</xdr:rowOff>
    </xdr:from>
    <xdr:to>
      <xdr:col>82</xdr:col>
      <xdr:colOff>107950</xdr:colOff>
      <xdr:row>76</xdr:row>
      <xdr:rowOff>75564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1432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75</xdr:row>
      <xdr:rowOff>155575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6858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76</xdr:row>
      <xdr:rowOff>144145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68580"/>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144145</xdr:rowOff>
    </xdr:from>
    <xdr:to>
      <xdr:col>69</xdr:col>
      <xdr:colOff>92075</xdr:colOff>
      <xdr:row>77</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743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24764</xdr:rowOff>
    </xdr:from>
    <xdr:to>
      <xdr:col>82</xdr:col>
      <xdr:colOff>158750</xdr:colOff>
      <xdr:row>76</xdr:row>
      <xdr:rowOff>126364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168291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104775</xdr:rowOff>
    </xdr:from>
    <xdr:to>
      <xdr:col>78</xdr:col>
      <xdr:colOff>120650</xdr:colOff>
      <xdr:row>76</xdr:row>
      <xdr:rowOff>34925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19702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93345</xdr:rowOff>
    </xdr:from>
    <xdr:to>
      <xdr:col>69</xdr:col>
      <xdr:colOff>142875</xdr:colOff>
      <xdr:row>77</xdr:row>
      <xdr:rowOff>23495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59055</xdr:rowOff>
    </xdr:from>
    <xdr:to>
      <xdr:col>65</xdr:col>
      <xdr:colOff>53975</xdr:colOff>
      <xdr:row>77</xdr:row>
      <xdr:rowOff>160655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145432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25806</xdr:rowOff>
    </xdr:from>
    <xdr:to>
      <xdr:col>29</xdr:col>
      <xdr:colOff>127000</xdr:colOff>
      <xdr:row>18</xdr:row>
      <xdr:rowOff>55315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9531"/>
          <a:ext cx="647700" cy="2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55315</xdr:rowOff>
    </xdr:from>
    <xdr:to>
      <xdr:col>26</xdr:col>
      <xdr:colOff>50800</xdr:colOff>
      <xdr:row>18</xdr:row>
      <xdr:rowOff>60249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9040"/>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60249</xdr:rowOff>
    </xdr:from>
    <xdr:to>
      <xdr:col>22</xdr:col>
      <xdr:colOff>114300</xdr:colOff>
      <xdr:row>18</xdr:row>
      <xdr:rowOff>66554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3974"/>
          <a:ext cx="698500" cy="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53962</xdr:rowOff>
    </xdr:from>
    <xdr:to>
      <xdr:col>18</xdr:col>
      <xdr:colOff>177800</xdr:colOff>
      <xdr:row>18</xdr:row>
      <xdr:rowOff>66554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7687"/>
          <a:ext cx="698500" cy="1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146456</xdr:rowOff>
    </xdr:from>
    <xdr:to>
      <xdr:col>29</xdr:col>
      <xdr:colOff>177800</xdr:colOff>
      <xdr:row>18</xdr:row>
      <xdr:rowOff>76606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118533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4515</xdr:rowOff>
    </xdr:from>
    <xdr:to>
      <xdr:col>26</xdr:col>
      <xdr:colOff>101600</xdr:colOff>
      <xdr:row>18</xdr:row>
      <xdr:rowOff>106115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90892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9449</xdr:rowOff>
    </xdr:from>
    <xdr:to>
      <xdr:col>22</xdr:col>
      <xdr:colOff>165100</xdr:colOff>
      <xdr:row>18</xdr:row>
      <xdr:rowOff>111049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95826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15754</xdr:rowOff>
    </xdr:from>
    <xdr:to>
      <xdr:col>19</xdr:col>
      <xdr:colOff>38100</xdr:colOff>
      <xdr:row>18</xdr:row>
      <xdr:rowOff>117354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102131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3162</xdr:rowOff>
    </xdr:from>
    <xdr:to>
      <xdr:col>15</xdr:col>
      <xdr:colOff>101600</xdr:colOff>
      <xdr:row>18</xdr:row>
      <xdr:rowOff>104762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89539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168769</xdr:rowOff>
    </xdr:from>
    <xdr:to>
      <xdr:col>29</xdr:col>
      <xdr:colOff>127000</xdr:colOff>
      <xdr:row>37</xdr:row>
      <xdr:rowOff>3948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22019"/>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158972</xdr:rowOff>
    </xdr:from>
    <xdr:to>
      <xdr:col>26</xdr:col>
      <xdr:colOff>50800</xdr:colOff>
      <xdr:row>37</xdr:row>
      <xdr:rowOff>3948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12222"/>
          <a:ext cx="698500" cy="16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152799</xdr:rowOff>
    </xdr:from>
    <xdr:to>
      <xdr:col>22</xdr:col>
      <xdr:colOff>114300</xdr:colOff>
      <xdr:row>36</xdr:row>
      <xdr:rowOff>158972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06049"/>
          <a:ext cx="698500" cy="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95649</xdr:rowOff>
    </xdr:from>
    <xdr:to>
      <xdr:col>18</xdr:col>
      <xdr:colOff>177800</xdr:colOff>
      <xdr:row>36</xdr:row>
      <xdr:rowOff>152799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48899"/>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117969</xdr:rowOff>
    </xdr:from>
    <xdr:to>
      <xdr:col>29</xdr:col>
      <xdr:colOff>177800</xdr:colOff>
      <xdr:row>37</xdr:row>
      <xdr:rowOff>48119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7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90046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4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124598</xdr:rowOff>
    </xdr:from>
    <xdr:to>
      <xdr:col>26</xdr:col>
      <xdr:colOff>101600</xdr:colOff>
      <xdr:row>37</xdr:row>
      <xdr:rowOff>54748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39525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4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108172</xdr:rowOff>
    </xdr:from>
    <xdr:to>
      <xdr:col>22</xdr:col>
      <xdr:colOff>165100</xdr:colOff>
      <xdr:row>37</xdr:row>
      <xdr:rowOff>38322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6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4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101999</xdr:rowOff>
    </xdr:from>
    <xdr:to>
      <xdr:col>19</xdr:col>
      <xdr:colOff>38100</xdr:colOff>
      <xdr:row>37</xdr:row>
      <xdr:rowOff>32149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44849</xdr:rowOff>
    </xdr:from>
    <xdr:to>
      <xdr:col>15</xdr:col>
      <xdr:colOff>101600</xdr:colOff>
      <xdr:row>36</xdr:row>
      <xdr:rowOff>146449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131226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78,416
76,350
67.49
32,164,433
29,738,525
2,193,217
17,972,156
20,034,321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163760</xdr:rowOff>
    </xdr:from>
    <xdr:to>
      <xdr:col>24</xdr:col>
      <xdr:colOff>63500</xdr:colOff>
      <xdr:row>37</xdr:row>
      <xdr:rowOff>5378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5960"/>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163760</xdr:rowOff>
    </xdr:from>
    <xdr:to>
      <xdr:col>19</xdr:col>
      <xdr:colOff>177800</xdr:colOff>
      <xdr:row>37</xdr:row>
      <xdr:rowOff>10198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5960"/>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10198</xdr:rowOff>
    </xdr:from>
    <xdr:to>
      <xdr:col>15</xdr:col>
      <xdr:colOff>50800</xdr:colOff>
      <xdr:row>37</xdr:row>
      <xdr:rowOff>12046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3848"/>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12046</xdr:rowOff>
    </xdr:from>
    <xdr:to>
      <xdr:col>10</xdr:col>
      <xdr:colOff>114300</xdr:colOff>
      <xdr:row>37</xdr:row>
      <xdr:rowOff>86855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5696"/>
          <a:ext cx="8890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126028</xdr:rowOff>
    </xdr:from>
    <xdr:to>
      <xdr:col>24</xdr:col>
      <xdr:colOff>114300</xdr:colOff>
      <xdr:row>37</xdr:row>
      <xdr:rowOff>56178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104455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112960</xdr:rowOff>
    </xdr:from>
    <xdr:to>
      <xdr:col>20</xdr:col>
      <xdr:colOff>38100</xdr:colOff>
      <xdr:row>37</xdr:row>
      <xdr:rowOff>43110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34237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130848</xdr:rowOff>
    </xdr:from>
    <xdr:to>
      <xdr:col>15</xdr:col>
      <xdr:colOff>101600</xdr:colOff>
      <xdr:row>37</xdr:row>
      <xdr:rowOff>60998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52125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132696</xdr:rowOff>
    </xdr:from>
    <xdr:to>
      <xdr:col>10</xdr:col>
      <xdr:colOff>165100</xdr:colOff>
      <xdr:row>37</xdr:row>
      <xdr:rowOff>62846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53973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36055</xdr:rowOff>
    </xdr:from>
    <xdr:to>
      <xdr:col>6</xdr:col>
      <xdr:colOff>38100</xdr:colOff>
      <xdr:row>37</xdr:row>
      <xdr:rowOff>137655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128782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94035</xdr:rowOff>
    </xdr:from>
    <xdr:to>
      <xdr:col>24</xdr:col>
      <xdr:colOff>63500</xdr:colOff>
      <xdr:row>57</xdr:row>
      <xdr:rowOff>162875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66685"/>
          <a:ext cx="838200" cy="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94035</xdr:rowOff>
    </xdr:from>
    <xdr:to>
      <xdr:col>19</xdr:col>
      <xdr:colOff>177800</xdr:colOff>
      <xdr:row>57</xdr:row>
      <xdr:rowOff>134758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6685"/>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134758</xdr:rowOff>
    </xdr:from>
    <xdr:to>
      <xdr:col>15</xdr:col>
      <xdr:colOff>50800</xdr:colOff>
      <xdr:row>58</xdr:row>
      <xdr:rowOff>58307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07408"/>
          <a:ext cx="889000" cy="9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8386</xdr:rowOff>
    </xdr:from>
    <xdr:to>
      <xdr:col>10</xdr:col>
      <xdr:colOff>114300</xdr:colOff>
      <xdr:row>58</xdr:row>
      <xdr:rowOff>58307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52486"/>
          <a:ext cx="889000" cy="4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112075</xdr:rowOff>
    </xdr:from>
    <xdr:to>
      <xdr:col>24</xdr:col>
      <xdr:colOff>114300</xdr:colOff>
      <xdr:row>58</xdr:row>
      <xdr:rowOff>42225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90502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43235</xdr:rowOff>
    </xdr:from>
    <xdr:to>
      <xdr:col>20</xdr:col>
      <xdr:colOff>38100</xdr:colOff>
      <xdr:row>57</xdr:row>
      <xdr:rowOff>144835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135962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83958</xdr:rowOff>
    </xdr:from>
    <xdr:to>
      <xdr:col>15</xdr:col>
      <xdr:colOff>101600</xdr:colOff>
      <xdr:row>58</xdr:row>
      <xdr:rowOff>14108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7507</xdr:rowOff>
    </xdr:from>
    <xdr:to>
      <xdr:col>10</xdr:col>
      <xdr:colOff>165100</xdr:colOff>
      <xdr:row>58</xdr:row>
      <xdr:rowOff>109107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100234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129036</xdr:rowOff>
    </xdr:from>
    <xdr:to>
      <xdr:col>6</xdr:col>
      <xdr:colOff>38100</xdr:colOff>
      <xdr:row>58</xdr:row>
      <xdr:rowOff>59186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50313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111491</xdr:rowOff>
    </xdr:from>
    <xdr:to>
      <xdr:col>24</xdr:col>
      <xdr:colOff>63500</xdr:colOff>
      <xdr:row>77</xdr:row>
      <xdr:rowOff>116337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13141"/>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111491</xdr:rowOff>
    </xdr:from>
    <xdr:to>
      <xdr:col>19</xdr:col>
      <xdr:colOff>177800</xdr:colOff>
      <xdr:row>77</xdr:row>
      <xdr:rowOff>134762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3141"/>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134031</xdr:rowOff>
    </xdr:from>
    <xdr:to>
      <xdr:col>15</xdr:col>
      <xdr:colOff>50800</xdr:colOff>
      <xdr:row>77</xdr:row>
      <xdr:rowOff>134762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35681"/>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134031</xdr:rowOff>
    </xdr:from>
    <xdr:to>
      <xdr:col>10</xdr:col>
      <xdr:colOff>114300</xdr:colOff>
      <xdr:row>77</xdr:row>
      <xdr:rowOff>155200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35681"/>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65537</xdr:rowOff>
    </xdr:from>
    <xdr:to>
      <xdr:col>24</xdr:col>
      <xdr:colOff>114300</xdr:colOff>
      <xdr:row>77</xdr:row>
      <xdr:rowOff>167137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43964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60691</xdr:rowOff>
    </xdr:from>
    <xdr:to>
      <xdr:col>20</xdr:col>
      <xdr:colOff>38100</xdr:colOff>
      <xdr:row>77</xdr:row>
      <xdr:rowOff>162291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153418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83962</xdr:rowOff>
    </xdr:from>
    <xdr:to>
      <xdr:col>15</xdr:col>
      <xdr:colOff>101600</xdr:colOff>
      <xdr:row>78</xdr:row>
      <xdr:rowOff>14112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83231</xdr:rowOff>
    </xdr:from>
    <xdr:to>
      <xdr:col>10</xdr:col>
      <xdr:colOff>165100</xdr:colOff>
      <xdr:row>78</xdr:row>
      <xdr:rowOff>13381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104400</xdr:rowOff>
    </xdr:from>
    <xdr:to>
      <xdr:col>6</xdr:col>
      <xdr:colOff>38100</xdr:colOff>
      <xdr:row>78</xdr:row>
      <xdr:rowOff>34550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25677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108753</xdr:rowOff>
    </xdr:from>
    <xdr:to>
      <xdr:col>24</xdr:col>
      <xdr:colOff>63500</xdr:colOff>
      <xdr:row>96</xdr:row>
      <xdr:rowOff>99724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6503"/>
          <a:ext cx="838200" cy="1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105739</xdr:rowOff>
    </xdr:from>
    <xdr:to>
      <xdr:col>19</xdr:col>
      <xdr:colOff>177800</xdr:colOff>
      <xdr:row>96</xdr:row>
      <xdr:rowOff>99724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93489"/>
          <a:ext cx="889000" cy="16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105739</xdr:rowOff>
    </xdr:from>
    <xdr:to>
      <xdr:col>15</xdr:col>
      <xdr:colOff>50800</xdr:colOff>
      <xdr:row>97</xdr:row>
      <xdr:rowOff>90108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93489"/>
          <a:ext cx="889000" cy="3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70363</xdr:rowOff>
    </xdr:from>
    <xdr:to>
      <xdr:col>10</xdr:col>
      <xdr:colOff>114300</xdr:colOff>
      <xdr:row>97</xdr:row>
      <xdr:rowOff>90108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701013"/>
          <a:ext cx="889000" cy="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57953</xdr:rowOff>
    </xdr:from>
    <xdr:to>
      <xdr:col>24</xdr:col>
      <xdr:colOff>114300</xdr:colOff>
      <xdr:row>95</xdr:row>
      <xdr:rowOff>159553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80830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9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48924</xdr:rowOff>
    </xdr:from>
    <xdr:to>
      <xdr:col>20</xdr:col>
      <xdr:colOff>38100</xdr:colOff>
      <xdr:row>96</xdr:row>
      <xdr:rowOff>150524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141651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0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54939</xdr:rowOff>
    </xdr:from>
    <xdr:to>
      <xdr:col>15</xdr:col>
      <xdr:colOff>101600</xdr:colOff>
      <xdr:row>95</xdr:row>
      <xdr:rowOff>156539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147666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3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39308</xdr:rowOff>
    </xdr:from>
    <xdr:to>
      <xdr:col>10</xdr:col>
      <xdr:colOff>165100</xdr:colOff>
      <xdr:row>97</xdr:row>
      <xdr:rowOff>140908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19563</xdr:rowOff>
    </xdr:from>
    <xdr:to>
      <xdr:col>6</xdr:col>
      <xdr:colOff>38100</xdr:colOff>
      <xdr:row>97</xdr:row>
      <xdr:rowOff>121163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137690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2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19533</xdr:rowOff>
    </xdr:from>
    <xdr:to>
      <xdr:col>55</xdr:col>
      <xdr:colOff>0</xdr:colOff>
      <xdr:row>39</xdr:row>
      <xdr:rowOff>43079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706083"/>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19533</xdr:rowOff>
    </xdr:from>
    <xdr:to>
      <xdr:col>50</xdr:col>
      <xdr:colOff>114300</xdr:colOff>
      <xdr:row>39</xdr:row>
      <xdr:rowOff>88689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706083"/>
          <a:ext cx="889000" cy="6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154537</xdr:rowOff>
    </xdr:from>
    <xdr:to>
      <xdr:col>45</xdr:col>
      <xdr:colOff>177800</xdr:colOff>
      <xdr:row>39</xdr:row>
      <xdr:rowOff>88689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640937"/>
          <a:ext cx="889000" cy="1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154537</xdr:rowOff>
    </xdr:from>
    <xdr:to>
      <xdr:col>41</xdr:col>
      <xdr:colOff>50800</xdr:colOff>
      <xdr:row>39</xdr:row>
      <xdr:rowOff>86306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640937"/>
          <a:ext cx="889000" cy="11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163729</xdr:rowOff>
    </xdr:from>
    <xdr:to>
      <xdr:col>55</xdr:col>
      <xdr:colOff>50800</xdr:colOff>
      <xdr:row>39</xdr:row>
      <xdr:rowOff>93879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78656</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140183</xdr:rowOff>
    </xdr:from>
    <xdr:to>
      <xdr:col>50</xdr:col>
      <xdr:colOff>165100</xdr:colOff>
      <xdr:row>39</xdr:row>
      <xdr:rowOff>70333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61460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37889</xdr:rowOff>
    </xdr:from>
    <xdr:to>
      <xdr:col>46</xdr:col>
      <xdr:colOff>38100</xdr:colOff>
      <xdr:row>39</xdr:row>
      <xdr:rowOff>139489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7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130616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8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103737</xdr:rowOff>
    </xdr:from>
    <xdr:to>
      <xdr:col>41</xdr:col>
      <xdr:colOff>101600</xdr:colOff>
      <xdr:row>33</xdr:row>
      <xdr:rowOff>33887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5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25014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68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35506</xdr:rowOff>
    </xdr:from>
    <xdr:to>
      <xdr:col>36</xdr:col>
      <xdr:colOff>165100</xdr:colOff>
      <xdr:row>39</xdr:row>
      <xdr:rowOff>137106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128233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14601</xdr:rowOff>
    </xdr:from>
    <xdr:to>
      <xdr:col>55</xdr:col>
      <xdr:colOff>0</xdr:colOff>
      <xdr:row>58</xdr:row>
      <xdr:rowOff>37178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958701"/>
          <a:ext cx="8382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37178</xdr:rowOff>
    </xdr:from>
    <xdr:to>
      <xdr:col>50</xdr:col>
      <xdr:colOff>114300</xdr:colOff>
      <xdr:row>58</xdr:row>
      <xdr:rowOff>104365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981278"/>
          <a:ext cx="889000" cy="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153688</xdr:rowOff>
    </xdr:from>
    <xdr:to>
      <xdr:col>45</xdr:col>
      <xdr:colOff>177800</xdr:colOff>
      <xdr:row>58</xdr:row>
      <xdr:rowOff>104365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926338"/>
          <a:ext cx="889000" cy="12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145219</xdr:rowOff>
    </xdr:from>
    <xdr:to>
      <xdr:col>41</xdr:col>
      <xdr:colOff>50800</xdr:colOff>
      <xdr:row>57</xdr:row>
      <xdr:rowOff>153688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917869"/>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135251</xdr:rowOff>
    </xdr:from>
    <xdr:to>
      <xdr:col>55</xdr:col>
      <xdr:colOff>50800</xdr:colOff>
      <xdr:row>58</xdr:row>
      <xdr:rowOff>65401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0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50178</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157828</xdr:rowOff>
    </xdr:from>
    <xdr:to>
      <xdr:col>50</xdr:col>
      <xdr:colOff>165100</xdr:colOff>
      <xdr:row>58</xdr:row>
      <xdr:rowOff>87978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79105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53565</xdr:rowOff>
    </xdr:from>
    <xdr:to>
      <xdr:col>46</xdr:col>
      <xdr:colOff>38100</xdr:colOff>
      <xdr:row>58</xdr:row>
      <xdr:rowOff>155165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99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146292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100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102888</xdr:rowOff>
    </xdr:from>
    <xdr:to>
      <xdr:col>41</xdr:col>
      <xdr:colOff>101600</xdr:colOff>
      <xdr:row>58</xdr:row>
      <xdr:rowOff>33038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24165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94419</xdr:rowOff>
    </xdr:from>
    <xdr:to>
      <xdr:col>36</xdr:col>
      <xdr:colOff>165100</xdr:colOff>
      <xdr:row>58</xdr:row>
      <xdr:rowOff>24569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15696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34220</xdr:rowOff>
    </xdr:from>
    <xdr:to>
      <xdr:col>55</xdr:col>
      <xdr:colOff>0</xdr:colOff>
      <xdr:row>79</xdr:row>
      <xdr:rowOff>40811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78770"/>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30163</xdr:rowOff>
    </xdr:from>
    <xdr:to>
      <xdr:col>50</xdr:col>
      <xdr:colOff>114300</xdr:colOff>
      <xdr:row>79</xdr:row>
      <xdr:rowOff>34220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57471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163722</xdr:rowOff>
    </xdr:from>
    <xdr:to>
      <xdr:col>45</xdr:col>
      <xdr:colOff>177800</xdr:colOff>
      <xdr:row>79</xdr:row>
      <xdr:rowOff>30163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536822"/>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114021</xdr:rowOff>
    </xdr:from>
    <xdr:to>
      <xdr:col>41</xdr:col>
      <xdr:colOff>50800</xdr:colOff>
      <xdr:row>78</xdr:row>
      <xdr:rowOff>163722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487121"/>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161461</xdr:rowOff>
    </xdr:from>
    <xdr:to>
      <xdr:col>55</xdr:col>
      <xdr:colOff>50800</xdr:colOff>
      <xdr:row>79</xdr:row>
      <xdr:rowOff>91611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76388</xdr:rowOff>
    </xdr:from>
    <xdr:ext cx="378565"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4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154870</xdr:rowOff>
    </xdr:from>
    <xdr:to>
      <xdr:col>50</xdr:col>
      <xdr:colOff>165100</xdr:colOff>
      <xdr:row>79</xdr:row>
      <xdr:rowOff>85020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76147</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50017" y="1362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150813</xdr:rowOff>
    </xdr:from>
    <xdr:to>
      <xdr:col>46</xdr:col>
      <xdr:colOff>38100</xdr:colOff>
      <xdr:row>79</xdr:row>
      <xdr:rowOff>80963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72090</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61017" y="13616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112922</xdr:rowOff>
    </xdr:from>
    <xdr:to>
      <xdr:col>41</xdr:col>
      <xdr:colOff>101600</xdr:colOff>
      <xdr:row>79</xdr:row>
      <xdr:rowOff>43072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34199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7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63221</xdr:rowOff>
    </xdr:from>
    <xdr:to>
      <xdr:col>36</xdr:col>
      <xdr:colOff>165100</xdr:colOff>
      <xdr:row>78</xdr:row>
      <xdr:rowOff>164821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155948</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116066</xdr:rowOff>
    </xdr:from>
    <xdr:to>
      <xdr:col>55</xdr:col>
      <xdr:colOff>0</xdr:colOff>
      <xdr:row>97</xdr:row>
      <xdr:rowOff>159258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46716"/>
          <a:ext cx="8382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159258</xdr:rowOff>
    </xdr:from>
    <xdr:to>
      <xdr:col>50</xdr:col>
      <xdr:colOff>114300</xdr:colOff>
      <xdr:row>98</xdr:row>
      <xdr:rowOff>85204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89908"/>
          <a:ext cx="889000" cy="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129236</xdr:rowOff>
    </xdr:from>
    <xdr:to>
      <xdr:col>45</xdr:col>
      <xdr:colOff>177800</xdr:colOff>
      <xdr:row>98</xdr:row>
      <xdr:rowOff>85204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59886"/>
          <a:ext cx="889000" cy="1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129236</xdr:rowOff>
    </xdr:from>
    <xdr:to>
      <xdr:col>41</xdr:col>
      <xdr:colOff>50800</xdr:colOff>
      <xdr:row>98</xdr:row>
      <xdr:rowOff>15354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59886"/>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65266</xdr:rowOff>
    </xdr:from>
    <xdr:to>
      <xdr:col>55</xdr:col>
      <xdr:colOff>50800</xdr:colOff>
      <xdr:row>97</xdr:row>
      <xdr:rowOff>166866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43693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108458</xdr:rowOff>
    </xdr:from>
    <xdr:to>
      <xdr:col>50</xdr:col>
      <xdr:colOff>165100</xdr:colOff>
      <xdr:row>98</xdr:row>
      <xdr:rowOff>38608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29735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34404</xdr:rowOff>
    </xdr:from>
    <xdr:to>
      <xdr:col>46</xdr:col>
      <xdr:colOff>38100</xdr:colOff>
      <xdr:row>98</xdr:row>
      <xdr:rowOff>136004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127131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78436</xdr:rowOff>
    </xdr:from>
    <xdr:to>
      <xdr:col>41</xdr:col>
      <xdr:colOff>101600</xdr:colOff>
      <xdr:row>98</xdr:row>
      <xdr:rowOff>8586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171163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136004</xdr:rowOff>
    </xdr:from>
    <xdr:to>
      <xdr:col>36</xdr:col>
      <xdr:colOff>165100</xdr:colOff>
      <xdr:row>98</xdr:row>
      <xdr:rowOff>66154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57281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62074</xdr:rowOff>
    </xdr:from>
    <xdr:to>
      <xdr:col>85</xdr:col>
      <xdr:colOff>127000</xdr:colOff>
      <xdr:row>76</xdr:row>
      <xdr:rowOff>62254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92274"/>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56212</xdr:rowOff>
    </xdr:from>
    <xdr:to>
      <xdr:col>81</xdr:col>
      <xdr:colOff>50800</xdr:colOff>
      <xdr:row>76</xdr:row>
      <xdr:rowOff>62074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086412"/>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56212</xdr:rowOff>
    </xdr:from>
    <xdr:to>
      <xdr:col>76</xdr:col>
      <xdr:colOff>114300</xdr:colOff>
      <xdr:row>76</xdr:row>
      <xdr:rowOff>63413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864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52522</xdr:rowOff>
    </xdr:from>
    <xdr:to>
      <xdr:col>71</xdr:col>
      <xdr:colOff>177800</xdr:colOff>
      <xdr:row>76</xdr:row>
      <xdr:rowOff>63413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8272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11454</xdr:rowOff>
    </xdr:from>
    <xdr:to>
      <xdr:col>85</xdr:col>
      <xdr:colOff>177800</xdr:colOff>
      <xdr:row>76</xdr:row>
      <xdr:rowOff>113054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161331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2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11274</xdr:rowOff>
    </xdr:from>
    <xdr:to>
      <xdr:col>81</xdr:col>
      <xdr:colOff>101600</xdr:colOff>
      <xdr:row>76</xdr:row>
      <xdr:rowOff>112874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104001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5412</xdr:rowOff>
    </xdr:from>
    <xdr:to>
      <xdr:col>76</xdr:col>
      <xdr:colOff>165100</xdr:colOff>
      <xdr:row>76</xdr:row>
      <xdr:rowOff>107012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98139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12613</xdr:rowOff>
    </xdr:from>
    <xdr:to>
      <xdr:col>72</xdr:col>
      <xdr:colOff>38100</xdr:colOff>
      <xdr:row>76</xdr:row>
      <xdr:rowOff>114213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105340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3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1722</xdr:rowOff>
    </xdr:from>
    <xdr:to>
      <xdr:col>67</xdr:col>
      <xdr:colOff>101600</xdr:colOff>
      <xdr:row>76</xdr:row>
      <xdr:rowOff>103322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94449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145571</xdr:rowOff>
    </xdr:from>
    <xdr:to>
      <xdr:col>85</xdr:col>
      <xdr:colOff>127000</xdr:colOff>
      <xdr:row>97</xdr:row>
      <xdr:rowOff>157476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76221"/>
          <a:ext cx="8382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157476</xdr:rowOff>
    </xdr:from>
    <xdr:to>
      <xdr:col>81</xdr:col>
      <xdr:colOff>50800</xdr:colOff>
      <xdr:row>98</xdr:row>
      <xdr:rowOff>25006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88126"/>
          <a:ext cx="889000" cy="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25006</xdr:rowOff>
    </xdr:from>
    <xdr:to>
      <xdr:col>76</xdr:col>
      <xdr:colOff>114300</xdr:colOff>
      <xdr:row>98</xdr:row>
      <xdr:rowOff>121549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7106"/>
          <a:ext cx="889000" cy="9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88018</xdr:rowOff>
    </xdr:from>
    <xdr:to>
      <xdr:col>71</xdr:col>
      <xdr:colOff>177800</xdr:colOff>
      <xdr:row>98</xdr:row>
      <xdr:rowOff>121549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90118"/>
          <a:ext cx="8890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94771</xdr:rowOff>
    </xdr:from>
    <xdr:to>
      <xdr:col>85</xdr:col>
      <xdr:colOff>177800</xdr:colOff>
      <xdr:row>98</xdr:row>
      <xdr:rowOff>24921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73198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106676</xdr:rowOff>
    </xdr:from>
    <xdr:to>
      <xdr:col>81</xdr:col>
      <xdr:colOff>101600</xdr:colOff>
      <xdr:row>98</xdr:row>
      <xdr:rowOff>36826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27953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145656</xdr:rowOff>
    </xdr:from>
    <xdr:to>
      <xdr:col>76</xdr:col>
      <xdr:colOff>165100</xdr:colOff>
      <xdr:row>98</xdr:row>
      <xdr:rowOff>75806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66933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70749</xdr:rowOff>
    </xdr:from>
    <xdr:to>
      <xdr:col>72</xdr:col>
      <xdr:colOff>38100</xdr:colOff>
      <xdr:row>99</xdr:row>
      <xdr:rowOff>899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163476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37218</xdr:rowOff>
    </xdr:from>
    <xdr:to>
      <xdr:col>67</xdr:col>
      <xdr:colOff>101600</xdr:colOff>
      <xdr:row>98</xdr:row>
      <xdr:rowOff>138818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129945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3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35184</xdr:rowOff>
    </xdr:from>
    <xdr:to>
      <xdr:col>116</xdr:col>
      <xdr:colOff>63500</xdr:colOff>
      <xdr:row>38</xdr:row>
      <xdr:rowOff>40579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50284"/>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35184</xdr:rowOff>
    </xdr:from>
    <xdr:to>
      <xdr:col>111</xdr:col>
      <xdr:colOff>177800</xdr:colOff>
      <xdr:row>38</xdr:row>
      <xdr:rowOff>35961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5028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35961</xdr:rowOff>
    </xdr:from>
    <xdr:to>
      <xdr:col>107</xdr:col>
      <xdr:colOff>50800</xdr:colOff>
      <xdr:row>38</xdr:row>
      <xdr:rowOff>37150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5106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37150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52250"/>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161229</xdr:rowOff>
    </xdr:from>
    <xdr:to>
      <xdr:col>116</xdr:col>
      <xdr:colOff>114300</xdr:colOff>
      <xdr:row>38</xdr:row>
      <xdr:rowOff>91379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77294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155834</xdr:rowOff>
    </xdr:from>
    <xdr:to>
      <xdr:col>112</xdr:col>
      <xdr:colOff>38100</xdr:colOff>
      <xdr:row>38</xdr:row>
      <xdr:rowOff>85984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77111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156611</xdr:rowOff>
    </xdr:from>
    <xdr:to>
      <xdr:col>107</xdr:col>
      <xdr:colOff>101600</xdr:colOff>
      <xdr:row>38</xdr:row>
      <xdr:rowOff>86761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77888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157800</xdr:rowOff>
    </xdr:from>
    <xdr:to>
      <xdr:col>102</xdr:col>
      <xdr:colOff>165100</xdr:colOff>
      <xdr:row>38</xdr:row>
      <xdr:rowOff>87950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79077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59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44145</xdr:rowOff>
    </xdr:from>
    <xdr:to>
      <xdr:col>116</xdr:col>
      <xdr:colOff>63500</xdr:colOff>
      <xdr:row>59</xdr:row>
      <xdr:rowOff>44297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969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44297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98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9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40411</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596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79722</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3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161061</xdr:rowOff>
    </xdr:from>
    <xdr:to>
      <xdr:col>98</xdr:col>
      <xdr:colOff>38100</xdr:colOff>
      <xdr:row>59</xdr:row>
      <xdr:rowOff>91211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82338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105456</xdr:rowOff>
    </xdr:from>
    <xdr:to>
      <xdr:col>116</xdr:col>
      <xdr:colOff>63500</xdr:colOff>
      <xdr:row>76</xdr:row>
      <xdr:rowOff>115994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35656"/>
          <a:ext cx="8382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115994</xdr:rowOff>
    </xdr:from>
    <xdr:to>
      <xdr:col>111</xdr:col>
      <xdr:colOff>177800</xdr:colOff>
      <xdr:row>77</xdr:row>
      <xdr:rowOff>14884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46194"/>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14884</xdr:rowOff>
    </xdr:from>
    <xdr:to>
      <xdr:col>107</xdr:col>
      <xdr:colOff>50800</xdr:colOff>
      <xdr:row>77</xdr:row>
      <xdr:rowOff>66342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16534"/>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66342</xdr:rowOff>
    </xdr:from>
    <xdr:to>
      <xdr:col>102</xdr:col>
      <xdr:colOff>114300</xdr:colOff>
      <xdr:row>77</xdr:row>
      <xdr:rowOff>73658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6799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54656</xdr:rowOff>
    </xdr:from>
    <xdr:to>
      <xdr:col>116</xdr:col>
      <xdr:colOff>114300</xdr:colOff>
      <xdr:row>76</xdr:row>
      <xdr:rowOff>156256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33083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65194</xdr:rowOff>
    </xdr:from>
    <xdr:to>
      <xdr:col>112</xdr:col>
      <xdr:colOff>38100</xdr:colOff>
      <xdr:row>76</xdr:row>
      <xdr:rowOff>166794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157921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135534</xdr:rowOff>
    </xdr:from>
    <xdr:to>
      <xdr:col>107</xdr:col>
      <xdr:colOff>101600</xdr:colOff>
      <xdr:row>77</xdr:row>
      <xdr:rowOff>65684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56811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15542</xdr:rowOff>
    </xdr:from>
    <xdr:to>
      <xdr:col>102</xdr:col>
      <xdr:colOff>165100</xdr:colOff>
      <xdr:row>77</xdr:row>
      <xdr:rowOff>117142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108269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22858</xdr:rowOff>
    </xdr:from>
    <xdr:to>
      <xdr:col>98</xdr:col>
      <xdr:colOff>38100</xdr:colOff>
      <xdr:row>77</xdr:row>
      <xdr:rowOff>124458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115585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額において最も大きい住民一人当たりのコストは令和３年度から３年連続で扶助費でとなり、前年度から１１，３６８円の増加（＋１１．５％）となった。増加となった主な要因は、住民税非課税世帯価格高騰重点支援給付金給付事業の実施や自立支援サービス給付費の増加、住民税均等割のみ課税世帯価格高騰重点支援給付金給付事業の実施などが挙げられる。令和２年度から類似団体平均値を下回って推移していたが、令和５年度は全性質で唯一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普通建設事業費は、災害対応特殊ポンプ自動車の更新や公共施設</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化事業の実施などにより、前年度から２，０７４円の増加（＋９．７％）となり、前年度に引き続き類似団体平均との差が縮小した。</a:t>
          </a: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物件費は、新型コロナウイルスワクチン接種委託料の減少やキャッシュレス決済ポイント還元事業の終了などにより、前年度から６，３２４円の減少（▲１０．２％）となった。</a:t>
          </a:r>
        </a:p>
        <a:p>
          <a:r>
            <a:rPr kumimoji="1" lang="ja-JP" altLang="en-US" sz="1300">
              <a:latin typeface="ＭＳ Ｐゴシック" panose="020B0600070205080204" pitchFamily="50" charset="-128"/>
              <a:ea typeface="ＭＳ Ｐゴシック" panose="020B0600070205080204" pitchFamily="50" charset="-128"/>
            </a:rPr>
            <a:t>　今後、中長期的には扶助費をはじめとする社会保障関係経費の増加が見込まれるほか、公共施設の老朽化対策の本格化により維持補修費や普通建設事業費の増加も見込まれるため、事務事業の見直しや経常経費の削減を更に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78,416
76,350
67.49
32,164,433
29,738,525
2,193,217
17,972,156
20,034,321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141986</xdr:rowOff>
    </xdr:from>
    <xdr:to>
      <xdr:col>24</xdr:col>
      <xdr:colOff>63500</xdr:colOff>
      <xdr:row>36</xdr:row>
      <xdr:rowOff>31343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2736"/>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141986</xdr:rowOff>
    </xdr:from>
    <xdr:to>
      <xdr:col>19</xdr:col>
      <xdr:colOff>177800</xdr:colOff>
      <xdr:row>36</xdr:row>
      <xdr:rowOff>40031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42736"/>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163017</xdr:rowOff>
    </xdr:from>
    <xdr:to>
      <xdr:col>15</xdr:col>
      <xdr:colOff>50800</xdr:colOff>
      <xdr:row>36</xdr:row>
      <xdr:rowOff>40031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6376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157988</xdr:rowOff>
    </xdr:from>
    <xdr:to>
      <xdr:col>10</xdr:col>
      <xdr:colOff>114300</xdr:colOff>
      <xdr:row>35</xdr:row>
      <xdr:rowOff>163017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873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151993</xdr:rowOff>
    </xdr:from>
    <xdr:to>
      <xdr:col>24</xdr:col>
      <xdr:colOff>114300</xdr:colOff>
      <xdr:row>36</xdr:row>
      <xdr:rowOff>82143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130420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91186</xdr:rowOff>
    </xdr:from>
    <xdr:to>
      <xdr:col>20</xdr:col>
      <xdr:colOff>38100</xdr:colOff>
      <xdr:row>36</xdr:row>
      <xdr:rowOff>21336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160681</xdr:rowOff>
    </xdr:from>
    <xdr:to>
      <xdr:col>15</xdr:col>
      <xdr:colOff>101600</xdr:colOff>
      <xdr:row>36</xdr:row>
      <xdr:rowOff>90831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81958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112217</xdr:rowOff>
    </xdr:from>
    <xdr:to>
      <xdr:col>10</xdr:col>
      <xdr:colOff>165100</xdr:colOff>
      <xdr:row>36</xdr:row>
      <xdr:rowOff>42367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33494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28465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112753</xdr:rowOff>
    </xdr:from>
    <xdr:to>
      <xdr:col>24</xdr:col>
      <xdr:colOff>63500</xdr:colOff>
      <xdr:row>57</xdr:row>
      <xdr:rowOff>119249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85403"/>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112753</xdr:rowOff>
    </xdr:from>
    <xdr:to>
      <xdr:col>19</xdr:col>
      <xdr:colOff>177800</xdr:colOff>
      <xdr:row>57</xdr:row>
      <xdr:rowOff>128590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85403"/>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27243</xdr:rowOff>
    </xdr:from>
    <xdr:to>
      <xdr:col>15</xdr:col>
      <xdr:colOff>50800</xdr:colOff>
      <xdr:row>57</xdr:row>
      <xdr:rowOff>128590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56993"/>
          <a:ext cx="889000" cy="4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27243</xdr:rowOff>
    </xdr:from>
    <xdr:to>
      <xdr:col>10</xdr:col>
      <xdr:colOff>114300</xdr:colOff>
      <xdr:row>57</xdr:row>
      <xdr:rowOff>149763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56993"/>
          <a:ext cx="889000" cy="46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68449</xdr:rowOff>
    </xdr:from>
    <xdr:to>
      <xdr:col>24</xdr:col>
      <xdr:colOff>114300</xdr:colOff>
      <xdr:row>57</xdr:row>
      <xdr:rowOff>170049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154826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61953</xdr:rowOff>
    </xdr:from>
    <xdr:to>
      <xdr:col>20</xdr:col>
      <xdr:colOff>38100</xdr:colOff>
      <xdr:row>57</xdr:row>
      <xdr:rowOff>163553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154680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77790</xdr:rowOff>
    </xdr:from>
    <xdr:to>
      <xdr:col>15</xdr:col>
      <xdr:colOff>101600</xdr:colOff>
      <xdr:row>58</xdr:row>
      <xdr:rowOff>7940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170517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147893</xdr:rowOff>
    </xdr:from>
    <xdr:to>
      <xdr:col>10</xdr:col>
      <xdr:colOff>165100</xdr:colOff>
      <xdr:row>55</xdr:row>
      <xdr:rowOff>78043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69170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9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98963</xdr:rowOff>
    </xdr:from>
    <xdr:to>
      <xdr:col>6</xdr:col>
      <xdr:colOff>38100</xdr:colOff>
      <xdr:row>58</xdr:row>
      <xdr:rowOff>29113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20240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51950</xdr:rowOff>
    </xdr:from>
    <xdr:to>
      <xdr:col>24</xdr:col>
      <xdr:colOff>63500</xdr:colOff>
      <xdr:row>77</xdr:row>
      <xdr:rowOff>74625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82150"/>
          <a:ext cx="838200" cy="19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15940</xdr:rowOff>
    </xdr:from>
    <xdr:to>
      <xdr:col>19</xdr:col>
      <xdr:colOff>177800</xdr:colOff>
      <xdr:row>77</xdr:row>
      <xdr:rowOff>74625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7590"/>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15940</xdr:rowOff>
    </xdr:from>
    <xdr:to>
      <xdr:col>15</xdr:col>
      <xdr:colOff>50800</xdr:colOff>
      <xdr:row>78</xdr:row>
      <xdr:rowOff>110156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7590"/>
          <a:ext cx="889000" cy="2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87982</xdr:rowOff>
    </xdr:from>
    <xdr:to>
      <xdr:col>10</xdr:col>
      <xdr:colOff>114300</xdr:colOff>
      <xdr:row>78</xdr:row>
      <xdr:rowOff>110156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61082"/>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1150</xdr:rowOff>
    </xdr:from>
    <xdr:to>
      <xdr:col>24</xdr:col>
      <xdr:colOff>114300</xdr:colOff>
      <xdr:row>76</xdr:row>
      <xdr:rowOff>102750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151027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23825</xdr:rowOff>
    </xdr:from>
    <xdr:to>
      <xdr:col>20</xdr:col>
      <xdr:colOff>38100</xdr:colOff>
      <xdr:row>77</xdr:row>
      <xdr:rowOff>125425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116552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136590</xdr:rowOff>
    </xdr:from>
    <xdr:to>
      <xdr:col>15</xdr:col>
      <xdr:colOff>101600</xdr:colOff>
      <xdr:row>77</xdr:row>
      <xdr:rowOff>66740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57867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59356</xdr:rowOff>
    </xdr:from>
    <xdr:to>
      <xdr:col>10</xdr:col>
      <xdr:colOff>165100</xdr:colOff>
      <xdr:row>78</xdr:row>
      <xdr:rowOff>160956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152083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37182</xdr:rowOff>
    </xdr:from>
    <xdr:to>
      <xdr:col>6</xdr:col>
      <xdr:colOff>38100</xdr:colOff>
      <xdr:row>78</xdr:row>
      <xdr:rowOff>138782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129909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0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165799</xdr:rowOff>
    </xdr:from>
    <xdr:to>
      <xdr:col>24</xdr:col>
      <xdr:colOff>63500</xdr:colOff>
      <xdr:row>97</xdr:row>
      <xdr:rowOff>141091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24999"/>
          <a:ext cx="838200" cy="14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165799</xdr:rowOff>
    </xdr:from>
    <xdr:to>
      <xdr:col>19</xdr:col>
      <xdr:colOff>177800</xdr:colOff>
      <xdr:row>97</xdr:row>
      <xdr:rowOff>138309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4999"/>
          <a:ext cx="889000" cy="1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138309</xdr:rowOff>
    </xdr:from>
    <xdr:to>
      <xdr:col>15</xdr:col>
      <xdr:colOff>50800</xdr:colOff>
      <xdr:row>98</xdr:row>
      <xdr:rowOff>152769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8959"/>
          <a:ext cx="889000" cy="18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152769</xdr:rowOff>
    </xdr:from>
    <xdr:to>
      <xdr:col>10</xdr:col>
      <xdr:colOff>114300</xdr:colOff>
      <xdr:row>98</xdr:row>
      <xdr:rowOff>163798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54869"/>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90291</xdr:rowOff>
    </xdr:from>
    <xdr:to>
      <xdr:col>24</xdr:col>
      <xdr:colOff>114300</xdr:colOff>
      <xdr:row>98</xdr:row>
      <xdr:rowOff>20441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68718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9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114999</xdr:rowOff>
    </xdr:from>
    <xdr:to>
      <xdr:col>20</xdr:col>
      <xdr:colOff>38100</xdr:colOff>
      <xdr:row>97</xdr:row>
      <xdr:rowOff>45149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87509</xdr:rowOff>
    </xdr:from>
    <xdr:to>
      <xdr:col>15</xdr:col>
      <xdr:colOff>101600</xdr:colOff>
      <xdr:row>98</xdr:row>
      <xdr:rowOff>17659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8786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1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101969</xdr:rowOff>
    </xdr:from>
    <xdr:to>
      <xdr:col>10</xdr:col>
      <xdr:colOff>165100</xdr:colOff>
      <xdr:row>99</xdr:row>
      <xdr:rowOff>32119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23246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112998</xdr:rowOff>
    </xdr:from>
    <xdr:to>
      <xdr:col>6</xdr:col>
      <xdr:colOff>38100</xdr:colOff>
      <xdr:row>99</xdr:row>
      <xdr:rowOff>43148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34275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102118</xdr:rowOff>
    </xdr:from>
    <xdr:to>
      <xdr:col>55</xdr:col>
      <xdr:colOff>0</xdr:colOff>
      <xdr:row>38</xdr:row>
      <xdr:rowOff>112268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17218"/>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112908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2736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104770</xdr:rowOff>
    </xdr:from>
    <xdr:to>
      <xdr:col>45</xdr:col>
      <xdr:colOff>177800</xdr:colOff>
      <xdr:row>38</xdr:row>
      <xdr:rowOff>112908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1987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103032</xdr:rowOff>
    </xdr:from>
    <xdr:to>
      <xdr:col>41</xdr:col>
      <xdr:colOff>50800</xdr:colOff>
      <xdr:row>38</xdr:row>
      <xdr:rowOff>104770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1813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51318</xdr:rowOff>
    </xdr:from>
    <xdr:to>
      <xdr:col>55</xdr:col>
      <xdr:colOff>50800</xdr:colOff>
      <xdr:row>38</xdr:row>
      <xdr:rowOff>152918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137695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8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62108</xdr:rowOff>
    </xdr:from>
    <xdr:to>
      <xdr:col>46</xdr:col>
      <xdr:colOff>38100</xdr:colOff>
      <xdr:row>38</xdr:row>
      <xdr:rowOff>163708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154835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53970</xdr:rowOff>
    </xdr:from>
    <xdr:to>
      <xdr:col>41</xdr:col>
      <xdr:colOff>101600</xdr:colOff>
      <xdr:row>38</xdr:row>
      <xdr:rowOff>155570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146697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6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52232</xdr:rowOff>
    </xdr:from>
    <xdr:to>
      <xdr:col>36</xdr:col>
      <xdr:colOff>165100</xdr:colOff>
      <xdr:row>38</xdr:row>
      <xdr:rowOff>153832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144959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60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151308</xdr:rowOff>
    </xdr:from>
    <xdr:to>
      <xdr:col>55</xdr:col>
      <xdr:colOff>0</xdr:colOff>
      <xdr:row>58</xdr:row>
      <xdr:rowOff>157023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9540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151879</xdr:rowOff>
    </xdr:from>
    <xdr:to>
      <xdr:col>50</xdr:col>
      <xdr:colOff>114300</xdr:colOff>
      <xdr:row>58</xdr:row>
      <xdr:rowOff>157023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9597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151879</xdr:rowOff>
    </xdr:from>
    <xdr:to>
      <xdr:col>45</xdr:col>
      <xdr:colOff>177800</xdr:colOff>
      <xdr:row>58</xdr:row>
      <xdr:rowOff>160554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95979"/>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155461</xdr:rowOff>
    </xdr:from>
    <xdr:to>
      <xdr:col>41</xdr:col>
      <xdr:colOff>50800</xdr:colOff>
      <xdr:row>58</xdr:row>
      <xdr:rowOff>160554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99561"/>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100508</xdr:rowOff>
    </xdr:from>
    <xdr:to>
      <xdr:col>55</xdr:col>
      <xdr:colOff>50800</xdr:colOff>
      <xdr:row>59</xdr:row>
      <xdr:rowOff>30658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15435</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106223</xdr:rowOff>
    </xdr:from>
    <xdr:to>
      <xdr:col>50</xdr:col>
      <xdr:colOff>165100</xdr:colOff>
      <xdr:row>59</xdr:row>
      <xdr:rowOff>36373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27500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101079</xdr:rowOff>
    </xdr:from>
    <xdr:to>
      <xdr:col>46</xdr:col>
      <xdr:colOff>38100</xdr:colOff>
      <xdr:row>59</xdr:row>
      <xdr:rowOff>31229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22356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3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109754</xdr:rowOff>
    </xdr:from>
    <xdr:to>
      <xdr:col>41</xdr:col>
      <xdr:colOff>101600</xdr:colOff>
      <xdr:row>59</xdr:row>
      <xdr:rowOff>39904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31031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4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104661</xdr:rowOff>
    </xdr:from>
    <xdr:to>
      <xdr:col>36</xdr:col>
      <xdr:colOff>165100</xdr:colOff>
      <xdr:row>59</xdr:row>
      <xdr:rowOff>34811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25938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4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57919</xdr:rowOff>
    </xdr:from>
    <xdr:to>
      <xdr:col>55</xdr:col>
      <xdr:colOff>0</xdr:colOff>
      <xdr:row>78</xdr:row>
      <xdr:rowOff>133432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1019"/>
          <a:ext cx="8382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57919</xdr:rowOff>
    </xdr:from>
    <xdr:to>
      <xdr:col>50</xdr:col>
      <xdr:colOff>114300</xdr:colOff>
      <xdr:row>78</xdr:row>
      <xdr:rowOff>87618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31019"/>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53136</xdr:rowOff>
    </xdr:from>
    <xdr:to>
      <xdr:col>45</xdr:col>
      <xdr:colOff>177800</xdr:colOff>
      <xdr:row>78</xdr:row>
      <xdr:rowOff>87618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26236"/>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53136</xdr:rowOff>
    </xdr:from>
    <xdr:to>
      <xdr:col>41</xdr:col>
      <xdr:colOff>50800</xdr:colOff>
      <xdr:row>78</xdr:row>
      <xdr:rowOff>89522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2623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82632</xdr:rowOff>
    </xdr:from>
    <xdr:to>
      <xdr:col>55</xdr:col>
      <xdr:colOff>50800</xdr:colOff>
      <xdr:row>79</xdr:row>
      <xdr:rowOff>12782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169009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7119</xdr:rowOff>
    </xdr:from>
    <xdr:to>
      <xdr:col>50</xdr:col>
      <xdr:colOff>165100</xdr:colOff>
      <xdr:row>78</xdr:row>
      <xdr:rowOff>108719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99846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36818</xdr:rowOff>
    </xdr:from>
    <xdr:to>
      <xdr:col>46</xdr:col>
      <xdr:colOff>38100</xdr:colOff>
      <xdr:row>78</xdr:row>
      <xdr:rowOff>138418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129545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0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2336</xdr:rowOff>
    </xdr:from>
    <xdr:to>
      <xdr:col>41</xdr:col>
      <xdr:colOff>101600</xdr:colOff>
      <xdr:row>78</xdr:row>
      <xdr:rowOff>103936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95063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38722</xdr:rowOff>
    </xdr:from>
    <xdr:to>
      <xdr:col>36</xdr:col>
      <xdr:colOff>165100</xdr:colOff>
      <xdr:row>78</xdr:row>
      <xdr:rowOff>140322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131449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157074</xdr:rowOff>
    </xdr:from>
    <xdr:to>
      <xdr:col>55</xdr:col>
      <xdr:colOff>0</xdr:colOff>
      <xdr:row>98</xdr:row>
      <xdr:rowOff>12860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87724"/>
          <a:ext cx="8382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157074</xdr:rowOff>
    </xdr:from>
    <xdr:to>
      <xdr:col>50</xdr:col>
      <xdr:colOff>114300</xdr:colOff>
      <xdr:row>98</xdr:row>
      <xdr:rowOff>88853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87724"/>
          <a:ext cx="889000" cy="10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166610</xdr:rowOff>
    </xdr:from>
    <xdr:to>
      <xdr:col>45</xdr:col>
      <xdr:colOff>177800</xdr:colOff>
      <xdr:row>98</xdr:row>
      <xdr:rowOff>88853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97260"/>
          <a:ext cx="889000" cy="9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141855</xdr:rowOff>
    </xdr:from>
    <xdr:to>
      <xdr:col>41</xdr:col>
      <xdr:colOff>50800</xdr:colOff>
      <xdr:row>97</xdr:row>
      <xdr:rowOff>166610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72505"/>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133510</xdr:rowOff>
    </xdr:from>
    <xdr:to>
      <xdr:col>55</xdr:col>
      <xdr:colOff>50800</xdr:colOff>
      <xdr:row>98</xdr:row>
      <xdr:rowOff>63660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111937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4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106274</xdr:rowOff>
    </xdr:from>
    <xdr:to>
      <xdr:col>50</xdr:col>
      <xdr:colOff>165100</xdr:colOff>
      <xdr:row>98</xdr:row>
      <xdr:rowOff>36424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27551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38053</xdr:rowOff>
    </xdr:from>
    <xdr:to>
      <xdr:col>46</xdr:col>
      <xdr:colOff>38100</xdr:colOff>
      <xdr:row>98</xdr:row>
      <xdr:rowOff>139653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130780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115810</xdr:rowOff>
    </xdr:from>
    <xdr:to>
      <xdr:col>41</xdr:col>
      <xdr:colOff>101600</xdr:colOff>
      <xdr:row>98</xdr:row>
      <xdr:rowOff>45960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37087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91055</xdr:rowOff>
    </xdr:from>
    <xdr:to>
      <xdr:col>36</xdr:col>
      <xdr:colOff>165100</xdr:colOff>
      <xdr:row>98</xdr:row>
      <xdr:rowOff>21205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1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108427</xdr:rowOff>
    </xdr:from>
    <xdr:to>
      <xdr:col>85</xdr:col>
      <xdr:colOff>127000</xdr:colOff>
      <xdr:row>38</xdr:row>
      <xdr:rowOff>3911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52077"/>
          <a:ext cx="8382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3911</xdr:rowOff>
    </xdr:from>
    <xdr:to>
      <xdr:col>81</xdr:col>
      <xdr:colOff>50800</xdr:colOff>
      <xdr:row>38</xdr:row>
      <xdr:rowOff>9352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1901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9352</xdr:rowOff>
    </xdr:from>
    <xdr:to>
      <xdr:col>76</xdr:col>
      <xdr:colOff>114300</xdr:colOff>
      <xdr:row>38</xdr:row>
      <xdr:rowOff>16302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24452"/>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16302</xdr:rowOff>
    </xdr:from>
    <xdr:to>
      <xdr:col>71</xdr:col>
      <xdr:colOff>177800</xdr:colOff>
      <xdr:row>38</xdr:row>
      <xdr:rowOff>39299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31402"/>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57627</xdr:rowOff>
    </xdr:from>
    <xdr:to>
      <xdr:col>85</xdr:col>
      <xdr:colOff>177800</xdr:colOff>
      <xdr:row>37</xdr:row>
      <xdr:rowOff>159227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36054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124562</xdr:rowOff>
    </xdr:from>
    <xdr:to>
      <xdr:col>81</xdr:col>
      <xdr:colOff>101600</xdr:colOff>
      <xdr:row>38</xdr:row>
      <xdr:rowOff>54711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45838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130002</xdr:rowOff>
    </xdr:from>
    <xdr:to>
      <xdr:col>76</xdr:col>
      <xdr:colOff>165100</xdr:colOff>
      <xdr:row>38</xdr:row>
      <xdr:rowOff>60152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51279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136952</xdr:rowOff>
    </xdr:from>
    <xdr:to>
      <xdr:col>72</xdr:col>
      <xdr:colOff>38100</xdr:colOff>
      <xdr:row>38</xdr:row>
      <xdr:rowOff>67101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58229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159949</xdr:rowOff>
    </xdr:from>
    <xdr:to>
      <xdr:col>67</xdr:col>
      <xdr:colOff>101600</xdr:colOff>
      <xdr:row>38</xdr:row>
      <xdr:rowOff>90099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81226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139421</xdr:rowOff>
    </xdr:from>
    <xdr:to>
      <xdr:col>85</xdr:col>
      <xdr:colOff>127000</xdr:colOff>
      <xdr:row>58</xdr:row>
      <xdr:rowOff>150101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83521"/>
          <a:ext cx="8382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150101</xdr:rowOff>
    </xdr:from>
    <xdr:to>
      <xdr:col>81</xdr:col>
      <xdr:colOff>50800</xdr:colOff>
      <xdr:row>58</xdr:row>
      <xdr:rowOff>151511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94201"/>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139344</xdr:rowOff>
    </xdr:from>
    <xdr:to>
      <xdr:col>76</xdr:col>
      <xdr:colOff>114300</xdr:colOff>
      <xdr:row>58</xdr:row>
      <xdr:rowOff>151511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83444"/>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134391</xdr:rowOff>
    </xdr:from>
    <xdr:to>
      <xdr:col>71</xdr:col>
      <xdr:colOff>177800</xdr:colOff>
      <xdr:row>58</xdr:row>
      <xdr:rowOff>139344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7849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88621</xdr:rowOff>
    </xdr:from>
    <xdr:to>
      <xdr:col>85</xdr:col>
      <xdr:colOff>177800</xdr:colOff>
      <xdr:row>59</xdr:row>
      <xdr:rowOff>18771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3548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99301</xdr:rowOff>
    </xdr:from>
    <xdr:to>
      <xdr:col>81</xdr:col>
      <xdr:colOff>101600</xdr:colOff>
      <xdr:row>59</xdr:row>
      <xdr:rowOff>29451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20578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100711</xdr:rowOff>
    </xdr:from>
    <xdr:to>
      <xdr:col>76</xdr:col>
      <xdr:colOff>165100</xdr:colOff>
      <xdr:row>59</xdr:row>
      <xdr:rowOff>30861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21988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88544</xdr:rowOff>
    </xdr:from>
    <xdr:to>
      <xdr:col>72</xdr:col>
      <xdr:colOff>38100</xdr:colOff>
      <xdr:row>59</xdr:row>
      <xdr:rowOff>18694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9821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83591</xdr:rowOff>
    </xdr:from>
    <xdr:to>
      <xdr:col>67</xdr:col>
      <xdr:colOff>101600</xdr:colOff>
      <xdr:row>59</xdr:row>
      <xdr:rowOff>13741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2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62074</xdr:rowOff>
    </xdr:from>
    <xdr:to>
      <xdr:col>85</xdr:col>
      <xdr:colOff>127000</xdr:colOff>
      <xdr:row>96</xdr:row>
      <xdr:rowOff>62254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21274"/>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56212</xdr:rowOff>
    </xdr:from>
    <xdr:to>
      <xdr:col>81</xdr:col>
      <xdr:colOff>50800</xdr:colOff>
      <xdr:row>96</xdr:row>
      <xdr:rowOff>62074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15412"/>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56212</xdr:rowOff>
    </xdr:from>
    <xdr:to>
      <xdr:col>76</xdr:col>
      <xdr:colOff>114300</xdr:colOff>
      <xdr:row>96</xdr:row>
      <xdr:rowOff>63413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15412"/>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52522</xdr:rowOff>
    </xdr:from>
    <xdr:to>
      <xdr:col>71</xdr:col>
      <xdr:colOff>177800</xdr:colOff>
      <xdr:row>96</xdr:row>
      <xdr:rowOff>63413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11722"/>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11454</xdr:rowOff>
    </xdr:from>
    <xdr:to>
      <xdr:col>85</xdr:col>
      <xdr:colOff>177800</xdr:colOff>
      <xdr:row>96</xdr:row>
      <xdr:rowOff>113054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161331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11274</xdr:rowOff>
    </xdr:from>
    <xdr:to>
      <xdr:col>81</xdr:col>
      <xdr:colOff>101600</xdr:colOff>
      <xdr:row>96</xdr:row>
      <xdr:rowOff>112874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104001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5412</xdr:rowOff>
    </xdr:from>
    <xdr:to>
      <xdr:col>76</xdr:col>
      <xdr:colOff>165100</xdr:colOff>
      <xdr:row>96</xdr:row>
      <xdr:rowOff>107012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98139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12613</xdr:rowOff>
    </xdr:from>
    <xdr:to>
      <xdr:col>72</xdr:col>
      <xdr:colOff>38100</xdr:colOff>
      <xdr:row>96</xdr:row>
      <xdr:rowOff>114213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105340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1722</xdr:rowOff>
    </xdr:from>
    <xdr:to>
      <xdr:col>67</xdr:col>
      <xdr:colOff>101600</xdr:colOff>
      <xdr:row>96</xdr:row>
      <xdr:rowOff>103322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額において最も大きい住民一人当たりのコストは民生費であり、価格高騰重点支援給付金給付事業の実施や、新たに創設した子ども未来基金への積立金の増加などにより前年度から１７，８３３円の増加（＋１１．６％）となっている。</a:t>
          </a:r>
        </a:p>
        <a:p>
          <a:r>
            <a:rPr kumimoji="1" lang="ja-JP" altLang="en-US" sz="1300">
              <a:latin typeface="ＭＳ Ｐゴシック" panose="020B0600070205080204" pitchFamily="50" charset="-128"/>
              <a:ea typeface="ＭＳ Ｐゴシック" panose="020B0600070205080204" pitchFamily="50" charset="-128"/>
            </a:rPr>
            <a:t>　次に金額が大きいものは総務費であるが、公共施設整備基金への積立金の減少や、定年退職年齢の段階的な引き上げに伴う一般職退職手当金の減少などにより１，４２１円の減少（▲３．３％）となった。</a:t>
          </a:r>
        </a:p>
        <a:p>
          <a:r>
            <a:rPr kumimoji="1" lang="ja-JP" altLang="en-US" sz="1300">
              <a:latin typeface="ＭＳ Ｐゴシック" panose="020B0600070205080204" pitchFamily="50" charset="-128"/>
              <a:ea typeface="ＭＳ Ｐゴシック" panose="020B0600070205080204" pitchFamily="50" charset="-128"/>
            </a:rPr>
            <a:t>　また、衛生費については、新型コロナウイルスワクチン接種事業費の減少や、ごみ処理施設整備基金への積立金の減少などにより７，７０３円の減少（▲１９．０％）となった。</a:t>
          </a:r>
        </a:p>
        <a:p>
          <a:r>
            <a:rPr kumimoji="1" lang="ja-JP" altLang="en-US" sz="1300">
              <a:latin typeface="ＭＳ Ｐゴシック" panose="020B0600070205080204" pitchFamily="50" charset="-128"/>
              <a:ea typeface="ＭＳ Ｐゴシック" panose="020B0600070205080204" pitchFamily="50" charset="-128"/>
            </a:rPr>
            <a:t>　全ての目的において類似団体平均値を下回って推移を続けているが、今後も限られた財源を有効に活用するため、事業の選択と集中を徹底することにより、持続可能な財政運営に努めていく。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５年度は市税や交付税については増加したものの、臨時財政対策債の減少や扶助費の増加などにより、前年度と比較して実質収支の標準財政規模比は３．３０ポイントの減少、実質単年度収支は令和元年度以来の赤字に転じた。</a:t>
          </a:r>
        </a:p>
        <a:p>
          <a:r>
            <a:rPr kumimoji="1" lang="ja-JP" altLang="en-US" sz="1100">
              <a:latin typeface="ＭＳ ゴシック" pitchFamily="49" charset="-128"/>
              <a:ea typeface="ＭＳ ゴシック" pitchFamily="49" charset="-128"/>
            </a:rPr>
            <a:t>　また、財政調整基金の標準財政規模比は、１．５億円を取崩した一方で、後年度の財源不足に備え２．８３億円を積立てたことにより０．６１ポイント上昇した。</a:t>
          </a:r>
        </a:p>
        <a:p>
          <a:r>
            <a:rPr kumimoji="1" lang="ja-JP" altLang="en-US" sz="1100">
              <a:latin typeface="ＭＳ ゴシック" pitchFamily="49" charset="-128"/>
              <a:ea typeface="ＭＳ ゴシック" pitchFamily="49" charset="-128"/>
            </a:rPr>
            <a:t>　今後も将来負担を見据えた計画的な財政運営により収支の均衡を図るとともに、災害等の突発的な財政需要にも対応できるよう、決算剰余金の状況に応じて財政調整基金へ積立てていく。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各年度とも全会計で赤字を生じていない。</a:t>
          </a:r>
        </a:p>
        <a:p>
          <a:r>
            <a:rPr kumimoji="1" lang="ja-JP" altLang="en-US" sz="1400">
              <a:latin typeface="ＭＳ ゴシック" pitchFamily="49" charset="-128"/>
              <a:ea typeface="ＭＳ ゴシック" pitchFamily="49" charset="-128"/>
            </a:rPr>
            <a:t>　令和５年度は、介護保険事業費特別会計、後期高齢者医療事業費特別会計において黒字幅が上昇したものの、一般会計、水道事業会計、国民健康保険事業費特別会計、交通災害共済事業費特別会計において黒字幅が縮小した結果、全体では標準財政規模比２７．６０％と前年度から６．４６ポイントの減少となった。</a:t>
          </a:r>
        </a:p>
        <a:p>
          <a:r>
            <a:rPr kumimoji="1" lang="ja-JP" altLang="en-US" sz="1400">
              <a:latin typeface="ＭＳ ゴシック" pitchFamily="49" charset="-128"/>
              <a:ea typeface="ＭＳ ゴシック" pitchFamily="49" charset="-128"/>
            </a:rPr>
            <a:t>　今後も歳入の動向を注視し、その規模に見合った財政運営により、長期的に収支の均衡を保っていくよう努めていく。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総務債や教育債などの償還金の減に伴い「元利償還金」が減少し、また、下水道事業債の減に伴う「公営企業債の元利償還金に対する繰入金」が減少したことから、元利償還金等は３２百万円減少（▲０．９５％）となった。一方で、算入公債費等の額は、特定財源である都市計画税が増加したものの、交付税措置率の高い合併特例債の元利償還金の割合が減少していることもあり４６百万円減少（▲１．５２％）となった。差引額である実質公債比率の分子は、前年度に比べて１４百万円増加（３．７％）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額は、新規借入額が元金償還額を下回ったため地方債現在高が減少し、前年度と比べて１，９４４百万円の減少（▲６．１５％）となった。これに対して充当可能財源等は、充当可能基金が増加しているものの、交付税措置のある地方債現在高の割合が減少し、前年度と比べて４６０百万円の減少（▲１．３７％）となっている。</a:t>
          </a:r>
        </a:p>
        <a:p>
          <a:r>
            <a:rPr kumimoji="1" lang="ja-JP" altLang="en-US" sz="1400">
              <a:latin typeface="ＭＳ ゴシック" pitchFamily="49" charset="-128"/>
              <a:ea typeface="ＭＳ ゴシック" pitchFamily="49" charset="-128"/>
            </a:rPr>
            <a:t>　将来負担額の減少が充当可能財源の減少を上回っているため、将来負担比率の分子としては３年連続してマイナス計上となった。</a:t>
          </a:r>
        </a:p>
        <a:p>
          <a:r>
            <a:rPr kumimoji="1" lang="ja-JP" altLang="en-US" sz="1400">
              <a:latin typeface="ＭＳ ゴシック" pitchFamily="49" charset="-128"/>
              <a:ea typeface="ＭＳ ゴシック" pitchFamily="49" charset="-128"/>
            </a:rPr>
            <a:t>　今後は、公共施設等総合管理計画に基づく施設の更新、統廃合などを進めていく中で比率が上昇に転じることも見込まれるため、計画的な長寿命化対策により将来負担の増加を抑制し健全な財政運営に努めていく。</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合計は年々増加しているが、令和５年度中の主な増加要因としては、３歳未満児保育料無償化の財源確保のための子ども未来基金への５００百万円の積み立てや、新ごみ処理施設の建設へ向けたごみ処理施設整備基金への３０６百万円の積み立て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財政調整基金については１５０百万円の取崩しにより、中学校給食費の無償化やプレミアム付商品券発行事業といった経済対策を実施したが、全体の積み立て額が全体の取り崩し額を上回っているため、基金残高の合計は、令和４年度末と比べ１，２６４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基金全体の残高は年々増加しているが、将来の財源不足や公共施設の再整備等に備え、計画的な積み立てや適切な取り崩しを行っていく。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ごみ処理施設整備基金：新ごみ処理施設建設に要する資金に充当する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：今後想定される公共施設の整備や更新に要する資金に充当する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　　　：子育てに必要な切れ目のない支援を実施するための財源として活用する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ごみ処理施設整備基金：新ごみ処理施設建設へ向け、３０６百万円の積み立てを実施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：公共施設の整備や更新を見込み、２０１百万円の積み立てを実施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　　　：３歳未満児の保育料無償化の財源とするために新設し、５００百万円の積み立てを実施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ごみ処理施設整備基金：新ごみ処理施設の建設へ向け、計画的に積み立てを行う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：公共施設の老朽化に伴う施設の整備・更新へ向け、計画的に積み立てを行う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中に経済対策施策への活用を目的に追加交付された交付税を財政調整基金に積み立てた後、令和５年度に実施した経済対策（中学校の給食費無償化、プレミアム付商品券発行事業）の財源として１５０百万円を取り崩したものの、２８８百万円の積み立てを実施したことから、令和４年度末からの残高は＋１３８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今後も想定される物価高騰や人件費上昇などによる財源不足に備え、決算剰余金の状況に応じた適切な積み立てを実施していく。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財源分及び減債基金の運用利子の合計９７百万円の積み立てを実施した。臨時財政対策債の償還財源分として１百万円を取り崩したことから、令和４年度末からの残高は＋９６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今後の地方債償還財源の確保に向け、計画的に積み立てを行うとともに、必要となる償還財源については適切な取り崩しを行う。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32164433</v>
      </c>
      <c r="BO4" s="371"/>
      <c r="BP4" s="371"/>
      <c r="BQ4" s="371"/>
      <c r="BR4" s="371"/>
      <c r="BS4" s="371"/>
      <c r="BT4" s="371"/>
      <c r="BU4" s="372"/>
      <c r="BV4" s="370">
        <v>32304803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12.2</v>
      </c>
      <c r="CU4" s="377"/>
      <c r="CV4" s="377"/>
      <c r="CW4" s="377"/>
      <c r="CX4" s="377"/>
      <c r="CY4" s="377"/>
      <c r="CZ4" s="377"/>
      <c r="DA4" s="378"/>
      <c r="DB4" s="376">
        <v>15.5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29738525</v>
      </c>
      <c r="BO5" s="408"/>
      <c r="BP5" s="408"/>
      <c r="BQ5" s="408"/>
      <c r="BR5" s="408"/>
      <c r="BS5" s="408"/>
      <c r="BT5" s="408"/>
      <c r="BU5" s="409"/>
      <c r="BV5" s="407">
        <v>29405151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91.7</v>
      </c>
      <c r="CU5" s="405"/>
      <c r="CV5" s="405"/>
      <c r="CW5" s="405"/>
      <c r="CX5" s="405"/>
      <c r="CY5" s="405"/>
      <c r="CZ5" s="405"/>
      <c r="DA5" s="406"/>
      <c r="DB5" s="404">
        <v>90.1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2425908</v>
      </c>
      <c r="BO6" s="408"/>
      <c r="BP6" s="408"/>
      <c r="BQ6" s="408"/>
      <c r="BR6" s="408"/>
      <c r="BS6" s="408"/>
      <c r="BT6" s="408"/>
      <c r="BU6" s="409"/>
      <c r="BV6" s="407">
        <v>2899652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92.1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232691</v>
      </c>
      <c r="BO7" s="408"/>
      <c r="BP7" s="408"/>
      <c r="BQ7" s="408"/>
      <c r="BR7" s="408"/>
      <c r="BS7" s="408"/>
      <c r="BT7" s="408"/>
      <c r="BU7" s="409"/>
      <c r="BV7" s="407">
        <v>154322</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17972156</v>
      </c>
      <c r="CU7" s="408"/>
      <c r="CV7" s="408"/>
      <c r="CW7" s="408"/>
      <c r="CX7" s="408"/>
      <c r="CY7" s="408"/>
      <c r="CZ7" s="408"/>
      <c r="DA7" s="409"/>
      <c r="DB7" s="407">
        <v>17712141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2193217</v>
      </c>
      <c r="BO8" s="408"/>
      <c r="BP8" s="408"/>
      <c r="BQ8" s="408"/>
      <c r="BR8" s="408"/>
      <c r="BS8" s="408"/>
      <c r="BT8" s="408"/>
      <c r="BU8" s="409"/>
      <c r="BV8" s="407">
        <v>2745330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0.66</v>
      </c>
      <c r="CU8" s="448"/>
      <c r="CV8" s="448"/>
      <c r="CW8" s="448"/>
      <c r="CX8" s="448"/>
      <c r="CY8" s="448"/>
      <c r="CZ8" s="448"/>
      <c r="DA8" s="449"/>
      <c r="DB8" s="447">
        <v>0.68</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78617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-552113</v>
      </c>
      <c r="BO9" s="408"/>
      <c r="BP9" s="408"/>
      <c r="BQ9" s="408"/>
      <c r="BR9" s="408"/>
      <c r="BS9" s="408"/>
      <c r="BT9" s="408"/>
      <c r="BU9" s="409"/>
      <c r="BV9" s="407">
        <v>-113236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11.1</v>
      </c>
      <c r="CU9" s="405"/>
      <c r="CV9" s="405"/>
      <c r="CW9" s="405"/>
      <c r="CX9" s="405"/>
      <c r="CY9" s="405"/>
      <c r="CZ9" s="405"/>
      <c r="DA9" s="406"/>
      <c r="DB9" s="404">
        <v>11.3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82113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288457</v>
      </c>
      <c r="BO10" s="408"/>
      <c r="BP10" s="408"/>
      <c r="BQ10" s="408"/>
      <c r="BR10" s="408"/>
      <c r="BS10" s="408"/>
      <c r="BT10" s="408"/>
      <c r="BU10" s="409"/>
      <c r="BV10" s="407">
        <v>153071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78416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76350</v>
      </c>
      <c r="S13" s="492"/>
      <c r="T13" s="492"/>
      <c r="U13" s="492"/>
      <c r="V13" s="493"/>
      <c r="W13" s="423" t="s">
        <v>131</v>
      </c>
      <c r="X13" s="424"/>
      <c r="Y13" s="424"/>
      <c r="Z13" s="424"/>
      <c r="AA13" s="424"/>
      <c r="AB13" s="414"/>
      <c r="AC13" s="458">
        <v>982</v>
      </c>
      <c r="AD13" s="459"/>
      <c r="AE13" s="459"/>
      <c r="AF13" s="459"/>
      <c r="AG13" s="501"/>
      <c r="AH13" s="458">
        <v>1176</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-413656</v>
      </c>
      <c r="BO13" s="408"/>
      <c r="BP13" s="408"/>
      <c r="BQ13" s="408"/>
      <c r="BR13" s="408"/>
      <c r="BS13" s="408"/>
      <c r="BT13" s="408"/>
      <c r="BU13" s="409"/>
      <c r="BV13" s="407">
        <v>39835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2.5</v>
      </c>
      <c r="CU13" s="405"/>
      <c r="CV13" s="405"/>
      <c r="CW13" s="405"/>
      <c r="CX13" s="405"/>
      <c r="CY13" s="405"/>
      <c r="CZ13" s="405"/>
      <c r="DA13" s="406"/>
      <c r="DB13" s="404">
        <v>2.7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78741</v>
      </c>
      <c r="S14" s="492"/>
      <c r="T14" s="492"/>
      <c r="U14" s="492"/>
      <c r="V14" s="493"/>
      <c r="W14" s="397"/>
      <c r="X14" s="398"/>
      <c r="Y14" s="398"/>
      <c r="Z14" s="398"/>
      <c r="AA14" s="398"/>
      <c r="AB14" s="387"/>
      <c r="AC14" s="494">
        <v>2.7</v>
      </c>
      <c r="AD14" s="495"/>
      <c r="AE14" s="495"/>
      <c r="AF14" s="495"/>
      <c r="AG14" s="496"/>
      <c r="AH14" s="494">
        <v>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76875</v>
      </c>
      <c r="S15" s="492"/>
      <c r="T15" s="492"/>
      <c r="U15" s="492"/>
      <c r="V15" s="493"/>
      <c r="W15" s="423" t="s">
        <v>137</v>
      </c>
      <c r="X15" s="424"/>
      <c r="Y15" s="424"/>
      <c r="Z15" s="424"/>
      <c r="AA15" s="424"/>
      <c r="AB15" s="414"/>
      <c r="AC15" s="458">
        <v>11408</v>
      </c>
      <c r="AD15" s="459"/>
      <c r="AE15" s="459"/>
      <c r="AF15" s="459"/>
      <c r="AG15" s="501"/>
      <c r="AH15" s="458">
        <v>12268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9969825</v>
      </c>
      <c r="BO15" s="371"/>
      <c r="BP15" s="371"/>
      <c r="BQ15" s="371"/>
      <c r="BR15" s="371"/>
      <c r="BS15" s="371"/>
      <c r="BT15" s="371"/>
      <c r="BU15" s="372"/>
      <c r="BV15" s="370">
        <v>9722823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30.9</v>
      </c>
      <c r="AD16" s="495"/>
      <c r="AE16" s="495"/>
      <c r="AF16" s="495"/>
      <c r="AG16" s="496"/>
      <c r="AH16" s="494">
        <v>31.7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15172886</v>
      </c>
      <c r="BO16" s="408"/>
      <c r="BP16" s="408"/>
      <c r="BQ16" s="408"/>
      <c r="BR16" s="408"/>
      <c r="BS16" s="408"/>
      <c r="BT16" s="408"/>
      <c r="BU16" s="409"/>
      <c r="BV16" s="407">
        <v>14769493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24569</v>
      </c>
      <c r="AD17" s="459"/>
      <c r="AE17" s="459"/>
      <c r="AF17" s="459"/>
      <c r="AG17" s="501"/>
      <c r="AH17" s="458">
        <v>25293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12581003</v>
      </c>
      <c r="BO17" s="408"/>
      <c r="BP17" s="408"/>
      <c r="BQ17" s="408"/>
      <c r="BR17" s="408"/>
      <c r="BS17" s="408"/>
      <c r="BT17" s="408"/>
      <c r="BU17" s="409"/>
      <c r="BV17" s="407">
        <v>12271122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67.489999999999995</v>
      </c>
      <c r="M18" s="534"/>
      <c r="N18" s="534"/>
      <c r="O18" s="534"/>
      <c r="P18" s="534"/>
      <c r="Q18" s="534"/>
      <c r="R18" s="535"/>
      <c r="S18" s="535"/>
      <c r="T18" s="535"/>
      <c r="U18" s="535"/>
      <c r="V18" s="536"/>
      <c r="W18" s="425"/>
      <c r="X18" s="426"/>
      <c r="Y18" s="426"/>
      <c r="Z18" s="426"/>
      <c r="AA18" s="426"/>
      <c r="AB18" s="417"/>
      <c r="AC18" s="537">
        <v>66.5</v>
      </c>
      <c r="AD18" s="538"/>
      <c r="AE18" s="538"/>
      <c r="AF18" s="538"/>
      <c r="AG18" s="539"/>
      <c r="AH18" s="537">
        <v>65.3</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16626289</v>
      </c>
      <c r="BO18" s="408"/>
      <c r="BP18" s="408"/>
      <c r="BQ18" s="408"/>
      <c r="BR18" s="408"/>
      <c r="BS18" s="408"/>
      <c r="BT18" s="408"/>
      <c r="BU18" s="409"/>
      <c r="BV18" s="407">
        <v>16370843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1165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23805137</v>
      </c>
      <c r="BO19" s="408"/>
      <c r="BP19" s="408"/>
      <c r="BQ19" s="408"/>
      <c r="BR19" s="408"/>
      <c r="BS19" s="408"/>
      <c r="BT19" s="408"/>
      <c r="BU19" s="409"/>
      <c r="BV19" s="407">
        <v>23479497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31876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20034321</v>
      </c>
      <c r="BO22" s="371"/>
      <c r="BP22" s="371"/>
      <c r="BQ22" s="371"/>
      <c r="BR22" s="371"/>
      <c r="BS22" s="371"/>
      <c r="BT22" s="371"/>
      <c r="BU22" s="372"/>
      <c r="BV22" s="370">
        <v>21680375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13831705</v>
      </c>
      <c r="BO23" s="408"/>
      <c r="BP23" s="408"/>
      <c r="BQ23" s="408"/>
      <c r="BR23" s="408"/>
      <c r="BS23" s="408"/>
      <c r="BT23" s="408"/>
      <c r="BU23" s="409"/>
      <c r="BV23" s="407">
        <v>14802726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4665</v>
      </c>
      <c r="R24" s="459"/>
      <c r="S24" s="459"/>
      <c r="T24" s="459"/>
      <c r="U24" s="459"/>
      <c r="V24" s="501"/>
      <c r="W24" s="553"/>
      <c r="X24" s="554"/>
      <c r="Y24" s="555"/>
      <c r="Z24" s="457" t="s">
        <v>162</v>
      </c>
      <c r="AA24" s="437"/>
      <c r="AB24" s="437"/>
      <c r="AC24" s="437"/>
      <c r="AD24" s="437"/>
      <c r="AE24" s="437"/>
      <c r="AF24" s="437"/>
      <c r="AG24" s="438"/>
      <c r="AH24" s="458">
        <v>492</v>
      </c>
      <c r="AI24" s="459"/>
      <c r="AJ24" s="459"/>
      <c r="AK24" s="459"/>
      <c r="AL24" s="501"/>
      <c r="AM24" s="458">
        <v>1541436</v>
      </c>
      <c r="AN24" s="459"/>
      <c r="AO24" s="459"/>
      <c r="AP24" s="459"/>
      <c r="AQ24" s="459"/>
      <c r="AR24" s="501"/>
      <c r="AS24" s="458">
        <v>3133</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6828842</v>
      </c>
      <c r="BO24" s="408"/>
      <c r="BP24" s="408"/>
      <c r="BQ24" s="408"/>
      <c r="BR24" s="408"/>
      <c r="BS24" s="408"/>
      <c r="BT24" s="408"/>
      <c r="BU24" s="409"/>
      <c r="BV24" s="407">
        <v>7356758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7800</v>
      </c>
      <c r="R25" s="459"/>
      <c r="S25" s="459"/>
      <c r="T25" s="459"/>
      <c r="U25" s="459"/>
      <c r="V25" s="501"/>
      <c r="W25" s="553"/>
      <c r="X25" s="554"/>
      <c r="Y25" s="555"/>
      <c r="Z25" s="457" t="s">
        <v>165</v>
      </c>
      <c r="AA25" s="437"/>
      <c r="AB25" s="437"/>
      <c r="AC25" s="437"/>
      <c r="AD25" s="437"/>
      <c r="AE25" s="437"/>
      <c r="AF25" s="437"/>
      <c r="AG25" s="438"/>
      <c r="AH25" s="458">
        <v>104</v>
      </c>
      <c r="AI25" s="459"/>
      <c r="AJ25" s="459"/>
      <c r="AK25" s="459"/>
      <c r="AL25" s="501"/>
      <c r="AM25" s="458">
        <v>314288</v>
      </c>
      <c r="AN25" s="459"/>
      <c r="AO25" s="459"/>
      <c r="AP25" s="459"/>
      <c r="AQ25" s="459"/>
      <c r="AR25" s="501"/>
      <c r="AS25" s="458">
        <v>3022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3203812</v>
      </c>
      <c r="BO25" s="371"/>
      <c r="BP25" s="371"/>
      <c r="BQ25" s="371"/>
      <c r="BR25" s="371"/>
      <c r="BS25" s="371"/>
      <c r="BT25" s="371"/>
      <c r="BU25" s="372"/>
      <c r="BV25" s="370">
        <v>3828017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7020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11268</v>
      </c>
      <c r="AN26" s="459"/>
      <c r="AO26" s="459"/>
      <c r="AP26" s="459"/>
      <c r="AQ26" s="459"/>
      <c r="AR26" s="501"/>
      <c r="AS26" s="458">
        <v>2817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4820</v>
      </c>
      <c r="R27" s="459"/>
      <c r="S27" s="459"/>
      <c r="T27" s="459"/>
      <c r="U27" s="459"/>
      <c r="V27" s="501"/>
      <c r="W27" s="553"/>
      <c r="X27" s="554"/>
      <c r="Y27" s="555"/>
      <c r="Z27" s="457" t="s">
        <v>171</v>
      </c>
      <c r="AA27" s="437"/>
      <c r="AB27" s="437"/>
      <c r="AC27" s="437"/>
      <c r="AD27" s="437"/>
      <c r="AE27" s="437"/>
      <c r="AF27" s="437"/>
      <c r="AG27" s="438"/>
      <c r="AH27" s="458">
        <v>9</v>
      </c>
      <c r="AI27" s="459"/>
      <c r="AJ27" s="459"/>
      <c r="AK27" s="459"/>
      <c r="AL27" s="501"/>
      <c r="AM27" s="458">
        <v>33624</v>
      </c>
      <c r="AN27" s="459"/>
      <c r="AO27" s="459"/>
      <c r="AP27" s="459"/>
      <c r="AQ27" s="459"/>
      <c r="AR27" s="501"/>
      <c r="AS27" s="458">
        <v>3736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688413</v>
      </c>
      <c r="BO27" s="530"/>
      <c r="BP27" s="530"/>
      <c r="BQ27" s="530"/>
      <c r="BR27" s="530"/>
      <c r="BS27" s="530"/>
      <c r="BT27" s="530"/>
      <c r="BU27" s="531"/>
      <c r="BV27" s="529">
        <v>688388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4290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2104364</v>
      </c>
      <c r="BO28" s="371"/>
      <c r="BP28" s="371"/>
      <c r="BQ28" s="371"/>
      <c r="BR28" s="371"/>
      <c r="BS28" s="371"/>
      <c r="BT28" s="371"/>
      <c r="BU28" s="372"/>
      <c r="BV28" s="370">
        <v>1965906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18</v>
      </c>
      <c r="M29" s="459"/>
      <c r="N29" s="459"/>
      <c r="O29" s="459"/>
      <c r="P29" s="501"/>
      <c r="Q29" s="458">
        <v>4070</v>
      </c>
      <c r="R29" s="459"/>
      <c r="S29" s="459"/>
      <c r="T29" s="459"/>
      <c r="U29" s="459"/>
      <c r="V29" s="501"/>
      <c r="W29" s="556"/>
      <c r="X29" s="557"/>
      <c r="Y29" s="558"/>
      <c r="Z29" s="457" t="s">
        <v>177</v>
      </c>
      <c r="AA29" s="437"/>
      <c r="AB29" s="437"/>
      <c r="AC29" s="437"/>
      <c r="AD29" s="437"/>
      <c r="AE29" s="437"/>
      <c r="AF29" s="437"/>
      <c r="AG29" s="438"/>
      <c r="AH29" s="458">
        <v>501</v>
      </c>
      <c r="AI29" s="459"/>
      <c r="AJ29" s="459"/>
      <c r="AK29" s="459"/>
      <c r="AL29" s="501"/>
      <c r="AM29" s="458">
        <v>1575060</v>
      </c>
      <c r="AN29" s="459"/>
      <c r="AO29" s="459"/>
      <c r="AP29" s="459"/>
      <c r="AQ29" s="459"/>
      <c r="AR29" s="501"/>
      <c r="AS29" s="458">
        <v>3144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624450</v>
      </c>
      <c r="BO29" s="408"/>
      <c r="BP29" s="408"/>
      <c r="BQ29" s="408"/>
      <c r="BR29" s="408"/>
      <c r="BS29" s="408"/>
      <c r="BT29" s="408"/>
      <c r="BU29" s="409"/>
      <c r="BV29" s="407">
        <v>528043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98.8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6697228</v>
      </c>
      <c r="BO30" s="530"/>
      <c r="BP30" s="530"/>
      <c r="BQ30" s="530"/>
      <c r="BR30" s="530"/>
      <c r="BS30" s="530"/>
      <c r="BT30" s="530"/>
      <c r="BU30" s="531"/>
      <c r="BV30" s="529">
        <v>5668510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国民健康保険事業費特別会計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彩北広域清掃組合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行田市産業・文化・スポーツいきいき財団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介護保険事業費特別会計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荒川北縁水防事務組合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行田市中小企業退職金共済会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後期高齢者医療事業費特別会計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彩の国さいたま人づくり広域連合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行田市土地開発公社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交通災害共済事業費特別会計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行田羽生資源環境組合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埼玉県後期高齢者医療広域連合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埼玉県後期高齢者医療広域連合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9E+8W1FEWWkjAcad6a+GZKXc8eXBrJL/FQg/W0u0c6ktTFVdTV/OQZk3uNRbEWNBsFpazzdjpr0ez/jjOJtUdw==" saltValue="ZmxkrEzByvmvXQ+h1Ly3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10590684</v>
      </c>
      <c r="S5" s="613"/>
      <c r="T5" s="613"/>
      <c r="U5" s="613"/>
      <c r="V5" s="613"/>
      <c r="W5" s="613"/>
      <c r="X5" s="613"/>
      <c r="Y5" s="614"/>
      <c r="Z5" s="615">
        <v>32.9</v>
      </c>
      <c r="AA5" s="615"/>
      <c r="AB5" s="615"/>
      <c r="AC5" s="615"/>
      <c r="AD5" s="616">
        <v>9975428</v>
      </c>
      <c r="AE5" s="616"/>
      <c r="AF5" s="616"/>
      <c r="AG5" s="616"/>
      <c r="AH5" s="616"/>
      <c r="AI5" s="616"/>
      <c r="AJ5" s="616"/>
      <c r="AK5" s="616"/>
      <c r="AL5" s="617">
        <v>55.5</v>
      </c>
      <c r="AM5" s="618"/>
      <c r="AN5" s="618"/>
      <c r="AO5" s="619"/>
      <c r="AP5" s="609" t="s">
        <v>216</v>
      </c>
      <c r="AQ5" s="610"/>
      <c r="AR5" s="610"/>
      <c r="AS5" s="610"/>
      <c r="AT5" s="610"/>
      <c r="AU5" s="610"/>
      <c r="AV5" s="610"/>
      <c r="AW5" s="610"/>
      <c r="AX5" s="610"/>
      <c r="AY5" s="610"/>
      <c r="AZ5" s="610"/>
      <c r="BA5" s="610"/>
      <c r="BB5" s="610"/>
      <c r="BC5" s="610"/>
      <c r="BD5" s="610"/>
      <c r="BE5" s="610"/>
      <c r="BF5" s="611"/>
      <c r="BG5" s="623">
        <v>9972120</v>
      </c>
      <c r="BH5" s="624"/>
      <c r="BI5" s="624"/>
      <c r="BJ5" s="624"/>
      <c r="BK5" s="624"/>
      <c r="BL5" s="624"/>
      <c r="BM5" s="624"/>
      <c r="BN5" s="625"/>
      <c r="BO5" s="626">
        <v>94.2</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299940</v>
      </c>
      <c r="S6" s="624"/>
      <c r="T6" s="624"/>
      <c r="U6" s="624"/>
      <c r="V6" s="624"/>
      <c r="W6" s="624"/>
      <c r="X6" s="624"/>
      <c r="Y6" s="625"/>
      <c r="Z6" s="626">
        <v>0.9</v>
      </c>
      <c r="AA6" s="626"/>
      <c r="AB6" s="626"/>
      <c r="AC6" s="626"/>
      <c r="AD6" s="627">
        <v>299940</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9972120</v>
      </c>
      <c r="BH6" s="624"/>
      <c r="BI6" s="624"/>
      <c r="BJ6" s="624"/>
      <c r="BK6" s="624"/>
      <c r="BL6" s="624"/>
      <c r="BM6" s="624"/>
      <c r="BN6" s="625"/>
      <c r="BO6" s="626">
        <v>94.2</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234192</v>
      </c>
      <c r="CS6" s="624"/>
      <c r="CT6" s="624"/>
      <c r="CU6" s="624"/>
      <c r="CV6" s="624"/>
      <c r="CW6" s="624"/>
      <c r="CX6" s="624"/>
      <c r="CY6" s="625"/>
      <c r="CZ6" s="617">
        <v>0.8</v>
      </c>
      <c r="DA6" s="618"/>
      <c r="DB6" s="618"/>
      <c r="DC6" s="634"/>
      <c r="DD6" s="632">
        <v>368</v>
      </c>
      <c r="DE6" s="624"/>
      <c r="DF6" s="624"/>
      <c r="DG6" s="624"/>
      <c r="DH6" s="624"/>
      <c r="DI6" s="624"/>
      <c r="DJ6" s="624"/>
      <c r="DK6" s="624"/>
      <c r="DL6" s="624"/>
      <c r="DM6" s="624"/>
      <c r="DN6" s="624"/>
      <c r="DO6" s="624"/>
      <c r="DP6" s="625"/>
      <c r="DQ6" s="632">
        <v>234192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3538</v>
      </c>
      <c r="S7" s="624"/>
      <c r="T7" s="624"/>
      <c r="U7" s="624"/>
      <c r="V7" s="624"/>
      <c r="W7" s="624"/>
      <c r="X7" s="624"/>
      <c r="Y7" s="625"/>
      <c r="Z7" s="626">
        <v>0</v>
      </c>
      <c r="AA7" s="626"/>
      <c r="AB7" s="626"/>
      <c r="AC7" s="626"/>
      <c r="AD7" s="627">
        <v>3538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4695676</v>
      </c>
      <c r="BH7" s="624"/>
      <c r="BI7" s="624"/>
      <c r="BJ7" s="624"/>
      <c r="BK7" s="624"/>
      <c r="BL7" s="624"/>
      <c r="BM7" s="624"/>
      <c r="BN7" s="625"/>
      <c r="BO7" s="626">
        <v>44.3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3291353</v>
      </c>
      <c r="CS7" s="624"/>
      <c r="CT7" s="624"/>
      <c r="CU7" s="624"/>
      <c r="CV7" s="624"/>
      <c r="CW7" s="624"/>
      <c r="CX7" s="624"/>
      <c r="CY7" s="625"/>
      <c r="CZ7" s="626">
        <v>11.1</v>
      </c>
      <c r="DA7" s="626"/>
      <c r="DB7" s="626"/>
      <c r="DC7" s="626"/>
      <c r="DD7" s="632">
        <v>89564</v>
      </c>
      <c r="DE7" s="624"/>
      <c r="DF7" s="624"/>
      <c r="DG7" s="624"/>
      <c r="DH7" s="624"/>
      <c r="DI7" s="624"/>
      <c r="DJ7" s="624"/>
      <c r="DK7" s="624"/>
      <c r="DL7" s="624"/>
      <c r="DM7" s="624"/>
      <c r="DN7" s="624"/>
      <c r="DO7" s="624"/>
      <c r="DP7" s="625"/>
      <c r="DQ7" s="632">
        <v>2949684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64537</v>
      </c>
      <c r="S8" s="624"/>
      <c r="T8" s="624"/>
      <c r="U8" s="624"/>
      <c r="V8" s="624"/>
      <c r="W8" s="624"/>
      <c r="X8" s="624"/>
      <c r="Y8" s="625"/>
      <c r="Z8" s="626">
        <v>0.2</v>
      </c>
      <c r="AA8" s="626"/>
      <c r="AB8" s="626"/>
      <c r="AC8" s="626"/>
      <c r="AD8" s="627">
        <v>64537</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135788</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13453091</v>
      </c>
      <c r="CS8" s="624"/>
      <c r="CT8" s="624"/>
      <c r="CU8" s="624"/>
      <c r="CV8" s="624"/>
      <c r="CW8" s="624"/>
      <c r="CX8" s="624"/>
      <c r="CY8" s="625"/>
      <c r="CZ8" s="626">
        <v>45.2</v>
      </c>
      <c r="DA8" s="626"/>
      <c r="DB8" s="626"/>
      <c r="DC8" s="626"/>
      <c r="DD8" s="632">
        <v>133077</v>
      </c>
      <c r="DE8" s="624"/>
      <c r="DF8" s="624"/>
      <c r="DG8" s="624"/>
      <c r="DH8" s="624"/>
      <c r="DI8" s="624"/>
      <c r="DJ8" s="624"/>
      <c r="DK8" s="624"/>
      <c r="DL8" s="624"/>
      <c r="DM8" s="624"/>
      <c r="DN8" s="624"/>
      <c r="DO8" s="624"/>
      <c r="DP8" s="625"/>
      <c r="DQ8" s="632">
        <v>7470186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74995</v>
      </c>
      <c r="S9" s="624"/>
      <c r="T9" s="624"/>
      <c r="U9" s="624"/>
      <c r="V9" s="624"/>
      <c r="W9" s="624"/>
      <c r="X9" s="624"/>
      <c r="Y9" s="625"/>
      <c r="Z9" s="626">
        <v>0.2</v>
      </c>
      <c r="AA9" s="626"/>
      <c r="AB9" s="626"/>
      <c r="AC9" s="626"/>
      <c r="AD9" s="627">
        <v>74995</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4019694</v>
      </c>
      <c r="BH9" s="624"/>
      <c r="BI9" s="624"/>
      <c r="BJ9" s="624"/>
      <c r="BK9" s="624"/>
      <c r="BL9" s="624"/>
      <c r="BM9" s="624"/>
      <c r="BN9" s="625"/>
      <c r="BO9" s="626">
        <v>38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2581993</v>
      </c>
      <c r="CS9" s="624"/>
      <c r="CT9" s="624"/>
      <c r="CU9" s="624"/>
      <c r="CV9" s="624"/>
      <c r="CW9" s="624"/>
      <c r="CX9" s="624"/>
      <c r="CY9" s="625"/>
      <c r="CZ9" s="626">
        <v>8.6999999999999993</v>
      </c>
      <c r="DA9" s="626"/>
      <c r="DB9" s="626"/>
      <c r="DC9" s="626"/>
      <c r="DD9" s="632">
        <v>58033</v>
      </c>
      <c r="DE9" s="624"/>
      <c r="DF9" s="624"/>
      <c r="DG9" s="624"/>
      <c r="DH9" s="624"/>
      <c r="DI9" s="624"/>
      <c r="DJ9" s="624"/>
      <c r="DK9" s="624"/>
      <c r="DL9" s="624"/>
      <c r="DM9" s="624"/>
      <c r="DN9" s="624"/>
      <c r="DO9" s="624"/>
      <c r="DP9" s="625"/>
      <c r="DQ9" s="632">
        <v>2098551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207963</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32210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32210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1859592</v>
      </c>
      <c r="S11" s="624"/>
      <c r="T11" s="624"/>
      <c r="U11" s="624"/>
      <c r="V11" s="624"/>
      <c r="W11" s="624"/>
      <c r="X11" s="624"/>
      <c r="Y11" s="625"/>
      <c r="Z11" s="628">
        <v>5.8</v>
      </c>
      <c r="AA11" s="629"/>
      <c r="AB11" s="629"/>
      <c r="AC11" s="635"/>
      <c r="AD11" s="632">
        <v>1859592</v>
      </c>
      <c r="AE11" s="624"/>
      <c r="AF11" s="624"/>
      <c r="AG11" s="624"/>
      <c r="AH11" s="624"/>
      <c r="AI11" s="624"/>
      <c r="AJ11" s="624"/>
      <c r="AK11" s="625"/>
      <c r="AL11" s="628">
        <v>10.4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332231</v>
      </c>
      <c r="BH11" s="624"/>
      <c r="BI11" s="624"/>
      <c r="BJ11" s="624"/>
      <c r="BK11" s="624"/>
      <c r="BL11" s="624"/>
      <c r="BM11" s="624"/>
      <c r="BN11" s="625"/>
      <c r="BO11" s="626">
        <v>3.1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398821</v>
      </c>
      <c r="CS11" s="624"/>
      <c r="CT11" s="624"/>
      <c r="CU11" s="624"/>
      <c r="CV11" s="624"/>
      <c r="CW11" s="624"/>
      <c r="CX11" s="624"/>
      <c r="CY11" s="625"/>
      <c r="CZ11" s="626">
        <v>1.3</v>
      </c>
      <c r="DA11" s="626"/>
      <c r="DB11" s="626"/>
      <c r="DC11" s="626"/>
      <c r="DD11" s="632">
        <v>128129</v>
      </c>
      <c r="DE11" s="624"/>
      <c r="DF11" s="624"/>
      <c r="DG11" s="624"/>
      <c r="DH11" s="624"/>
      <c r="DI11" s="624"/>
      <c r="DJ11" s="624"/>
      <c r="DK11" s="624"/>
      <c r="DL11" s="624"/>
      <c r="DM11" s="624"/>
      <c r="DN11" s="624"/>
      <c r="DO11" s="624"/>
      <c r="DP11" s="625"/>
      <c r="DQ11" s="632">
        <v>267356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4426266</v>
      </c>
      <c r="BH12" s="624"/>
      <c r="BI12" s="624"/>
      <c r="BJ12" s="624"/>
      <c r="BK12" s="624"/>
      <c r="BL12" s="624"/>
      <c r="BM12" s="624"/>
      <c r="BN12" s="625"/>
      <c r="BO12" s="626">
        <v>41.8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339494</v>
      </c>
      <c r="CS12" s="624"/>
      <c r="CT12" s="624"/>
      <c r="CU12" s="624"/>
      <c r="CV12" s="624"/>
      <c r="CW12" s="624"/>
      <c r="CX12" s="624"/>
      <c r="CY12" s="625"/>
      <c r="CZ12" s="626">
        <v>1.1000000000000001</v>
      </c>
      <c r="DA12" s="626"/>
      <c r="DB12" s="626"/>
      <c r="DC12" s="626"/>
      <c r="DD12" s="632">
        <v>85282</v>
      </c>
      <c r="DE12" s="624"/>
      <c r="DF12" s="624"/>
      <c r="DG12" s="624"/>
      <c r="DH12" s="624"/>
      <c r="DI12" s="624"/>
      <c r="DJ12" s="624"/>
      <c r="DK12" s="624"/>
      <c r="DL12" s="624"/>
      <c r="DM12" s="624"/>
      <c r="DN12" s="624"/>
      <c r="DO12" s="624"/>
      <c r="DP12" s="625"/>
      <c r="DQ12" s="632">
        <v>323453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4391983</v>
      </c>
      <c r="BH13" s="624"/>
      <c r="BI13" s="624"/>
      <c r="BJ13" s="624"/>
      <c r="BK13" s="624"/>
      <c r="BL13" s="624"/>
      <c r="BM13" s="624"/>
      <c r="BN13" s="625"/>
      <c r="BO13" s="626">
        <v>41.5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2804809</v>
      </c>
      <c r="CS13" s="624"/>
      <c r="CT13" s="624"/>
      <c r="CU13" s="624"/>
      <c r="CV13" s="624"/>
      <c r="CW13" s="624"/>
      <c r="CX13" s="624"/>
      <c r="CY13" s="625"/>
      <c r="CZ13" s="626">
        <v>9.4</v>
      </c>
      <c r="DA13" s="626"/>
      <c r="DB13" s="626"/>
      <c r="DC13" s="626"/>
      <c r="DD13" s="632">
        <v>921907</v>
      </c>
      <c r="DE13" s="624"/>
      <c r="DF13" s="624"/>
      <c r="DG13" s="624"/>
      <c r="DH13" s="624"/>
      <c r="DI13" s="624"/>
      <c r="DJ13" s="624"/>
      <c r="DK13" s="624"/>
      <c r="DL13" s="624"/>
      <c r="DM13" s="624"/>
      <c r="DN13" s="624"/>
      <c r="DO13" s="624"/>
      <c r="DP13" s="625"/>
      <c r="DQ13" s="632">
        <v>2216951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3122</v>
      </c>
      <c r="S14" s="624"/>
      <c r="T14" s="624"/>
      <c r="U14" s="624"/>
      <c r="V14" s="624"/>
      <c r="W14" s="624"/>
      <c r="X14" s="624"/>
      <c r="Y14" s="625"/>
      <c r="Z14" s="626">
        <v>0</v>
      </c>
      <c r="AA14" s="626"/>
      <c r="AB14" s="626"/>
      <c r="AC14" s="626"/>
      <c r="AD14" s="627">
        <v>3122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269032</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1131831</v>
      </c>
      <c r="CS14" s="624"/>
      <c r="CT14" s="624"/>
      <c r="CU14" s="624"/>
      <c r="CV14" s="624"/>
      <c r="CW14" s="624"/>
      <c r="CX14" s="624"/>
      <c r="CY14" s="625"/>
      <c r="CZ14" s="626">
        <v>3.8</v>
      </c>
      <c r="DA14" s="626"/>
      <c r="DB14" s="626"/>
      <c r="DC14" s="626"/>
      <c r="DD14" s="632">
        <v>139222</v>
      </c>
      <c r="DE14" s="624"/>
      <c r="DF14" s="624"/>
      <c r="DG14" s="624"/>
      <c r="DH14" s="624"/>
      <c r="DI14" s="624"/>
      <c r="DJ14" s="624"/>
      <c r="DK14" s="624"/>
      <c r="DL14" s="624"/>
      <c r="DM14" s="624"/>
      <c r="DN14" s="624"/>
      <c r="DO14" s="624"/>
      <c r="DP14" s="625"/>
      <c r="DQ14" s="632">
        <v>997452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581146</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2824734</v>
      </c>
      <c r="CS15" s="624"/>
      <c r="CT15" s="624"/>
      <c r="CU15" s="624"/>
      <c r="CV15" s="624"/>
      <c r="CW15" s="624"/>
      <c r="CX15" s="624"/>
      <c r="CY15" s="625"/>
      <c r="CZ15" s="626">
        <v>9.5</v>
      </c>
      <c r="DA15" s="626"/>
      <c r="DB15" s="626"/>
      <c r="DC15" s="626"/>
      <c r="DD15" s="632">
        <v>286541</v>
      </c>
      <c r="DE15" s="624"/>
      <c r="DF15" s="624"/>
      <c r="DG15" s="624"/>
      <c r="DH15" s="624"/>
      <c r="DI15" s="624"/>
      <c r="DJ15" s="624"/>
      <c r="DK15" s="624"/>
      <c r="DL15" s="624"/>
      <c r="DM15" s="624"/>
      <c r="DN15" s="624"/>
      <c r="DO15" s="624"/>
      <c r="DP15" s="625"/>
      <c r="DQ15" s="632">
        <v>2145473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55199</v>
      </c>
      <c r="S16" s="624"/>
      <c r="T16" s="624"/>
      <c r="U16" s="624"/>
      <c r="V16" s="624"/>
      <c r="W16" s="624"/>
      <c r="X16" s="624"/>
      <c r="Y16" s="625"/>
      <c r="Z16" s="626">
        <v>0.2</v>
      </c>
      <c r="AA16" s="626"/>
      <c r="AB16" s="626"/>
      <c r="AC16" s="626"/>
      <c r="AD16" s="627">
        <v>55199</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150047</v>
      </c>
      <c r="S17" s="624"/>
      <c r="T17" s="624"/>
      <c r="U17" s="624"/>
      <c r="V17" s="624"/>
      <c r="W17" s="624"/>
      <c r="X17" s="624"/>
      <c r="Y17" s="625"/>
      <c r="Z17" s="626">
        <v>0.5</v>
      </c>
      <c r="AA17" s="626"/>
      <c r="AB17" s="626"/>
      <c r="AC17" s="626"/>
      <c r="AD17" s="627">
        <v>150047</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2645997</v>
      </c>
      <c r="CS17" s="624"/>
      <c r="CT17" s="624"/>
      <c r="CU17" s="624"/>
      <c r="CV17" s="624"/>
      <c r="CW17" s="624"/>
      <c r="CX17" s="624"/>
      <c r="CY17" s="625"/>
      <c r="CZ17" s="626">
        <v>8.9</v>
      </c>
      <c r="DA17" s="626"/>
      <c r="DB17" s="626"/>
      <c r="DC17" s="626"/>
      <c r="DD17" s="632" t="s">
        <v>122</v>
      </c>
      <c r="DE17" s="624"/>
      <c r="DF17" s="624"/>
      <c r="DG17" s="624"/>
      <c r="DH17" s="624"/>
      <c r="DI17" s="624"/>
      <c r="DJ17" s="624"/>
      <c r="DK17" s="624"/>
      <c r="DL17" s="624"/>
      <c r="DM17" s="624"/>
      <c r="DN17" s="624"/>
      <c r="DO17" s="624"/>
      <c r="DP17" s="625"/>
      <c r="DQ17" s="632">
        <v>2643721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83375</v>
      </c>
      <c r="S18" s="624"/>
      <c r="T18" s="624"/>
      <c r="U18" s="624"/>
      <c r="V18" s="624"/>
      <c r="W18" s="624"/>
      <c r="X18" s="624"/>
      <c r="Y18" s="625"/>
      <c r="Z18" s="626">
        <v>0.3</v>
      </c>
      <c r="AA18" s="626"/>
      <c r="AB18" s="626"/>
      <c r="AC18" s="626"/>
      <c r="AD18" s="627">
        <v>83375</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79232</v>
      </c>
      <c r="S19" s="624"/>
      <c r="T19" s="624"/>
      <c r="U19" s="624"/>
      <c r="V19" s="624"/>
      <c r="W19" s="624"/>
      <c r="X19" s="624"/>
      <c r="Y19" s="625"/>
      <c r="Z19" s="626">
        <v>0.2</v>
      </c>
      <c r="AA19" s="626"/>
      <c r="AB19" s="626"/>
      <c r="AC19" s="626"/>
      <c r="AD19" s="627">
        <v>79232</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618564</v>
      </c>
      <c r="BH19" s="624"/>
      <c r="BI19" s="624"/>
      <c r="BJ19" s="624"/>
      <c r="BK19" s="624"/>
      <c r="BL19" s="624"/>
      <c r="BM19" s="624"/>
      <c r="BN19" s="625"/>
      <c r="BO19" s="626">
        <v>5.8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4143</v>
      </c>
      <c r="S20" s="624"/>
      <c r="T20" s="624"/>
      <c r="U20" s="624"/>
      <c r="V20" s="624"/>
      <c r="W20" s="624"/>
      <c r="X20" s="624"/>
      <c r="Y20" s="625"/>
      <c r="Z20" s="626">
        <v>0</v>
      </c>
      <c r="AA20" s="626"/>
      <c r="AB20" s="626"/>
      <c r="AC20" s="626"/>
      <c r="AD20" s="627">
        <v>4143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618564</v>
      </c>
      <c r="BH20" s="624"/>
      <c r="BI20" s="624"/>
      <c r="BJ20" s="624"/>
      <c r="BK20" s="624"/>
      <c r="BL20" s="624"/>
      <c r="BM20" s="624"/>
      <c r="BN20" s="625"/>
      <c r="BO20" s="626">
        <v>5.8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29738525</v>
      </c>
      <c r="CS20" s="624"/>
      <c r="CT20" s="624"/>
      <c r="CU20" s="624"/>
      <c r="CV20" s="624"/>
      <c r="CW20" s="624"/>
      <c r="CX20" s="624"/>
      <c r="CY20" s="625"/>
      <c r="CZ20" s="626">
        <v>100</v>
      </c>
      <c r="DA20" s="626"/>
      <c r="DB20" s="626"/>
      <c r="DC20" s="626"/>
      <c r="DD20" s="632">
        <v>1842123</v>
      </c>
      <c r="DE20" s="624"/>
      <c r="DF20" s="624"/>
      <c r="DG20" s="624"/>
      <c r="DH20" s="624"/>
      <c r="DI20" s="624"/>
      <c r="DJ20" s="624"/>
      <c r="DK20" s="624"/>
      <c r="DL20" s="624"/>
      <c r="DM20" s="624"/>
      <c r="DN20" s="624"/>
      <c r="DO20" s="624"/>
      <c r="DP20" s="625"/>
      <c r="DQ20" s="632">
        <v>21379229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5638618</v>
      </c>
      <c r="S21" s="624"/>
      <c r="T21" s="624"/>
      <c r="U21" s="624"/>
      <c r="V21" s="624"/>
      <c r="W21" s="624"/>
      <c r="X21" s="624"/>
      <c r="Y21" s="625"/>
      <c r="Z21" s="626">
        <v>17.5</v>
      </c>
      <c r="AA21" s="626"/>
      <c r="AB21" s="626"/>
      <c r="AC21" s="626"/>
      <c r="AD21" s="627">
        <v>5216350</v>
      </c>
      <c r="AE21" s="627"/>
      <c r="AF21" s="627"/>
      <c r="AG21" s="627"/>
      <c r="AH21" s="627"/>
      <c r="AI21" s="627"/>
      <c r="AJ21" s="627"/>
      <c r="AK21" s="627"/>
      <c r="AL21" s="628">
        <v>29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3308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5216350</v>
      </c>
      <c r="S22" s="624"/>
      <c r="T22" s="624"/>
      <c r="U22" s="624"/>
      <c r="V22" s="624"/>
      <c r="W22" s="624"/>
      <c r="X22" s="624"/>
      <c r="Y22" s="625"/>
      <c r="Z22" s="626">
        <v>16.2</v>
      </c>
      <c r="AA22" s="626"/>
      <c r="AB22" s="626"/>
      <c r="AC22" s="626"/>
      <c r="AD22" s="627">
        <v>5216350</v>
      </c>
      <c r="AE22" s="627"/>
      <c r="AF22" s="627"/>
      <c r="AG22" s="627"/>
      <c r="AH22" s="627"/>
      <c r="AI22" s="627"/>
      <c r="AJ22" s="627"/>
      <c r="AK22" s="627"/>
      <c r="AL22" s="628">
        <v>29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422268</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615256</v>
      </c>
      <c r="BH23" s="624"/>
      <c r="BI23" s="624"/>
      <c r="BJ23" s="624"/>
      <c r="BK23" s="624"/>
      <c r="BL23" s="624"/>
      <c r="BM23" s="624"/>
      <c r="BN23" s="625"/>
      <c r="BO23" s="626">
        <v>5.8</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15993692</v>
      </c>
      <c r="CS24" s="613"/>
      <c r="CT24" s="613"/>
      <c r="CU24" s="613"/>
      <c r="CV24" s="613"/>
      <c r="CW24" s="613"/>
      <c r="CX24" s="613"/>
      <c r="CY24" s="614"/>
      <c r="CZ24" s="617">
        <v>53.8</v>
      </c>
      <c r="DA24" s="618"/>
      <c r="DB24" s="618"/>
      <c r="DC24" s="634"/>
      <c r="DD24" s="657">
        <v>10359079</v>
      </c>
      <c r="DE24" s="613"/>
      <c r="DF24" s="613"/>
      <c r="DG24" s="613"/>
      <c r="DH24" s="613"/>
      <c r="DI24" s="613"/>
      <c r="DJ24" s="613"/>
      <c r="DK24" s="614"/>
      <c r="DL24" s="657">
        <v>9372924</v>
      </c>
      <c r="DM24" s="613"/>
      <c r="DN24" s="613"/>
      <c r="DO24" s="613"/>
      <c r="DP24" s="613"/>
      <c r="DQ24" s="613"/>
      <c r="DR24" s="613"/>
      <c r="DS24" s="613"/>
      <c r="DT24" s="613"/>
      <c r="DU24" s="613"/>
      <c r="DV24" s="614"/>
      <c r="DW24" s="617">
        <v>51.7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18823647</v>
      </c>
      <c r="S25" s="624"/>
      <c r="T25" s="624"/>
      <c r="U25" s="624"/>
      <c r="V25" s="624"/>
      <c r="W25" s="624"/>
      <c r="X25" s="624"/>
      <c r="Y25" s="625"/>
      <c r="Z25" s="626">
        <v>58.5</v>
      </c>
      <c r="AA25" s="626"/>
      <c r="AB25" s="626"/>
      <c r="AC25" s="626"/>
      <c r="AD25" s="627">
        <v>17786123</v>
      </c>
      <c r="AE25" s="627"/>
      <c r="AF25" s="627"/>
      <c r="AG25" s="627"/>
      <c r="AH25" s="627"/>
      <c r="AI25" s="627"/>
      <c r="AJ25" s="627"/>
      <c r="AK25" s="627"/>
      <c r="AL25" s="628">
        <v>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4708956</v>
      </c>
      <c r="CS25" s="653"/>
      <c r="CT25" s="653"/>
      <c r="CU25" s="653"/>
      <c r="CV25" s="653"/>
      <c r="CW25" s="653"/>
      <c r="CX25" s="653"/>
      <c r="CY25" s="654"/>
      <c r="CZ25" s="628">
        <v>15.8</v>
      </c>
      <c r="DA25" s="655"/>
      <c r="DB25" s="655"/>
      <c r="DC25" s="658"/>
      <c r="DD25" s="632">
        <v>4396860</v>
      </c>
      <c r="DE25" s="653"/>
      <c r="DF25" s="653"/>
      <c r="DG25" s="653"/>
      <c r="DH25" s="653"/>
      <c r="DI25" s="653"/>
      <c r="DJ25" s="653"/>
      <c r="DK25" s="654"/>
      <c r="DL25" s="632">
        <v>4335425</v>
      </c>
      <c r="DM25" s="653"/>
      <c r="DN25" s="653"/>
      <c r="DO25" s="653"/>
      <c r="DP25" s="653"/>
      <c r="DQ25" s="653"/>
      <c r="DR25" s="653"/>
      <c r="DS25" s="653"/>
      <c r="DT25" s="653"/>
      <c r="DU25" s="653"/>
      <c r="DV25" s="654"/>
      <c r="DW25" s="628">
        <v>23.9</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8620</v>
      </c>
      <c r="S26" s="624"/>
      <c r="T26" s="624"/>
      <c r="U26" s="624"/>
      <c r="V26" s="624"/>
      <c r="W26" s="624"/>
      <c r="X26" s="624"/>
      <c r="Y26" s="625"/>
      <c r="Z26" s="626">
        <v>0</v>
      </c>
      <c r="AA26" s="626"/>
      <c r="AB26" s="626"/>
      <c r="AC26" s="626"/>
      <c r="AD26" s="627">
        <v>8620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3095399</v>
      </c>
      <c r="CS26" s="624"/>
      <c r="CT26" s="624"/>
      <c r="CU26" s="624"/>
      <c r="CV26" s="624"/>
      <c r="CW26" s="624"/>
      <c r="CX26" s="624"/>
      <c r="CY26" s="625"/>
      <c r="CZ26" s="628">
        <v>10.4</v>
      </c>
      <c r="DA26" s="655"/>
      <c r="DB26" s="655"/>
      <c r="DC26" s="658"/>
      <c r="DD26" s="632">
        <v>2899544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102619</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10590684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8638739</v>
      </c>
      <c r="CS27" s="653"/>
      <c r="CT27" s="653"/>
      <c r="CU27" s="653"/>
      <c r="CV27" s="653"/>
      <c r="CW27" s="653"/>
      <c r="CX27" s="653"/>
      <c r="CY27" s="654"/>
      <c r="CZ27" s="628">
        <v>29</v>
      </c>
      <c r="DA27" s="655"/>
      <c r="DB27" s="655"/>
      <c r="DC27" s="658"/>
      <c r="DD27" s="632">
        <v>3318498</v>
      </c>
      <c r="DE27" s="653"/>
      <c r="DF27" s="653"/>
      <c r="DG27" s="653"/>
      <c r="DH27" s="653"/>
      <c r="DI27" s="653"/>
      <c r="DJ27" s="653"/>
      <c r="DK27" s="654"/>
      <c r="DL27" s="632">
        <v>2393778</v>
      </c>
      <c r="DM27" s="653"/>
      <c r="DN27" s="653"/>
      <c r="DO27" s="653"/>
      <c r="DP27" s="653"/>
      <c r="DQ27" s="653"/>
      <c r="DR27" s="653"/>
      <c r="DS27" s="653"/>
      <c r="DT27" s="653"/>
      <c r="DU27" s="653"/>
      <c r="DV27" s="654"/>
      <c r="DW27" s="628">
        <v>13.2</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291142</v>
      </c>
      <c r="S28" s="624"/>
      <c r="T28" s="624"/>
      <c r="U28" s="624"/>
      <c r="V28" s="624"/>
      <c r="W28" s="624"/>
      <c r="X28" s="624"/>
      <c r="Y28" s="625"/>
      <c r="Z28" s="626">
        <v>0.9</v>
      </c>
      <c r="AA28" s="626"/>
      <c r="AB28" s="626"/>
      <c r="AC28" s="626"/>
      <c r="AD28" s="627">
        <v>88357</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2645997</v>
      </c>
      <c r="CS28" s="624"/>
      <c r="CT28" s="624"/>
      <c r="CU28" s="624"/>
      <c r="CV28" s="624"/>
      <c r="CW28" s="624"/>
      <c r="CX28" s="624"/>
      <c r="CY28" s="625"/>
      <c r="CZ28" s="628">
        <v>8.9</v>
      </c>
      <c r="DA28" s="655"/>
      <c r="DB28" s="655"/>
      <c r="DC28" s="658"/>
      <c r="DD28" s="632">
        <v>2643721</v>
      </c>
      <c r="DE28" s="624"/>
      <c r="DF28" s="624"/>
      <c r="DG28" s="624"/>
      <c r="DH28" s="624"/>
      <c r="DI28" s="624"/>
      <c r="DJ28" s="624"/>
      <c r="DK28" s="625"/>
      <c r="DL28" s="632">
        <v>2643721</v>
      </c>
      <c r="DM28" s="624"/>
      <c r="DN28" s="624"/>
      <c r="DO28" s="624"/>
      <c r="DP28" s="624"/>
      <c r="DQ28" s="624"/>
      <c r="DR28" s="624"/>
      <c r="DS28" s="624"/>
      <c r="DT28" s="624"/>
      <c r="DU28" s="624"/>
      <c r="DV28" s="625"/>
      <c r="DW28" s="628">
        <v>14.6</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44670</v>
      </c>
      <c r="S29" s="624"/>
      <c r="T29" s="624"/>
      <c r="U29" s="624"/>
      <c r="V29" s="624"/>
      <c r="W29" s="624"/>
      <c r="X29" s="624"/>
      <c r="Y29" s="625"/>
      <c r="Z29" s="626">
        <v>0.1</v>
      </c>
      <c r="AA29" s="626"/>
      <c r="AB29" s="626"/>
      <c r="AC29" s="626"/>
      <c r="AD29" s="627">
        <v>38487</v>
      </c>
      <c r="AE29" s="627"/>
      <c r="AF29" s="627"/>
      <c r="AG29" s="627"/>
      <c r="AH29" s="627"/>
      <c r="AI29" s="627"/>
      <c r="AJ29" s="627"/>
      <c r="AK29" s="627"/>
      <c r="AL29" s="628">
        <v>0.2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2645997</v>
      </c>
      <c r="CS29" s="653"/>
      <c r="CT29" s="653"/>
      <c r="CU29" s="653"/>
      <c r="CV29" s="653"/>
      <c r="CW29" s="653"/>
      <c r="CX29" s="653"/>
      <c r="CY29" s="654"/>
      <c r="CZ29" s="628">
        <v>8.9</v>
      </c>
      <c r="DA29" s="655"/>
      <c r="DB29" s="655"/>
      <c r="DC29" s="658"/>
      <c r="DD29" s="632">
        <v>2643721</v>
      </c>
      <c r="DE29" s="653"/>
      <c r="DF29" s="653"/>
      <c r="DG29" s="653"/>
      <c r="DH29" s="653"/>
      <c r="DI29" s="653"/>
      <c r="DJ29" s="653"/>
      <c r="DK29" s="654"/>
      <c r="DL29" s="632">
        <v>2643721</v>
      </c>
      <c r="DM29" s="653"/>
      <c r="DN29" s="653"/>
      <c r="DO29" s="653"/>
      <c r="DP29" s="653"/>
      <c r="DQ29" s="653"/>
      <c r="DR29" s="653"/>
      <c r="DS29" s="653"/>
      <c r="DT29" s="653"/>
      <c r="DU29" s="653"/>
      <c r="DV29" s="654"/>
      <c r="DW29" s="628">
        <v>14.6</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6117356</v>
      </c>
      <c r="S30" s="624"/>
      <c r="T30" s="624"/>
      <c r="U30" s="624"/>
      <c r="V30" s="624"/>
      <c r="W30" s="624"/>
      <c r="X30" s="624"/>
      <c r="Y30" s="625"/>
      <c r="Z30" s="626">
        <v>19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2591357</v>
      </c>
      <c r="CS30" s="624"/>
      <c r="CT30" s="624"/>
      <c r="CU30" s="624"/>
      <c r="CV30" s="624"/>
      <c r="CW30" s="624"/>
      <c r="CX30" s="624"/>
      <c r="CY30" s="625"/>
      <c r="CZ30" s="628">
        <v>8.6999999999999993</v>
      </c>
      <c r="DA30" s="655"/>
      <c r="DB30" s="655"/>
      <c r="DC30" s="658"/>
      <c r="DD30" s="632">
        <v>2589081</v>
      </c>
      <c r="DE30" s="624"/>
      <c r="DF30" s="624"/>
      <c r="DG30" s="624"/>
      <c r="DH30" s="624"/>
      <c r="DI30" s="624"/>
      <c r="DJ30" s="624"/>
      <c r="DK30" s="625"/>
      <c r="DL30" s="632">
        <v>2589081</v>
      </c>
      <c r="DM30" s="624"/>
      <c r="DN30" s="624"/>
      <c r="DO30" s="624"/>
      <c r="DP30" s="624"/>
      <c r="DQ30" s="624"/>
      <c r="DR30" s="624"/>
      <c r="DS30" s="624"/>
      <c r="DT30" s="624"/>
      <c r="DU30" s="624"/>
      <c r="DV30" s="625"/>
      <c r="DW30" s="628">
        <v>14.3</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98.1</v>
      </c>
      <c r="BN31" s="667"/>
      <c r="BO31" s="667"/>
      <c r="BP31" s="667"/>
      <c r="BQ31" s="668"/>
      <c r="BR31" s="670">
        <v>99.2</v>
      </c>
      <c r="BS31" s="667"/>
      <c r="BT31" s="667"/>
      <c r="BU31" s="667"/>
      <c r="BV31" s="667"/>
      <c r="BW31" s="667"/>
      <c r="BX31" s="618">
        <v>97.9</v>
      </c>
      <c r="BY31" s="667"/>
      <c r="BZ31" s="667"/>
      <c r="CA31" s="667"/>
      <c r="CB31" s="668"/>
      <c r="CD31" s="663"/>
      <c r="CE31" s="664"/>
      <c r="CF31" s="620" t="s">
        <v>300</v>
      </c>
      <c r="CG31" s="621"/>
      <c r="CH31" s="621"/>
      <c r="CI31" s="621"/>
      <c r="CJ31" s="621"/>
      <c r="CK31" s="621"/>
      <c r="CL31" s="621"/>
      <c r="CM31" s="621"/>
      <c r="CN31" s="621"/>
      <c r="CO31" s="621"/>
      <c r="CP31" s="621"/>
      <c r="CQ31" s="622"/>
      <c r="CR31" s="623">
        <v>54640</v>
      </c>
      <c r="CS31" s="653"/>
      <c r="CT31" s="653"/>
      <c r="CU31" s="653"/>
      <c r="CV31" s="653"/>
      <c r="CW31" s="653"/>
      <c r="CX31" s="653"/>
      <c r="CY31" s="654"/>
      <c r="CZ31" s="628">
        <v>0.2</v>
      </c>
      <c r="DA31" s="655"/>
      <c r="DB31" s="655"/>
      <c r="DC31" s="658"/>
      <c r="DD31" s="632">
        <v>54640</v>
      </c>
      <c r="DE31" s="653"/>
      <c r="DF31" s="653"/>
      <c r="DG31" s="653"/>
      <c r="DH31" s="653"/>
      <c r="DI31" s="653"/>
      <c r="DJ31" s="653"/>
      <c r="DK31" s="654"/>
      <c r="DL31" s="632">
        <v>54640</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2065453</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3"/>
      <c r="BI32" s="653"/>
      <c r="BJ32" s="653"/>
      <c r="BK32" s="653"/>
      <c r="BL32" s="653"/>
      <c r="BM32" s="629">
        <v>97.9</v>
      </c>
      <c r="BN32" s="653"/>
      <c r="BO32" s="653"/>
      <c r="BP32" s="653"/>
      <c r="BQ32" s="669"/>
      <c r="BR32" s="680">
        <v>99</v>
      </c>
      <c r="BS32" s="653"/>
      <c r="BT32" s="653"/>
      <c r="BU32" s="653"/>
      <c r="BV32" s="653"/>
      <c r="BW32" s="653"/>
      <c r="BX32" s="629">
        <v>97.7</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67827</v>
      </c>
      <c r="S33" s="624"/>
      <c r="T33" s="624"/>
      <c r="U33" s="624"/>
      <c r="V33" s="624"/>
      <c r="W33" s="624"/>
      <c r="X33" s="624"/>
      <c r="Y33" s="625"/>
      <c r="Z33" s="626">
        <v>0.2</v>
      </c>
      <c r="AA33" s="626"/>
      <c r="AB33" s="626"/>
      <c r="AC33" s="626"/>
      <c r="AD33" s="627">
        <v>29167</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98.3</v>
      </c>
      <c r="BN33" s="682"/>
      <c r="BO33" s="682"/>
      <c r="BP33" s="682"/>
      <c r="BQ33" s="684"/>
      <c r="BR33" s="681">
        <v>99.2</v>
      </c>
      <c r="BS33" s="682"/>
      <c r="BT33" s="682"/>
      <c r="BU33" s="682"/>
      <c r="BV33" s="682"/>
      <c r="BW33" s="682"/>
      <c r="BX33" s="683">
        <v>98.1</v>
      </c>
      <c r="BY33" s="682"/>
      <c r="BZ33" s="682"/>
      <c r="CA33" s="682"/>
      <c r="CB33" s="684"/>
      <c r="CD33" s="620" t="s">
        <v>307</v>
      </c>
      <c r="CE33" s="621"/>
      <c r="CF33" s="621"/>
      <c r="CG33" s="621"/>
      <c r="CH33" s="621"/>
      <c r="CI33" s="621"/>
      <c r="CJ33" s="621"/>
      <c r="CK33" s="621"/>
      <c r="CL33" s="621"/>
      <c r="CM33" s="621"/>
      <c r="CN33" s="621"/>
      <c r="CO33" s="621"/>
      <c r="CP33" s="621"/>
      <c r="CQ33" s="622"/>
      <c r="CR33" s="623">
        <v>11902710</v>
      </c>
      <c r="CS33" s="653"/>
      <c r="CT33" s="653"/>
      <c r="CU33" s="653"/>
      <c r="CV33" s="653"/>
      <c r="CW33" s="653"/>
      <c r="CX33" s="653"/>
      <c r="CY33" s="654"/>
      <c r="CZ33" s="628">
        <v>40</v>
      </c>
      <c r="DA33" s="655"/>
      <c r="DB33" s="655"/>
      <c r="DC33" s="658"/>
      <c r="DD33" s="632">
        <v>10299566</v>
      </c>
      <c r="DE33" s="653"/>
      <c r="DF33" s="653"/>
      <c r="DG33" s="653"/>
      <c r="DH33" s="653"/>
      <c r="DI33" s="653"/>
      <c r="DJ33" s="653"/>
      <c r="DK33" s="654"/>
      <c r="DL33" s="632">
        <v>7253365</v>
      </c>
      <c r="DM33" s="653"/>
      <c r="DN33" s="653"/>
      <c r="DO33" s="653"/>
      <c r="DP33" s="653"/>
      <c r="DQ33" s="653"/>
      <c r="DR33" s="653"/>
      <c r="DS33" s="653"/>
      <c r="DT33" s="653"/>
      <c r="DU33" s="653"/>
      <c r="DV33" s="654"/>
      <c r="DW33" s="628">
        <v>40</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154262</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4361572</v>
      </c>
      <c r="CS34" s="624"/>
      <c r="CT34" s="624"/>
      <c r="CU34" s="624"/>
      <c r="CV34" s="624"/>
      <c r="CW34" s="624"/>
      <c r="CX34" s="624"/>
      <c r="CY34" s="625"/>
      <c r="CZ34" s="628">
        <v>14.7</v>
      </c>
      <c r="DA34" s="655"/>
      <c r="DB34" s="655"/>
      <c r="DC34" s="658"/>
      <c r="DD34" s="632">
        <v>3425488</v>
      </c>
      <c r="DE34" s="624"/>
      <c r="DF34" s="624"/>
      <c r="DG34" s="624"/>
      <c r="DH34" s="624"/>
      <c r="DI34" s="624"/>
      <c r="DJ34" s="624"/>
      <c r="DK34" s="625"/>
      <c r="DL34" s="632">
        <v>3211994</v>
      </c>
      <c r="DM34" s="624"/>
      <c r="DN34" s="624"/>
      <c r="DO34" s="624"/>
      <c r="DP34" s="624"/>
      <c r="DQ34" s="624"/>
      <c r="DR34" s="624"/>
      <c r="DS34" s="624"/>
      <c r="DT34" s="624"/>
      <c r="DU34" s="624"/>
      <c r="DV34" s="625"/>
      <c r="DW34" s="628">
        <v>17.7</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156347</v>
      </c>
      <c r="S35" s="624"/>
      <c r="T35" s="624"/>
      <c r="U35" s="624"/>
      <c r="V35" s="624"/>
      <c r="W35" s="624"/>
      <c r="X35" s="624"/>
      <c r="Y35" s="625"/>
      <c r="Z35" s="626">
        <v>0.5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334099</v>
      </c>
      <c r="CS35" s="653"/>
      <c r="CT35" s="653"/>
      <c r="CU35" s="653"/>
      <c r="CV35" s="653"/>
      <c r="CW35" s="653"/>
      <c r="CX35" s="653"/>
      <c r="CY35" s="654"/>
      <c r="CZ35" s="628">
        <v>1.1000000000000001</v>
      </c>
      <c r="DA35" s="655"/>
      <c r="DB35" s="655"/>
      <c r="DC35" s="658"/>
      <c r="DD35" s="632">
        <v>332112</v>
      </c>
      <c r="DE35" s="653"/>
      <c r="DF35" s="653"/>
      <c r="DG35" s="653"/>
      <c r="DH35" s="653"/>
      <c r="DI35" s="653"/>
      <c r="DJ35" s="653"/>
      <c r="DK35" s="654"/>
      <c r="DL35" s="632">
        <v>332112</v>
      </c>
      <c r="DM35" s="653"/>
      <c r="DN35" s="653"/>
      <c r="DO35" s="653"/>
      <c r="DP35" s="653"/>
      <c r="DQ35" s="653"/>
      <c r="DR35" s="653"/>
      <c r="DS35" s="653"/>
      <c r="DT35" s="653"/>
      <c r="DU35" s="653"/>
      <c r="DV35" s="654"/>
      <c r="DW35" s="628">
        <v>1.8</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2899652</v>
      </c>
      <c r="S36" s="624"/>
      <c r="T36" s="624"/>
      <c r="U36" s="624"/>
      <c r="V36" s="624"/>
      <c r="W36" s="624"/>
      <c r="X36" s="624"/>
      <c r="Y36" s="625"/>
      <c r="Z36" s="626">
        <v>9</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4177159</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36997</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2754466</v>
      </c>
      <c r="CS36" s="624"/>
      <c r="CT36" s="624"/>
      <c r="CU36" s="624"/>
      <c r="CV36" s="624"/>
      <c r="CW36" s="624"/>
      <c r="CX36" s="624"/>
      <c r="CY36" s="625"/>
      <c r="CZ36" s="628">
        <v>9.3000000000000007</v>
      </c>
      <c r="DA36" s="655"/>
      <c r="DB36" s="655"/>
      <c r="DC36" s="658"/>
      <c r="DD36" s="632">
        <v>2549490</v>
      </c>
      <c r="DE36" s="624"/>
      <c r="DF36" s="624"/>
      <c r="DG36" s="624"/>
      <c r="DH36" s="624"/>
      <c r="DI36" s="624"/>
      <c r="DJ36" s="624"/>
      <c r="DK36" s="625"/>
      <c r="DL36" s="632">
        <v>1486785</v>
      </c>
      <c r="DM36" s="624"/>
      <c r="DN36" s="624"/>
      <c r="DO36" s="624"/>
      <c r="DP36" s="624"/>
      <c r="DQ36" s="624"/>
      <c r="DR36" s="624"/>
      <c r="DS36" s="624"/>
      <c r="DT36" s="624"/>
      <c r="DU36" s="624"/>
      <c r="DV36" s="625"/>
      <c r="DW36" s="628">
        <v>8.1999999999999993</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487535</v>
      </c>
      <c r="S37" s="624"/>
      <c r="T37" s="624"/>
      <c r="U37" s="624"/>
      <c r="V37" s="624"/>
      <c r="W37" s="624"/>
      <c r="X37" s="624"/>
      <c r="Y37" s="625"/>
      <c r="Z37" s="626">
        <v>1.5</v>
      </c>
      <c r="AA37" s="626"/>
      <c r="AB37" s="626"/>
      <c r="AC37" s="626"/>
      <c r="AD37" s="627">
        <v>10316</v>
      </c>
      <c r="AE37" s="627"/>
      <c r="AF37" s="627"/>
      <c r="AG37" s="627"/>
      <c r="AH37" s="627"/>
      <c r="AI37" s="627"/>
      <c r="AJ37" s="627"/>
      <c r="AK37" s="627"/>
      <c r="AL37" s="628">
        <v>0.1</v>
      </c>
      <c r="AM37" s="629"/>
      <c r="AN37" s="629"/>
      <c r="AO37" s="630"/>
      <c r="AQ37" s="689" t="s">
        <v>319</v>
      </c>
      <c r="AR37" s="690"/>
      <c r="AS37" s="690"/>
      <c r="AT37" s="690"/>
      <c r="AU37" s="690"/>
      <c r="AV37" s="690"/>
      <c r="AW37" s="690"/>
      <c r="AX37" s="690"/>
      <c r="AY37" s="691"/>
      <c r="AZ37" s="623">
        <v>968900</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-321322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367024</v>
      </c>
      <c r="CS37" s="653"/>
      <c r="CT37" s="653"/>
      <c r="CU37" s="653"/>
      <c r="CV37" s="653"/>
      <c r="CW37" s="653"/>
      <c r="CX37" s="653"/>
      <c r="CY37" s="654"/>
      <c r="CZ37" s="628">
        <v>1.2</v>
      </c>
      <c r="DA37" s="655"/>
      <c r="DB37" s="655"/>
      <c r="DC37" s="658"/>
      <c r="DD37" s="632">
        <v>367024</v>
      </c>
      <c r="DE37" s="653"/>
      <c r="DF37" s="653"/>
      <c r="DG37" s="653"/>
      <c r="DH37" s="653"/>
      <c r="DI37" s="653"/>
      <c r="DJ37" s="653"/>
      <c r="DK37" s="654"/>
      <c r="DL37" s="632">
        <v>367024</v>
      </c>
      <c r="DM37" s="653"/>
      <c r="DN37" s="653"/>
      <c r="DO37" s="653"/>
      <c r="DP37" s="653"/>
      <c r="DQ37" s="653"/>
      <c r="DR37" s="653"/>
      <c r="DS37" s="653"/>
      <c r="DT37" s="653"/>
      <c r="DU37" s="653"/>
      <c r="DV37" s="654"/>
      <c r="DW37" s="628">
        <v>2</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945303</v>
      </c>
      <c r="S38" s="624"/>
      <c r="T38" s="624"/>
      <c r="U38" s="624"/>
      <c r="V38" s="624"/>
      <c r="W38" s="624"/>
      <c r="X38" s="624"/>
      <c r="Y38" s="625"/>
      <c r="Z38" s="626">
        <v>2.9</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346265</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11077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2861994</v>
      </c>
      <c r="CS38" s="624"/>
      <c r="CT38" s="624"/>
      <c r="CU38" s="624"/>
      <c r="CV38" s="624"/>
      <c r="CW38" s="624"/>
      <c r="CX38" s="624"/>
      <c r="CY38" s="625"/>
      <c r="CZ38" s="628">
        <v>9.6</v>
      </c>
      <c r="DA38" s="655"/>
      <c r="DB38" s="655"/>
      <c r="DC38" s="658"/>
      <c r="DD38" s="632">
        <v>2430956</v>
      </c>
      <c r="DE38" s="624"/>
      <c r="DF38" s="624"/>
      <c r="DG38" s="624"/>
      <c r="DH38" s="624"/>
      <c r="DI38" s="624"/>
      <c r="DJ38" s="624"/>
      <c r="DK38" s="625"/>
      <c r="DL38" s="632">
        <v>2059202</v>
      </c>
      <c r="DM38" s="624"/>
      <c r="DN38" s="624"/>
      <c r="DO38" s="624"/>
      <c r="DP38" s="624"/>
      <c r="DQ38" s="624"/>
      <c r="DR38" s="624"/>
      <c r="DS38" s="624"/>
      <c r="DT38" s="624"/>
      <c r="DU38" s="624"/>
      <c r="DV38" s="625"/>
      <c r="DW38" s="628">
        <v>11.4</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16597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1419929</v>
      </c>
      <c r="CS39" s="653"/>
      <c r="CT39" s="653"/>
      <c r="CU39" s="653"/>
      <c r="CV39" s="653"/>
      <c r="CW39" s="653"/>
      <c r="CX39" s="653"/>
      <c r="CY39" s="654"/>
      <c r="CZ39" s="628">
        <v>4.8</v>
      </c>
      <c r="DA39" s="655"/>
      <c r="DB39" s="655"/>
      <c r="DC39" s="658"/>
      <c r="DD39" s="632">
        <v>1390870</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174803</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83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170650</v>
      </c>
      <c r="CS40" s="624"/>
      <c r="CT40" s="624"/>
      <c r="CU40" s="624"/>
      <c r="CV40" s="624"/>
      <c r="CW40" s="624"/>
      <c r="CX40" s="624"/>
      <c r="CY40" s="625"/>
      <c r="CZ40" s="628">
        <v>0.6</v>
      </c>
      <c r="DA40" s="655"/>
      <c r="DB40" s="655"/>
      <c r="DC40" s="658"/>
      <c r="DD40" s="632">
        <v>170650</v>
      </c>
      <c r="DE40" s="624"/>
      <c r="DF40" s="624"/>
      <c r="DG40" s="624"/>
      <c r="DH40" s="624"/>
      <c r="DI40" s="624"/>
      <c r="DJ40" s="624"/>
      <c r="DK40" s="625"/>
      <c r="DL40" s="632">
        <v>163272</v>
      </c>
      <c r="DM40" s="624"/>
      <c r="DN40" s="624"/>
      <c r="DO40" s="624"/>
      <c r="DP40" s="624"/>
      <c r="DQ40" s="624"/>
      <c r="DR40" s="624"/>
      <c r="DS40" s="624"/>
      <c r="DT40" s="624"/>
      <c r="DU40" s="624"/>
      <c r="DV40" s="625"/>
      <c r="DW40" s="628">
        <v>0.9</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32164433</v>
      </c>
      <c r="S41" s="699"/>
      <c r="T41" s="699"/>
      <c r="U41" s="699"/>
      <c r="V41" s="699"/>
      <c r="W41" s="699"/>
      <c r="X41" s="699"/>
      <c r="Y41" s="700"/>
      <c r="Z41" s="701">
        <v>100</v>
      </c>
      <c r="AA41" s="701"/>
      <c r="AB41" s="701"/>
      <c r="AC41" s="701"/>
      <c r="AD41" s="702">
        <v>17961070</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740000</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2121994</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352</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1842123</v>
      </c>
      <c r="CS42" s="653"/>
      <c r="CT42" s="653"/>
      <c r="CU42" s="653"/>
      <c r="CV42" s="653"/>
      <c r="CW42" s="653"/>
      <c r="CX42" s="653"/>
      <c r="CY42" s="654"/>
      <c r="CZ42" s="628">
        <v>6.2</v>
      </c>
      <c r="DA42" s="655"/>
      <c r="DB42" s="655"/>
      <c r="DC42" s="658"/>
      <c r="DD42" s="632">
        <v>720584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44212</v>
      </c>
      <c r="CS43" s="653"/>
      <c r="CT43" s="653"/>
      <c r="CU43" s="653"/>
      <c r="CV43" s="653"/>
      <c r="CW43" s="653"/>
      <c r="CX43" s="653"/>
      <c r="CY43" s="654"/>
      <c r="CZ43" s="628">
        <v>0.1</v>
      </c>
      <c r="DA43" s="655"/>
      <c r="DB43" s="655"/>
      <c r="DC43" s="658"/>
      <c r="DD43" s="632">
        <v>44212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1842123</v>
      </c>
      <c r="CS44" s="624"/>
      <c r="CT44" s="624"/>
      <c r="CU44" s="624"/>
      <c r="CV44" s="624"/>
      <c r="CW44" s="624"/>
      <c r="CX44" s="624"/>
      <c r="CY44" s="625"/>
      <c r="CZ44" s="628">
        <v>6.2</v>
      </c>
      <c r="DA44" s="629"/>
      <c r="DB44" s="629"/>
      <c r="DC44" s="635"/>
      <c r="DD44" s="632">
        <v>720584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402897</v>
      </c>
      <c r="CS45" s="653"/>
      <c r="CT45" s="653"/>
      <c r="CU45" s="653"/>
      <c r="CV45" s="653"/>
      <c r="CW45" s="653"/>
      <c r="CX45" s="653"/>
      <c r="CY45" s="654"/>
      <c r="CZ45" s="628">
        <v>1.4</v>
      </c>
      <c r="DA45" s="655"/>
      <c r="DB45" s="655"/>
      <c r="DC45" s="658"/>
      <c r="DD45" s="632">
        <v>67883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1418436</v>
      </c>
      <c r="CS46" s="624"/>
      <c r="CT46" s="624"/>
      <c r="CU46" s="624"/>
      <c r="CV46" s="624"/>
      <c r="CW46" s="624"/>
      <c r="CX46" s="624"/>
      <c r="CY46" s="625"/>
      <c r="CZ46" s="628">
        <v>4.8</v>
      </c>
      <c r="DA46" s="629"/>
      <c r="DB46" s="629"/>
      <c r="DC46" s="635"/>
      <c r="DD46" s="632">
        <v>641138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29738525</v>
      </c>
      <c r="CS49" s="682"/>
      <c r="CT49" s="682"/>
      <c r="CU49" s="682"/>
      <c r="CV49" s="682"/>
      <c r="CW49" s="682"/>
      <c r="CX49" s="682"/>
      <c r="CY49" s="711"/>
      <c r="CZ49" s="703">
        <v>100</v>
      </c>
      <c r="DA49" s="712"/>
      <c r="DB49" s="712"/>
      <c r="DC49" s="713"/>
      <c r="DD49" s="714">
        <v>21379229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YrDoGKxxVKa7fQMEYnzuOgbN6ILoJSbk0MtLcq9NCTc+u2459lhuAIjvjVu09hjgjfi1qGk1Ry/M7dxC9Qbuw==" saltValue="K3X5Sjt68jBHQ0P+d7CX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32213</v>
      </c>
      <c r="R7" s="753"/>
      <c r="S7" s="753"/>
      <c r="T7" s="753"/>
      <c r="U7" s="753"/>
      <c r="V7" s="753">
        <v>29787</v>
      </c>
      <c r="W7" s="753"/>
      <c r="X7" s="753"/>
      <c r="Y7" s="753"/>
      <c r="Z7" s="753"/>
      <c r="AA7" s="753">
        <v>2426</v>
      </c>
      <c r="AB7" s="753"/>
      <c r="AC7" s="753"/>
      <c r="AD7" s="753"/>
      <c r="AE7" s="754"/>
      <c r="AF7" s="755">
        <v>2193</v>
      </c>
      <c r="AG7" s="756"/>
      <c r="AH7" s="756"/>
      <c r="AI7" s="756"/>
      <c r="AJ7" s="757"/>
      <c r="AK7" s="758">
        <v>156</v>
      </c>
      <c r="AL7" s="759"/>
      <c r="AM7" s="759"/>
      <c r="AN7" s="759"/>
      <c r="AO7" s="759"/>
      <c r="AP7" s="759">
        <v>20034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546</v>
      </c>
      <c r="BT7" s="747"/>
      <c r="BU7" s="747"/>
      <c r="BV7" s="747"/>
      <c r="BW7" s="747"/>
      <c r="BX7" s="747"/>
      <c r="BY7" s="747"/>
      <c r="BZ7" s="747"/>
      <c r="CA7" s="747"/>
      <c r="CB7" s="747"/>
      <c r="CC7" s="747"/>
      <c r="CD7" s="747"/>
      <c r="CE7" s="747"/>
      <c r="CF7" s="747"/>
      <c r="CG7" s="762"/>
      <c r="CH7" s="743">
        <v>10</v>
      </c>
      <c r="CI7" s="744"/>
      <c r="CJ7" s="744"/>
      <c r="CK7" s="744"/>
      <c r="CL7" s="745"/>
      <c r="CM7" s="743">
        <v>234</v>
      </c>
      <c r="CN7" s="744"/>
      <c r="CO7" s="744"/>
      <c r="CP7" s="744"/>
      <c r="CQ7" s="745"/>
      <c r="CR7" s="743">
        <v>200</v>
      </c>
      <c r="CS7" s="744"/>
      <c r="CT7" s="744"/>
      <c r="CU7" s="744"/>
      <c r="CV7" s="745"/>
      <c r="CW7" s="743" t="s">
        <v>487</v>
      </c>
      <c r="CX7" s="744"/>
      <c r="CY7" s="744"/>
      <c r="CZ7" s="744"/>
      <c r="DA7" s="745"/>
      <c r="DB7" s="743" t="s">
        <v>487</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547</v>
      </c>
      <c r="BT8" s="774"/>
      <c r="BU8" s="774"/>
      <c r="BV8" s="774"/>
      <c r="BW8" s="774"/>
      <c r="BX8" s="774"/>
      <c r="BY8" s="774"/>
      <c r="BZ8" s="774"/>
      <c r="CA8" s="774"/>
      <c r="CB8" s="774"/>
      <c r="CC8" s="774"/>
      <c r="CD8" s="774"/>
      <c r="CE8" s="774"/>
      <c r="CF8" s="774"/>
      <c r="CG8" s="775"/>
      <c r="CH8" s="776">
        <v>0</v>
      </c>
      <c r="CI8" s="777"/>
      <c r="CJ8" s="777"/>
      <c r="CK8" s="777"/>
      <c r="CL8" s="778"/>
      <c r="CM8" s="776">
        <v>4</v>
      </c>
      <c r="CN8" s="777"/>
      <c r="CO8" s="777"/>
      <c r="CP8" s="777"/>
      <c r="CQ8" s="778"/>
      <c r="CR8" s="776">
        <v>1</v>
      </c>
      <c r="CS8" s="777"/>
      <c r="CT8" s="777"/>
      <c r="CU8" s="777"/>
      <c r="CV8" s="778"/>
      <c r="CW8" s="776">
        <v>2</v>
      </c>
      <c r="CX8" s="777"/>
      <c r="CY8" s="777"/>
      <c r="CZ8" s="777"/>
      <c r="DA8" s="778"/>
      <c r="DB8" s="776" t="s">
        <v>487</v>
      </c>
      <c r="DC8" s="777"/>
      <c r="DD8" s="777"/>
      <c r="DE8" s="777"/>
      <c r="DF8" s="778"/>
      <c r="DG8" s="776" t="s">
        <v>487</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548</v>
      </c>
      <c r="BT9" s="774"/>
      <c r="BU9" s="774"/>
      <c r="BV9" s="774"/>
      <c r="BW9" s="774"/>
      <c r="BX9" s="774"/>
      <c r="BY9" s="774"/>
      <c r="BZ9" s="774"/>
      <c r="CA9" s="774"/>
      <c r="CB9" s="774"/>
      <c r="CC9" s="774"/>
      <c r="CD9" s="774"/>
      <c r="CE9" s="774"/>
      <c r="CF9" s="774"/>
      <c r="CG9" s="775"/>
      <c r="CH9" s="776">
        <v>0</v>
      </c>
      <c r="CI9" s="777"/>
      <c r="CJ9" s="777"/>
      <c r="CK9" s="777"/>
      <c r="CL9" s="778"/>
      <c r="CM9" s="776">
        <v>108</v>
      </c>
      <c r="CN9" s="777"/>
      <c r="CO9" s="777"/>
      <c r="CP9" s="777"/>
      <c r="CQ9" s="778"/>
      <c r="CR9" s="776">
        <v>5</v>
      </c>
      <c r="CS9" s="777"/>
      <c r="CT9" s="777"/>
      <c r="CU9" s="777"/>
      <c r="CV9" s="778"/>
      <c r="CW9" s="776" t="s">
        <v>487</v>
      </c>
      <c r="CX9" s="777"/>
      <c r="CY9" s="777"/>
      <c r="CZ9" s="777"/>
      <c r="DA9" s="778"/>
      <c r="DB9" s="776" t="s">
        <v>487</v>
      </c>
      <c r="DC9" s="777"/>
      <c r="DD9" s="777"/>
      <c r="DE9" s="777"/>
      <c r="DF9" s="778"/>
      <c r="DG9" s="776" t="s">
        <v>487</v>
      </c>
      <c r="DH9" s="777"/>
      <c r="DI9" s="777"/>
      <c r="DJ9" s="777"/>
      <c r="DK9" s="778"/>
      <c r="DL9" s="776" t="s">
        <v>487</v>
      </c>
      <c r="DM9" s="777"/>
      <c r="DN9" s="777"/>
      <c r="DO9" s="777"/>
      <c r="DP9" s="778"/>
      <c r="DQ9" s="776" t="s">
        <v>487</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32164</v>
      </c>
      <c r="R23" s="793"/>
      <c r="S23" s="793"/>
      <c r="T23" s="793"/>
      <c r="U23" s="793"/>
      <c r="V23" s="793">
        <v>29739</v>
      </c>
      <c r="W23" s="793"/>
      <c r="X23" s="793"/>
      <c r="Y23" s="793"/>
      <c r="Z23" s="793"/>
      <c r="AA23" s="793">
        <v>2426</v>
      </c>
      <c r="AB23" s="793"/>
      <c r="AC23" s="793"/>
      <c r="AD23" s="793"/>
      <c r="AE23" s="794"/>
      <c r="AF23" s="795">
        <v>2193</v>
      </c>
      <c r="AG23" s="793"/>
      <c r="AH23" s="793"/>
      <c r="AI23" s="793"/>
      <c r="AJ23" s="796"/>
      <c r="AK23" s="797"/>
      <c r="AL23" s="798"/>
      <c r="AM23" s="798"/>
      <c r="AN23" s="798"/>
      <c r="AO23" s="798"/>
      <c r="AP23" s="793">
        <v>20034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8232</v>
      </c>
      <c r="R28" s="823"/>
      <c r="S28" s="823"/>
      <c r="T28" s="823"/>
      <c r="U28" s="823"/>
      <c r="V28" s="823">
        <v>8195</v>
      </c>
      <c r="W28" s="823"/>
      <c r="X28" s="823"/>
      <c r="Y28" s="823"/>
      <c r="Z28" s="823"/>
      <c r="AA28" s="823">
        <v>37</v>
      </c>
      <c r="AB28" s="823"/>
      <c r="AC28" s="823"/>
      <c r="AD28" s="823"/>
      <c r="AE28" s="824"/>
      <c r="AF28" s="825">
        <v>37</v>
      </c>
      <c r="AG28" s="823"/>
      <c r="AH28" s="823"/>
      <c r="AI28" s="823"/>
      <c r="AJ28" s="826"/>
      <c r="AK28" s="827">
        <v>740</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7402</v>
      </c>
      <c r="R29" s="784"/>
      <c r="S29" s="784"/>
      <c r="T29" s="784"/>
      <c r="U29" s="784"/>
      <c r="V29" s="784">
        <v>6830</v>
      </c>
      <c r="W29" s="784"/>
      <c r="X29" s="784"/>
      <c r="Y29" s="784"/>
      <c r="Z29" s="784"/>
      <c r="AA29" s="784">
        <v>572</v>
      </c>
      <c r="AB29" s="784"/>
      <c r="AC29" s="784"/>
      <c r="AD29" s="784"/>
      <c r="AE29" s="785"/>
      <c r="AF29" s="786">
        <v>572</v>
      </c>
      <c r="AG29" s="787"/>
      <c r="AH29" s="787"/>
      <c r="AI29" s="787"/>
      <c r="AJ29" s="788"/>
      <c r="AK29" s="834">
        <v>1024</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1231</v>
      </c>
      <c r="R30" s="784"/>
      <c r="S30" s="784"/>
      <c r="T30" s="784"/>
      <c r="U30" s="784"/>
      <c r="V30" s="784">
        <v>1148</v>
      </c>
      <c r="W30" s="784"/>
      <c r="X30" s="784"/>
      <c r="Y30" s="784"/>
      <c r="Z30" s="784"/>
      <c r="AA30" s="784">
        <v>84</v>
      </c>
      <c r="AB30" s="784"/>
      <c r="AC30" s="784"/>
      <c r="AD30" s="784"/>
      <c r="AE30" s="785"/>
      <c r="AF30" s="786">
        <v>84</v>
      </c>
      <c r="AG30" s="787"/>
      <c r="AH30" s="787"/>
      <c r="AI30" s="787"/>
      <c r="AJ30" s="788"/>
      <c r="AK30" s="834">
        <v>264</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57</v>
      </c>
      <c r="R31" s="784"/>
      <c r="S31" s="784"/>
      <c r="T31" s="784"/>
      <c r="U31" s="784"/>
      <c r="V31" s="784">
        <v>21</v>
      </c>
      <c r="W31" s="784"/>
      <c r="X31" s="784"/>
      <c r="Y31" s="784"/>
      <c r="Z31" s="784"/>
      <c r="AA31" s="784">
        <v>37</v>
      </c>
      <c r="AB31" s="784"/>
      <c r="AC31" s="784"/>
      <c r="AD31" s="784"/>
      <c r="AE31" s="785"/>
      <c r="AF31" s="786">
        <v>37</v>
      </c>
      <c r="AG31" s="787"/>
      <c r="AH31" s="787"/>
      <c r="AI31" s="787"/>
      <c r="AJ31" s="788"/>
      <c r="AK31" s="834" t="s">
        <v>556</v>
      </c>
      <c r="AL31" s="830"/>
      <c r="AM31" s="830"/>
      <c r="AN31" s="830"/>
      <c r="AO31" s="830"/>
      <c r="AP31" s="830" t="s">
        <v>556</v>
      </c>
      <c r="AQ31" s="830"/>
      <c r="AR31" s="830"/>
      <c r="AS31" s="830"/>
      <c r="AT31" s="830"/>
      <c r="AU31" s="830" t="s">
        <v>556</v>
      </c>
      <c r="AV31" s="830"/>
      <c r="AW31" s="830"/>
      <c r="AX31" s="830"/>
      <c r="AY31" s="830"/>
      <c r="AZ31" s="831" t="s">
        <v>556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1706</v>
      </c>
      <c r="R32" s="784"/>
      <c r="S32" s="784"/>
      <c r="T32" s="784"/>
      <c r="U32" s="784"/>
      <c r="V32" s="784">
        <v>1495</v>
      </c>
      <c r="W32" s="784"/>
      <c r="X32" s="784"/>
      <c r="Y32" s="784"/>
      <c r="Z32" s="784"/>
      <c r="AA32" s="784">
        <v>211</v>
      </c>
      <c r="AB32" s="784"/>
      <c r="AC32" s="784"/>
      <c r="AD32" s="784"/>
      <c r="AE32" s="785"/>
      <c r="AF32" s="786">
        <v>1943</v>
      </c>
      <c r="AG32" s="787"/>
      <c r="AH32" s="787"/>
      <c r="AI32" s="787"/>
      <c r="AJ32" s="788"/>
      <c r="AK32" s="834" t="s">
        <v>556</v>
      </c>
      <c r="AL32" s="830"/>
      <c r="AM32" s="830"/>
      <c r="AN32" s="830"/>
      <c r="AO32" s="830"/>
      <c r="AP32" s="830">
        <v>5257</v>
      </c>
      <c r="AQ32" s="830"/>
      <c r="AR32" s="830"/>
      <c r="AS32" s="830"/>
      <c r="AT32" s="830"/>
      <c r="AU32" s="830">
        <v>478</v>
      </c>
      <c r="AV32" s="830"/>
      <c r="AW32" s="830"/>
      <c r="AX32" s="830"/>
      <c r="AY32" s="830"/>
      <c r="AZ32" s="831" t="s">
        <v>556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1632</v>
      </c>
      <c r="R33" s="784"/>
      <c r="S33" s="784"/>
      <c r="T33" s="784"/>
      <c r="U33" s="784"/>
      <c r="V33" s="784">
        <v>1530</v>
      </c>
      <c r="W33" s="784"/>
      <c r="X33" s="784"/>
      <c r="Y33" s="784"/>
      <c r="Z33" s="784"/>
      <c r="AA33" s="784">
        <v>102</v>
      </c>
      <c r="AB33" s="784"/>
      <c r="AC33" s="784"/>
      <c r="AD33" s="784"/>
      <c r="AE33" s="785"/>
      <c r="AF33" s="786">
        <v>102</v>
      </c>
      <c r="AG33" s="787"/>
      <c r="AH33" s="787"/>
      <c r="AI33" s="787"/>
      <c r="AJ33" s="788"/>
      <c r="AK33" s="834" t="s">
        <v>556</v>
      </c>
      <c r="AL33" s="830"/>
      <c r="AM33" s="830"/>
      <c r="AN33" s="830"/>
      <c r="AO33" s="830"/>
      <c r="AP33" s="830">
        <v>7870</v>
      </c>
      <c r="AQ33" s="830"/>
      <c r="AR33" s="830"/>
      <c r="AS33" s="830"/>
      <c r="AT33" s="830"/>
      <c r="AU33" s="830">
        <v>5414</v>
      </c>
      <c r="AV33" s="830"/>
      <c r="AW33" s="830"/>
      <c r="AX33" s="830"/>
      <c r="AY33" s="830"/>
      <c r="AZ33" s="831" t="s">
        <v>556</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2774</v>
      </c>
      <c r="AG63" s="844"/>
      <c r="AH63" s="844"/>
      <c r="AI63" s="844"/>
      <c r="AJ63" s="845"/>
      <c r="AK63" s="846"/>
      <c r="AL63" s="841"/>
      <c r="AM63" s="841"/>
      <c r="AN63" s="841"/>
      <c r="AO63" s="841"/>
      <c r="AP63" s="844">
        <v>13127</v>
      </c>
      <c r="AQ63" s="844"/>
      <c r="AR63" s="844"/>
      <c r="AS63" s="844"/>
      <c r="AT63" s="844"/>
      <c r="AU63" s="844">
        <v>5892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562</v>
      </c>
      <c r="R68" s="866"/>
      <c r="S68" s="866"/>
      <c r="T68" s="866"/>
      <c r="U68" s="866"/>
      <c r="V68" s="866">
        <v>528</v>
      </c>
      <c r="W68" s="866"/>
      <c r="X68" s="866"/>
      <c r="Y68" s="866"/>
      <c r="Z68" s="866"/>
      <c r="AA68" s="866">
        <v>34</v>
      </c>
      <c r="AB68" s="866"/>
      <c r="AC68" s="866"/>
      <c r="AD68" s="866"/>
      <c r="AE68" s="866"/>
      <c r="AF68" s="866">
        <v>34</v>
      </c>
      <c r="AG68" s="866"/>
      <c r="AH68" s="866"/>
      <c r="AI68" s="866"/>
      <c r="AJ68" s="866"/>
      <c r="AK68" s="866" t="s">
        <v>556</v>
      </c>
      <c r="AL68" s="866"/>
      <c r="AM68" s="866"/>
      <c r="AN68" s="866"/>
      <c r="AO68" s="866"/>
      <c r="AP68" s="866" t="s">
        <v>487</v>
      </c>
      <c r="AQ68" s="866"/>
      <c r="AR68" s="866"/>
      <c r="AS68" s="866"/>
      <c r="AT68" s="866"/>
      <c r="AU68" s="866" t="s">
        <v>487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13</v>
      </c>
      <c r="R69" s="830"/>
      <c r="S69" s="830"/>
      <c r="T69" s="830"/>
      <c r="U69" s="830"/>
      <c r="V69" s="830">
        <v>11</v>
      </c>
      <c r="W69" s="830"/>
      <c r="X69" s="830"/>
      <c r="Y69" s="830"/>
      <c r="Z69" s="830"/>
      <c r="AA69" s="830">
        <v>2</v>
      </c>
      <c r="AB69" s="830"/>
      <c r="AC69" s="830"/>
      <c r="AD69" s="830"/>
      <c r="AE69" s="830"/>
      <c r="AF69" s="830">
        <v>2</v>
      </c>
      <c r="AG69" s="830"/>
      <c r="AH69" s="830"/>
      <c r="AI69" s="830"/>
      <c r="AJ69" s="830"/>
      <c r="AK69" s="830" t="s">
        <v>556</v>
      </c>
      <c r="AL69" s="830"/>
      <c r="AM69" s="830"/>
      <c r="AN69" s="830"/>
      <c r="AO69" s="830"/>
      <c r="AP69" s="830" t="s">
        <v>487</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289</v>
      </c>
      <c r="R70" s="830"/>
      <c r="S70" s="830"/>
      <c r="T70" s="830"/>
      <c r="U70" s="830"/>
      <c r="V70" s="830">
        <v>262</v>
      </c>
      <c r="W70" s="830"/>
      <c r="X70" s="830"/>
      <c r="Y70" s="830"/>
      <c r="Z70" s="830"/>
      <c r="AA70" s="830">
        <v>26</v>
      </c>
      <c r="AB70" s="830"/>
      <c r="AC70" s="830"/>
      <c r="AD70" s="830"/>
      <c r="AE70" s="830"/>
      <c r="AF70" s="830">
        <v>26</v>
      </c>
      <c r="AG70" s="830"/>
      <c r="AH70" s="830"/>
      <c r="AI70" s="830"/>
      <c r="AJ70" s="830"/>
      <c r="AK70" s="830">
        <v>4</v>
      </c>
      <c r="AL70" s="830"/>
      <c r="AM70" s="830"/>
      <c r="AN70" s="830"/>
      <c r="AO70" s="830"/>
      <c r="AP70" s="830" t="s">
        <v>487</v>
      </c>
      <c r="AQ70" s="830"/>
      <c r="AR70" s="830"/>
      <c r="AS70" s="830"/>
      <c r="AT70" s="830"/>
      <c r="AU70" s="830" t="s">
        <v>487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132</v>
      </c>
      <c r="R71" s="830"/>
      <c r="S71" s="830"/>
      <c r="T71" s="830"/>
      <c r="U71" s="830"/>
      <c r="V71" s="830">
        <v>104</v>
      </c>
      <c r="W71" s="830"/>
      <c r="X71" s="830"/>
      <c r="Y71" s="830"/>
      <c r="Z71" s="830"/>
      <c r="AA71" s="830">
        <v>29</v>
      </c>
      <c r="AB71" s="830"/>
      <c r="AC71" s="830"/>
      <c r="AD71" s="830"/>
      <c r="AE71" s="830"/>
      <c r="AF71" s="830">
        <v>29</v>
      </c>
      <c r="AG71" s="830"/>
      <c r="AH71" s="830"/>
      <c r="AI71" s="830"/>
      <c r="AJ71" s="830"/>
      <c r="AK71" s="830" t="s">
        <v>556</v>
      </c>
      <c r="AL71" s="830"/>
      <c r="AM71" s="830"/>
      <c r="AN71" s="830"/>
      <c r="AO71" s="830"/>
      <c r="AP71" s="830" t="s">
        <v>487</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2562</v>
      </c>
      <c r="R72" s="830"/>
      <c r="S72" s="830"/>
      <c r="T72" s="830"/>
      <c r="U72" s="830"/>
      <c r="V72" s="830">
        <v>2538</v>
      </c>
      <c r="W72" s="830"/>
      <c r="X72" s="830"/>
      <c r="Y72" s="830"/>
      <c r="Z72" s="830"/>
      <c r="AA72" s="830">
        <v>24</v>
      </c>
      <c r="AB72" s="830"/>
      <c r="AC72" s="830"/>
      <c r="AD72" s="830"/>
      <c r="AE72" s="830"/>
      <c r="AF72" s="830">
        <v>24</v>
      </c>
      <c r="AG72" s="830"/>
      <c r="AH72" s="830"/>
      <c r="AI72" s="830"/>
      <c r="AJ72" s="830"/>
      <c r="AK72" s="830" t="s">
        <v>556</v>
      </c>
      <c r="AL72" s="830"/>
      <c r="AM72" s="830"/>
      <c r="AN72" s="830"/>
      <c r="AO72" s="830"/>
      <c r="AP72" s="830" t="s">
        <v>487</v>
      </c>
      <c r="AQ72" s="830"/>
      <c r="AR72" s="830"/>
      <c r="AS72" s="830"/>
      <c r="AT72" s="830"/>
      <c r="AU72" s="830" t="s">
        <v>487</v>
      </c>
      <c r="AV72" s="830"/>
      <c r="AW72" s="830"/>
      <c r="AX72" s="830"/>
      <c r="AY72" s="830"/>
      <c r="AZ72" s="832" t="s">
        <v>554</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880773</v>
      </c>
      <c r="R73" s="830"/>
      <c r="S73" s="830"/>
      <c r="T73" s="830"/>
      <c r="U73" s="830"/>
      <c r="V73" s="830">
        <v>869976</v>
      </c>
      <c r="W73" s="830"/>
      <c r="X73" s="830"/>
      <c r="Y73" s="830"/>
      <c r="Z73" s="830"/>
      <c r="AA73" s="830">
        <v>10796</v>
      </c>
      <c r="AB73" s="830"/>
      <c r="AC73" s="830"/>
      <c r="AD73" s="830"/>
      <c r="AE73" s="830"/>
      <c r="AF73" s="830">
        <v>10571</v>
      </c>
      <c r="AG73" s="830"/>
      <c r="AH73" s="830"/>
      <c r="AI73" s="830"/>
      <c r="AJ73" s="830"/>
      <c r="AK73" s="830">
        <v>5498</v>
      </c>
      <c r="AL73" s="830"/>
      <c r="AM73" s="830"/>
      <c r="AN73" s="830"/>
      <c r="AO73" s="830"/>
      <c r="AP73" s="830" t="s">
        <v>487</v>
      </c>
      <c r="AQ73" s="830"/>
      <c r="AR73" s="830"/>
      <c r="AS73" s="830"/>
      <c r="AT73" s="830"/>
      <c r="AU73" s="830" t="s">
        <v>487</v>
      </c>
      <c r="AV73" s="830"/>
      <c r="AW73" s="830"/>
      <c r="AX73" s="830"/>
      <c r="AY73" s="830"/>
      <c r="AZ73" s="832" t="s">
        <v>555</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10686</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206</v>
      </c>
      <c r="CS102" s="852"/>
      <c r="CT102" s="852"/>
      <c r="CU102" s="852"/>
      <c r="CV102" s="891"/>
      <c r="CW102" s="890">
        <v>2</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2705950</v>
      </c>
      <c r="AB110" s="900"/>
      <c r="AC110" s="900"/>
      <c r="AD110" s="900"/>
      <c r="AE110" s="901"/>
      <c r="AF110" s="902">
        <v>2657839</v>
      </c>
      <c r="AG110" s="900"/>
      <c r="AH110" s="900"/>
      <c r="AI110" s="900"/>
      <c r="AJ110" s="901"/>
      <c r="AK110" s="902">
        <v>2645997</v>
      </c>
      <c r="AL110" s="900"/>
      <c r="AM110" s="900"/>
      <c r="AN110" s="900"/>
      <c r="AO110" s="901"/>
      <c r="AP110" s="903">
        <v>17.100000000000001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23278260</v>
      </c>
      <c r="BR110" s="931"/>
      <c r="BS110" s="931"/>
      <c r="BT110" s="931"/>
      <c r="BU110" s="931"/>
      <c r="BV110" s="931">
        <v>21680375</v>
      </c>
      <c r="BW110" s="931"/>
      <c r="BX110" s="931"/>
      <c r="BY110" s="931"/>
      <c r="BZ110" s="931"/>
      <c r="CA110" s="931">
        <v>20034321</v>
      </c>
      <c r="CB110" s="931"/>
      <c r="CC110" s="931"/>
      <c r="CD110" s="931"/>
      <c r="CE110" s="931"/>
      <c r="CF110" s="944">
        <v>129.80000000000001</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185</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6932689</v>
      </c>
      <c r="BR112" s="926"/>
      <c r="BS112" s="926"/>
      <c r="BT112" s="926"/>
      <c r="BU112" s="926"/>
      <c r="BV112" s="926">
        <v>6220553</v>
      </c>
      <c r="BW112" s="926"/>
      <c r="BX112" s="926"/>
      <c r="BY112" s="926"/>
      <c r="BZ112" s="926"/>
      <c r="CA112" s="926">
        <v>5892849</v>
      </c>
      <c r="CB112" s="926"/>
      <c r="CC112" s="926"/>
      <c r="CD112" s="926"/>
      <c r="CE112" s="926"/>
      <c r="CF112" s="920">
        <v>38.200000000000003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771997</v>
      </c>
      <c r="AB113" s="938"/>
      <c r="AC113" s="938"/>
      <c r="AD113" s="938"/>
      <c r="AE113" s="939"/>
      <c r="AF113" s="940">
        <v>726657</v>
      </c>
      <c r="AG113" s="938"/>
      <c r="AH113" s="938"/>
      <c r="AI113" s="938"/>
      <c r="AJ113" s="939"/>
      <c r="AK113" s="940">
        <v>707005</v>
      </c>
      <c r="AL113" s="938"/>
      <c r="AM113" s="938"/>
      <c r="AN113" s="938"/>
      <c r="AO113" s="939"/>
      <c r="AP113" s="941">
        <v>4.5999999999999996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3737186</v>
      </c>
      <c r="BR114" s="926"/>
      <c r="BS114" s="926"/>
      <c r="BT114" s="926"/>
      <c r="BU114" s="926"/>
      <c r="BV114" s="926">
        <v>3690279</v>
      </c>
      <c r="BW114" s="926"/>
      <c r="BX114" s="926"/>
      <c r="BY114" s="926"/>
      <c r="BZ114" s="926"/>
      <c r="CA114" s="926">
        <v>3719662</v>
      </c>
      <c r="CB114" s="926"/>
      <c r="CC114" s="926"/>
      <c r="CD114" s="926"/>
      <c r="CE114" s="926"/>
      <c r="CF114" s="920">
        <v>24.1</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185</v>
      </c>
      <c r="AB115" s="938"/>
      <c r="AC115" s="938"/>
      <c r="AD115" s="938"/>
      <c r="AE115" s="939"/>
      <c r="AF115" s="940">
        <v>185</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3478132</v>
      </c>
      <c r="AB117" s="979"/>
      <c r="AC117" s="979"/>
      <c r="AD117" s="979"/>
      <c r="AE117" s="980"/>
      <c r="AF117" s="981">
        <v>3384681</v>
      </c>
      <c r="AG117" s="979"/>
      <c r="AH117" s="979"/>
      <c r="AI117" s="979"/>
      <c r="AJ117" s="980"/>
      <c r="AK117" s="981">
        <v>3353002</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33948320</v>
      </c>
      <c r="BR119" s="1000"/>
      <c r="BS119" s="1000"/>
      <c r="BT119" s="1000"/>
      <c r="BU119" s="1000"/>
      <c r="BV119" s="1000">
        <v>31591207</v>
      </c>
      <c r="BW119" s="1000"/>
      <c r="BX119" s="1000"/>
      <c r="BY119" s="1000"/>
      <c r="BZ119" s="1000"/>
      <c r="CA119" s="1000">
        <v>29646832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185</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5852920</v>
      </c>
      <c r="BR120" s="931"/>
      <c r="BS120" s="931"/>
      <c r="BT120" s="931"/>
      <c r="BU120" s="931"/>
      <c r="BV120" s="931">
        <v>7358239</v>
      </c>
      <c r="BW120" s="931"/>
      <c r="BX120" s="931"/>
      <c r="BY120" s="931"/>
      <c r="BZ120" s="931"/>
      <c r="CA120" s="931">
        <v>8523312</v>
      </c>
      <c r="CB120" s="931"/>
      <c r="CC120" s="931"/>
      <c r="CD120" s="931"/>
      <c r="CE120" s="931"/>
      <c r="CF120" s="944">
        <v>55.2</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6390011</v>
      </c>
      <c r="DH120" s="931"/>
      <c r="DI120" s="931"/>
      <c r="DJ120" s="931"/>
      <c r="DK120" s="931"/>
      <c r="DL120" s="931">
        <v>5713968</v>
      </c>
      <c r="DM120" s="931"/>
      <c r="DN120" s="931"/>
      <c r="DO120" s="931"/>
      <c r="DP120" s="931"/>
      <c r="DQ120" s="931">
        <v>5414458</v>
      </c>
      <c r="DR120" s="931"/>
      <c r="DS120" s="931"/>
      <c r="DT120" s="931"/>
      <c r="DU120" s="931"/>
      <c r="DV120" s="932">
        <v>35.1</v>
      </c>
      <c r="DW120" s="932"/>
      <c r="DX120" s="932"/>
      <c r="DY120" s="932"/>
      <c r="DZ120" s="933"/>
    </row>
    <row r="121" spans="1:130" s="230" customFormat="1" ht="26.25" customHeight="1" x14ac:dyDescent="0.15">
      <c r="A121" s="1058"/>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3595976</v>
      </c>
      <c r="BR121" s="926"/>
      <c r="BS121" s="926"/>
      <c r="BT121" s="926"/>
      <c r="BU121" s="926"/>
      <c r="BV121" s="926">
        <v>3223025</v>
      </c>
      <c r="BW121" s="926"/>
      <c r="BX121" s="926"/>
      <c r="BY121" s="926"/>
      <c r="BZ121" s="926"/>
      <c r="CA121" s="926">
        <v>3139897</v>
      </c>
      <c r="CB121" s="926"/>
      <c r="CC121" s="926"/>
      <c r="CD121" s="926"/>
      <c r="CE121" s="926"/>
      <c r="CF121" s="920">
        <v>20.3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542678</v>
      </c>
      <c r="DH121" s="926"/>
      <c r="DI121" s="926"/>
      <c r="DJ121" s="926"/>
      <c r="DK121" s="926"/>
      <c r="DL121" s="926">
        <v>506585</v>
      </c>
      <c r="DM121" s="926"/>
      <c r="DN121" s="926"/>
      <c r="DO121" s="926"/>
      <c r="DP121" s="926"/>
      <c r="DQ121" s="926">
        <v>478391</v>
      </c>
      <c r="DR121" s="926"/>
      <c r="DS121" s="926"/>
      <c r="DT121" s="926"/>
      <c r="DU121" s="926"/>
      <c r="DV121" s="927">
        <v>3.1</v>
      </c>
      <c r="DW121" s="927"/>
      <c r="DX121" s="927"/>
      <c r="DY121" s="927"/>
      <c r="DZ121" s="928"/>
    </row>
    <row r="122" spans="1:130" s="230" customFormat="1" ht="26.25" customHeight="1" x14ac:dyDescent="0.15">
      <c r="A122" s="1058"/>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24560104</v>
      </c>
      <c r="BR122" s="1000"/>
      <c r="BS122" s="1000"/>
      <c r="BT122" s="1000"/>
      <c r="BU122" s="1000"/>
      <c r="BV122" s="1000">
        <v>22990930</v>
      </c>
      <c r="BW122" s="1000"/>
      <c r="BX122" s="1000"/>
      <c r="BY122" s="1000"/>
      <c r="BZ122" s="1000"/>
      <c r="CA122" s="1000">
        <v>21448912</v>
      </c>
      <c r="CB122" s="1000"/>
      <c r="CC122" s="1000"/>
      <c r="CD122" s="1000"/>
      <c r="CE122" s="1000"/>
      <c r="CF122" s="1017">
        <v>139</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4">
        <v>34009000</v>
      </c>
      <c r="BR123" s="1031"/>
      <c r="BS123" s="1031"/>
      <c r="BT123" s="1031"/>
      <c r="BU123" s="1031"/>
      <c r="BV123" s="1031">
        <v>33572194</v>
      </c>
      <c r="BW123" s="1031"/>
      <c r="BX123" s="1031"/>
      <c r="BY123" s="1031"/>
      <c r="BZ123" s="1031"/>
      <c r="CA123" s="1031">
        <v>33112121</v>
      </c>
      <c r="CB123" s="1031"/>
      <c r="CC123" s="1031"/>
      <c r="CD123" s="1031"/>
      <c r="CE123" s="1031"/>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185</v>
      </c>
      <c r="AB126" s="959"/>
      <c r="AC126" s="959"/>
      <c r="AD126" s="959"/>
      <c r="AE126" s="960"/>
      <c r="AF126" s="961">
        <v>185</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423982</v>
      </c>
      <c r="AB128" s="1047"/>
      <c r="AC128" s="1047"/>
      <c r="AD128" s="1047"/>
      <c r="AE128" s="1048"/>
      <c r="AF128" s="1049">
        <v>406305</v>
      </c>
      <c r="AG128" s="1047"/>
      <c r="AH128" s="1047"/>
      <c r="AI128" s="1047"/>
      <c r="AJ128" s="1048"/>
      <c r="AK128" s="1049">
        <v>425716</v>
      </c>
      <c r="AL128" s="1047"/>
      <c r="AM128" s="1047"/>
      <c r="AN128" s="1047"/>
      <c r="AO128" s="1048"/>
      <c r="AP128" s="1050"/>
      <c r="AQ128" s="1051"/>
      <c r="AR128" s="1051"/>
      <c r="AS128" s="1051"/>
      <c r="AT128" s="1052"/>
      <c r="AU128" s="232"/>
      <c r="AV128" s="232"/>
      <c r="AW128" s="232"/>
      <c r="AX128" s="896" t="s">
        <v>463</v>
      </c>
      <c r="AY128" s="897"/>
      <c r="AZ128" s="897"/>
      <c r="BA128" s="897"/>
      <c r="BB128" s="897"/>
      <c r="BC128" s="897"/>
      <c r="BD128" s="897"/>
      <c r="BE128" s="898"/>
      <c r="BF128" s="1053" t="s">
        <v>122</v>
      </c>
      <c r="BG128" s="1054"/>
      <c r="BH128" s="1054"/>
      <c r="BI128" s="1054"/>
      <c r="BJ128" s="1054"/>
      <c r="BK128" s="1054"/>
      <c r="BL128" s="1055"/>
      <c r="BM128" s="1053">
        <v>12.59</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464</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18142658</v>
      </c>
      <c r="AB129" s="959"/>
      <c r="AC129" s="959"/>
      <c r="AD129" s="959"/>
      <c r="AE129" s="960"/>
      <c r="AF129" s="961">
        <v>17712141</v>
      </c>
      <c r="AG129" s="959"/>
      <c r="AH129" s="959"/>
      <c r="AI129" s="959"/>
      <c r="AJ129" s="960"/>
      <c r="AK129" s="961">
        <v>17972156</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17.59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2636046</v>
      </c>
      <c r="AB130" s="959"/>
      <c r="AC130" s="959"/>
      <c r="AD130" s="959"/>
      <c r="AE130" s="960"/>
      <c r="AF130" s="961">
        <v>2602904</v>
      </c>
      <c r="AG130" s="959"/>
      <c r="AH130" s="959"/>
      <c r="AI130" s="959"/>
      <c r="AJ130" s="960"/>
      <c r="AK130" s="961">
        <v>2537512</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15506612</v>
      </c>
      <c r="AB131" s="986"/>
      <c r="AC131" s="986"/>
      <c r="AD131" s="986"/>
      <c r="AE131" s="987"/>
      <c r="AF131" s="985">
        <v>15109237</v>
      </c>
      <c r="AG131" s="986"/>
      <c r="AH131" s="986"/>
      <c r="AI131" s="986"/>
      <c r="AJ131" s="987"/>
      <c r="AK131" s="985">
        <v>15434644</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2.6962949740000002</v>
      </c>
      <c r="AB132" s="1097"/>
      <c r="AC132" s="1097"/>
      <c r="AD132" s="1097"/>
      <c r="AE132" s="1098"/>
      <c r="AF132" s="1099">
        <v>2.4850493770000002</v>
      </c>
      <c r="AG132" s="1097"/>
      <c r="AH132" s="1097"/>
      <c r="AI132" s="1097"/>
      <c r="AJ132" s="1098"/>
      <c r="AK132" s="1099">
        <v>2.5253190160000001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3.2</v>
      </c>
      <c r="AB133" s="1080"/>
      <c r="AC133" s="1080"/>
      <c r="AD133" s="1080"/>
      <c r="AE133" s="1081"/>
      <c r="AF133" s="1079">
        <v>2.7</v>
      </c>
      <c r="AG133" s="1080"/>
      <c r="AH133" s="1080"/>
      <c r="AI133" s="1080"/>
      <c r="AJ133" s="1081"/>
      <c r="AK133" s="1079">
        <v>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D7NBS6IKSswemjJFKcm1cqi/1vMSZffO0nsY91UyzcDlFTPk4oG6nXfpinlr5wc8ct1XioPZq+SpEHE7v6Meg==" saltValue="bN/T317mLxxx00+TJJAc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ajkqxSkdv1Eh6jqDvll8+RV98xJ3iFdLPVmeCbQ3i0qNEENzpiVqmwAViaRkM8xjpVKdVSXMTW1nAOrb4XJTg==" saltValue="LU/HEb2se4t7zt/5E4VwpQ=="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p6bmU1NdcvG2xCfX7HigbkRWtGZLnRKaAYDM310ga6eMVT/5AyMRQJg2qtoOSZKKLDDliFyKWgYCcqrHHaTQ==" saltValue="c/RSCUI3VRq7dagYKrjma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4708956</v>
      </c>
      <c r="AP9" s="281">
        <v>60051</v>
      </c>
      <c r="AQ9" s="282">
        <v>73824</v>
      </c>
      <c r="AR9" s="283">
        <v>-18.7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28123</v>
      </c>
      <c r="AP10" s="284">
        <v>359</v>
      </c>
      <c r="AQ10" s="285">
        <v>6244</v>
      </c>
      <c r="AR10" s="286">
        <v>-94.3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23187</v>
      </c>
      <c r="AP11" s="284">
        <v>296</v>
      </c>
      <c r="AQ11" s="285">
        <v>1048</v>
      </c>
      <c r="AR11" s="286">
        <v>-71.8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115754</v>
      </c>
      <c r="AP13" s="284">
        <v>1476</v>
      </c>
      <c r="AQ13" s="285">
        <v>2350</v>
      </c>
      <c r="AR13" s="286">
        <v>-37.200000000000003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44212</v>
      </c>
      <c r="AP14" s="284">
        <v>564</v>
      </c>
      <c r="AQ14" s="285">
        <v>1698</v>
      </c>
      <c r="AR14" s="286">
        <v>-66.8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-151560</v>
      </c>
      <c r="AP15" s="284">
        <v>-1933</v>
      </c>
      <c r="AQ15" s="285">
        <v>-3564</v>
      </c>
      <c r="AR15" s="286">
        <v>-45.8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4768672</v>
      </c>
      <c r="AP16" s="284">
        <v>60812</v>
      </c>
      <c r="AQ16" s="285">
        <v>81608</v>
      </c>
      <c r="AR16" s="286">
        <v>-25.5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6.39</v>
      </c>
      <c r="AP21" s="298">
        <v>7.59</v>
      </c>
      <c r="AQ21" s="299">
        <v>-1.2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98.8</v>
      </c>
      <c r="AP22" s="303">
        <v>98.2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2645997</v>
      </c>
      <c r="AP32" s="312">
        <v>33743</v>
      </c>
      <c r="AQ32" s="313">
        <v>42992</v>
      </c>
      <c r="AR32" s="314">
        <v>-21.5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43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707005</v>
      </c>
      <c r="AP35" s="312">
        <v>9016</v>
      </c>
      <c r="AQ35" s="313">
        <v>11969</v>
      </c>
      <c r="AR35" s="314">
        <v>-24.7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t="s">
        <v>487</v>
      </c>
      <c r="AP36" s="312" t="s">
        <v>487</v>
      </c>
      <c r="AQ36" s="313">
        <v>2138</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592</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-425716</v>
      </c>
      <c r="AP39" s="312">
        <v>-5429</v>
      </c>
      <c r="AQ39" s="313">
        <v>-5777</v>
      </c>
      <c r="AR39" s="314">
        <v>-6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-2537512</v>
      </c>
      <c r="AP40" s="312">
        <v>-32360</v>
      </c>
      <c r="AQ40" s="313">
        <v>-36457</v>
      </c>
      <c r="AR40" s="314">
        <v>-11.2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389774</v>
      </c>
      <c r="AP41" s="312">
        <v>4971</v>
      </c>
      <c r="AQ41" s="313">
        <v>15502</v>
      </c>
      <c r="AR41" s="314">
        <v>-67.900000000000006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2204951</v>
      </c>
      <c r="AN51" s="334">
        <v>27243</v>
      </c>
      <c r="AO51" s="335">
        <v>-2</v>
      </c>
      <c r="AP51" s="336">
        <v>62383</v>
      </c>
      <c r="AQ51" s="337">
        <v>14.1</v>
      </c>
      <c r="AR51" s="338">
        <v>-16.100000000000001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1611121</v>
      </c>
      <c r="AN52" s="342">
        <v>19906</v>
      </c>
      <c r="AO52" s="343">
        <v>-5.2</v>
      </c>
      <c r="AP52" s="344">
        <v>35325</v>
      </c>
      <c r="AQ52" s="345">
        <v>7.6</v>
      </c>
      <c r="AR52" s="346">
        <v>-12.8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2123412</v>
      </c>
      <c r="AN53" s="334">
        <v>26465</v>
      </c>
      <c r="AO53" s="335">
        <v>-2.9</v>
      </c>
      <c r="AP53" s="336">
        <v>63812</v>
      </c>
      <c r="AQ53" s="337">
        <v>2.2999999999999998</v>
      </c>
      <c r="AR53" s="338">
        <v>-5.2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1584047</v>
      </c>
      <c r="AN54" s="342">
        <v>19742</v>
      </c>
      <c r="AO54" s="343">
        <v>-0.8</v>
      </c>
      <c r="AP54" s="344">
        <v>33848</v>
      </c>
      <c r="AQ54" s="345">
        <v>-4.2</v>
      </c>
      <c r="AR54" s="346">
        <v>3.4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1209350</v>
      </c>
      <c r="AN55" s="334">
        <v>15246</v>
      </c>
      <c r="AO55" s="335">
        <v>-42.4</v>
      </c>
      <c r="AP55" s="336">
        <v>54225</v>
      </c>
      <c r="AQ55" s="337">
        <v>-15</v>
      </c>
      <c r="AR55" s="338">
        <v>-27.4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926330</v>
      </c>
      <c r="AN56" s="342">
        <v>11678</v>
      </c>
      <c r="AO56" s="343">
        <v>-40.799999999999997</v>
      </c>
      <c r="AP56" s="344">
        <v>27337</v>
      </c>
      <c r="AQ56" s="345">
        <v>-19.2</v>
      </c>
      <c r="AR56" s="346">
        <v>-21.6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1686500</v>
      </c>
      <c r="AN57" s="334">
        <v>21418</v>
      </c>
      <c r="AO57" s="335">
        <v>40.5</v>
      </c>
      <c r="AP57" s="336">
        <v>54016</v>
      </c>
      <c r="AQ57" s="337">
        <v>-0.4</v>
      </c>
      <c r="AR57" s="338">
        <v>40.9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1145600</v>
      </c>
      <c r="AN58" s="342">
        <v>14549</v>
      </c>
      <c r="AO58" s="343">
        <v>24.6</v>
      </c>
      <c r="AP58" s="344">
        <v>28078</v>
      </c>
      <c r="AQ58" s="345">
        <v>2.7</v>
      </c>
      <c r="AR58" s="346">
        <v>21.9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1842123</v>
      </c>
      <c r="AN59" s="334">
        <v>23492</v>
      </c>
      <c r="AO59" s="335">
        <v>9.6999999999999993</v>
      </c>
      <c r="AP59" s="336">
        <v>52786</v>
      </c>
      <c r="AQ59" s="337">
        <v>-2.2999999999999998</v>
      </c>
      <c r="AR59" s="338">
        <v>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1418436</v>
      </c>
      <c r="AN60" s="342">
        <v>18089</v>
      </c>
      <c r="AO60" s="343">
        <v>24.3</v>
      </c>
      <c r="AP60" s="344">
        <v>28742</v>
      </c>
      <c r="AQ60" s="345">
        <v>2.4</v>
      </c>
      <c r="AR60" s="346">
        <v>21.9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1813267</v>
      </c>
      <c r="AN61" s="349">
        <v>22773</v>
      </c>
      <c r="AO61" s="350">
        <v>0.6</v>
      </c>
      <c r="AP61" s="351">
        <v>57444</v>
      </c>
      <c r="AQ61" s="352">
        <v>-0.3</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1337107</v>
      </c>
      <c r="AN62" s="342">
        <v>16793</v>
      </c>
      <c r="AO62" s="343">
        <v>0.4</v>
      </c>
      <c r="AP62" s="344">
        <v>30666</v>
      </c>
      <c r="AQ62" s="345">
        <v>-2.1</v>
      </c>
      <c r="AR62" s="346">
        <v>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cu8KmtCma9N/pXqycFN+S/8C5WCeW4tJMJ8cd9cbadMCPv6rzRIuOkQFnrlglhhI/WvKrbcq8555N5LdQOSpQ==" saltValue="ZPsx9Te18pS2Wi8Y3uja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71pZ6Uwpew3HWhPZdW2B1JGoJb9pNt5lBX80U641WTIMRobZVYLQMb/RDs5oOljXVzF58naE8vw0xUHLbc14PQ==" saltValue="TQzUgZa+vTY/9UWCj3PdL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DFE5rg2O7xZaDT5PQ64d5QyNbLU7MBAZm+IQQ1pxVNL5oLyKhUFs1jbByi043wsl4KBlYfO3Gc9DisC7b9ygfQ==" saltValue="ldQ4kN0VM05RVXnJVFNCD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9.49</v>
      </c>
      <c r="G47" s="12">
        <v>9.27</v>
      </c>
      <c r="H47" s="12">
        <v>9.99</v>
      </c>
      <c r="I47" s="12">
        <v>11.1</v>
      </c>
      <c r="J47" s="13">
        <v>11.71</v>
      </c>
    </row>
    <row r="48" spans="2:10" ht="57.75" customHeight="1" x14ac:dyDescent="0.15">
      <c r="B48" s="14"/>
      <c r="C48" s="1141" t="s">
        <v>4</v>
      </c>
      <c r="D48" s="1141"/>
      <c r="E48" s="1142"/>
      <c r="F48" s="15">
        <v>4.83</v>
      </c>
      <c r="G48" s="16">
        <v>8.5500000000000007</v>
      </c>
      <c r="H48" s="16">
        <v>15.76</v>
      </c>
      <c r="I48" s="16">
        <v>15.5</v>
      </c>
      <c r="J48" s="17">
        <v>12.2</v>
      </c>
    </row>
    <row r="49" spans="2:10" ht="57.75" customHeight="1" thickBot="1" x14ac:dyDescent="0.2">
      <c r="B49" s="18"/>
      <c r="C49" s="1143" t="s">
        <v>5</v>
      </c>
      <c r="D49" s="1143"/>
      <c r="E49" s="1144"/>
      <c r="F49" s="19" t="s">
        <v>530</v>
      </c>
      <c r="G49" s="20">
        <v>3.85</v>
      </c>
      <c r="H49" s="20">
        <v>8.69</v>
      </c>
      <c r="I49" s="20">
        <v>0.22</v>
      </c>
      <c r="J49" s="21" t="s">
        <v>531</v>
      </c>
    </row>
    <row r="50" spans="2:10" x14ac:dyDescent="0.15"/>
  </sheetData>
  <sheetProtection algorithmName="SHA-512" hashValue="BJ1BUjkn7mjToKnAhez+geQnJ8c1KWiUhGfAqQpe11bfA5t9/8ee0fW42zHpnjXLZFRHXAral1zc6NCEjac5fw==" saltValue="Kcui4Aln5R6DGUy5BRHGY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4.82</v>
      </c>
      <c r="G34" s="33">
        <v>8.5399999999999991</v>
      </c>
      <c r="H34" s="33">
        <v>15.75</v>
      </c>
      <c r="I34" s="33">
        <v>15.49</v>
      </c>
      <c r="J34" s="34">
        <v>12.2</v>
      </c>
      <c r="K34" s="22"/>
      <c r="L34" s="22"/>
      <c r="M34" s="22"/>
      <c r="N34" s="22"/>
      <c r="O34" s="22"/>
      <c r="P34" s="22"/>
    </row>
    <row r="35" spans="1:16" ht="39" customHeight="1" x14ac:dyDescent="0.15">
      <c r="A35" s="22"/>
      <c r="B35" s="35"/>
      <c r="C35" s="1145" t="s">
        <v>533</v>
      </c>
      <c r="D35" s="1146"/>
      <c r="E35" s="1147"/>
      <c r="F35" s="36">
        <v>15.66</v>
      </c>
      <c r="G35" s="37">
        <v>16.29</v>
      </c>
      <c r="H35" s="37">
        <v>16.34</v>
      </c>
      <c r="I35" s="37">
        <v>13.58</v>
      </c>
      <c r="J35" s="38">
        <v>10.8</v>
      </c>
      <c r="K35" s="22"/>
      <c r="L35" s="22"/>
      <c r="M35" s="22"/>
      <c r="N35" s="22"/>
      <c r="O35" s="22"/>
      <c r="P35" s="22"/>
    </row>
    <row r="36" spans="1:16" ht="39" customHeight="1" x14ac:dyDescent="0.15">
      <c r="A36" s="22"/>
      <c r="B36" s="35"/>
      <c r="C36" s="1145" t="s">
        <v>534</v>
      </c>
      <c r="D36" s="1146"/>
      <c r="E36" s="1147"/>
      <c r="F36" s="36">
        <v>2.27</v>
      </c>
      <c r="G36" s="37">
        <v>2.5</v>
      </c>
      <c r="H36" s="37">
        <v>2.99</v>
      </c>
      <c r="I36" s="37">
        <v>3.06</v>
      </c>
      <c r="J36" s="38">
        <v>3.18</v>
      </c>
      <c r="K36" s="22"/>
      <c r="L36" s="22"/>
      <c r="M36" s="22"/>
      <c r="N36" s="22"/>
      <c r="O36" s="22"/>
      <c r="P36" s="22"/>
    </row>
    <row r="37" spans="1:16" ht="39" customHeight="1" x14ac:dyDescent="0.15">
      <c r="A37" s="22"/>
      <c r="B37" s="35"/>
      <c r="C37" s="1145" t="s">
        <v>535</v>
      </c>
      <c r="D37" s="1146"/>
      <c r="E37" s="1147"/>
      <c r="F37" s="36">
        <v>0.77</v>
      </c>
      <c r="G37" s="37">
        <v>0.56999999999999995</v>
      </c>
      <c r="H37" s="37">
        <v>0.57999999999999996</v>
      </c>
      <c r="I37" s="37">
        <v>0.56000000000000005</v>
      </c>
      <c r="J37" s="38">
        <v>0.56000000000000005</v>
      </c>
      <c r="K37" s="22"/>
      <c r="L37" s="22"/>
      <c r="M37" s="22"/>
      <c r="N37" s="22"/>
      <c r="O37" s="22"/>
      <c r="P37" s="22"/>
    </row>
    <row r="38" spans="1:16" ht="39" customHeight="1" x14ac:dyDescent="0.15">
      <c r="A38" s="22"/>
      <c r="B38" s="35"/>
      <c r="C38" s="1145" t="s">
        <v>536</v>
      </c>
      <c r="D38" s="1146"/>
      <c r="E38" s="1147"/>
      <c r="F38" s="36">
        <v>0.24</v>
      </c>
      <c r="G38" s="37">
        <v>0.27</v>
      </c>
      <c r="H38" s="37">
        <v>0.3</v>
      </c>
      <c r="I38" s="37">
        <v>0.41</v>
      </c>
      <c r="J38" s="38">
        <v>0.46</v>
      </c>
      <c r="K38" s="22"/>
      <c r="L38" s="22"/>
      <c r="M38" s="22"/>
      <c r="N38" s="22"/>
      <c r="O38" s="22"/>
      <c r="P38" s="22"/>
    </row>
    <row r="39" spans="1:16" ht="39" customHeight="1" x14ac:dyDescent="0.15">
      <c r="A39" s="22"/>
      <c r="B39" s="35"/>
      <c r="C39" s="1145" t="s">
        <v>537</v>
      </c>
      <c r="D39" s="1146"/>
      <c r="E39" s="1147"/>
      <c r="F39" s="36">
        <v>1.59</v>
      </c>
      <c r="G39" s="37">
        <v>1.23</v>
      </c>
      <c r="H39" s="37">
        <v>0.62</v>
      </c>
      <c r="I39" s="37">
        <v>0.74</v>
      </c>
      <c r="J39" s="38">
        <v>0.2</v>
      </c>
      <c r="K39" s="22"/>
      <c r="L39" s="22"/>
      <c r="M39" s="22"/>
      <c r="N39" s="22"/>
      <c r="O39" s="22"/>
      <c r="P39" s="22"/>
    </row>
    <row r="40" spans="1:16" ht="39" customHeight="1" x14ac:dyDescent="0.15">
      <c r="A40" s="22"/>
      <c r="B40" s="35"/>
      <c r="C40" s="1145" t="s">
        <v>538</v>
      </c>
      <c r="D40" s="1146"/>
      <c r="E40" s="1147"/>
      <c r="F40" s="36">
        <v>0.11</v>
      </c>
      <c r="G40" s="37">
        <v>0.14000000000000001</v>
      </c>
      <c r="H40" s="37">
        <v>0.18</v>
      </c>
      <c r="I40" s="37">
        <v>0.22</v>
      </c>
      <c r="J40" s="38">
        <v>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x1OTpiAjOPrulW6R7MSyKaDSnPVi83NnaWDtXAjZmVE4qH0iBenI52DAkfHn9nXmHCSQCiL3amq6XubH/1G2Q==" saltValue="4n5u19MRYr9kAygep8mM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2779</v>
      </c>
      <c r="L45" s="60">
        <v>2702</v>
      </c>
      <c r="M45" s="60">
        <v>2706</v>
      </c>
      <c r="N45" s="60">
        <v>2658</v>
      </c>
      <c r="O45" s="61">
        <v>2646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879</v>
      </c>
      <c r="L48" s="64">
        <v>790</v>
      </c>
      <c r="M48" s="64">
        <v>772</v>
      </c>
      <c r="N48" s="64">
        <v>727</v>
      </c>
      <c r="O48" s="65">
        <v>707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487</v>
      </c>
      <c r="L49" s="64" t="s">
        <v>487</v>
      </c>
      <c r="M49" s="64" t="s">
        <v>487</v>
      </c>
      <c r="N49" s="64" t="s">
        <v>487</v>
      </c>
      <c r="O49" s="65" t="s">
        <v>487</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0</v>
      </c>
      <c r="N50" s="64">
        <v>0</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3075</v>
      </c>
      <c r="L52" s="64">
        <v>3055</v>
      </c>
      <c r="M52" s="64">
        <v>3060</v>
      </c>
      <c r="N52" s="64">
        <v>3009</v>
      </c>
      <c r="O52" s="65">
        <v>2963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584</v>
      </c>
      <c r="L53" s="69">
        <v>438</v>
      </c>
      <c r="M53" s="69">
        <v>418</v>
      </c>
      <c r="N53" s="69">
        <v>376</v>
      </c>
      <c r="O53" s="70">
        <v>390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wsKMWrWwhQSIcjF/qvgDbuzX9y/1i7iJQ8I0x+1wYJUA1dDhVRvBaiFLvTwDWnDJe8CyE+dTeG113EpF9ATLg==" saltValue="GpF6MvxIq208NUBuwvHK6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24902</v>
      </c>
      <c r="J41" s="356">
        <v>24210</v>
      </c>
      <c r="K41" s="356">
        <v>23278</v>
      </c>
      <c r="L41" s="356">
        <v>21680</v>
      </c>
      <c r="M41" s="357">
        <v>20034</v>
      </c>
    </row>
    <row r="42" spans="2:13" ht="27.75" customHeight="1" x14ac:dyDescent="0.15">
      <c r="B42" s="1186"/>
      <c r="C42" s="1187"/>
      <c r="D42" s="106"/>
      <c r="E42" s="1192" t="s">
        <v>32</v>
      </c>
      <c r="F42" s="1192"/>
      <c r="G42" s="1192"/>
      <c r="H42" s="1193"/>
      <c r="I42" s="358">
        <v>1</v>
      </c>
      <c r="J42" s="359">
        <v>0</v>
      </c>
      <c r="K42" s="359">
        <v>0</v>
      </c>
      <c r="L42" s="359" t="s">
        <v>487</v>
      </c>
      <c r="M42" s="360" t="s">
        <v>487</v>
      </c>
    </row>
    <row r="43" spans="2:13" ht="27.75" customHeight="1" x14ac:dyDescent="0.15">
      <c r="B43" s="1186"/>
      <c r="C43" s="1187"/>
      <c r="D43" s="106"/>
      <c r="E43" s="1192" t="s">
        <v>33</v>
      </c>
      <c r="F43" s="1192"/>
      <c r="G43" s="1192"/>
      <c r="H43" s="1193"/>
      <c r="I43" s="358">
        <v>9024</v>
      </c>
      <c r="J43" s="359">
        <v>8227</v>
      </c>
      <c r="K43" s="359">
        <v>6933</v>
      </c>
      <c r="L43" s="359">
        <v>6221</v>
      </c>
      <c r="M43" s="360">
        <v>5893</v>
      </c>
    </row>
    <row r="44" spans="2:13" ht="27.75" customHeight="1" x14ac:dyDescent="0.15">
      <c r="B44" s="1186"/>
      <c r="C44" s="1187"/>
      <c r="D44" s="106"/>
      <c r="E44" s="1192" t="s">
        <v>34</v>
      </c>
      <c r="F44" s="1192"/>
      <c r="G44" s="1192"/>
      <c r="H44" s="1193"/>
      <c r="I44" s="358" t="s">
        <v>487</v>
      </c>
      <c r="J44" s="359" t="s">
        <v>487</v>
      </c>
      <c r="K44" s="359" t="s">
        <v>487</v>
      </c>
      <c r="L44" s="359" t="s">
        <v>487</v>
      </c>
      <c r="M44" s="360" t="s">
        <v>487</v>
      </c>
    </row>
    <row r="45" spans="2:13" ht="27.75" customHeight="1" x14ac:dyDescent="0.15">
      <c r="B45" s="1186"/>
      <c r="C45" s="1187"/>
      <c r="D45" s="106"/>
      <c r="E45" s="1192" t="s">
        <v>35</v>
      </c>
      <c r="F45" s="1192"/>
      <c r="G45" s="1192"/>
      <c r="H45" s="1193"/>
      <c r="I45" s="358">
        <v>3891</v>
      </c>
      <c r="J45" s="359">
        <v>3741</v>
      </c>
      <c r="K45" s="359">
        <v>3737</v>
      </c>
      <c r="L45" s="359">
        <v>3690</v>
      </c>
      <c r="M45" s="360">
        <v>3720</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4731</v>
      </c>
      <c r="J50" s="359">
        <v>4891</v>
      </c>
      <c r="K50" s="359">
        <v>5853</v>
      </c>
      <c r="L50" s="359">
        <v>7358</v>
      </c>
      <c r="M50" s="360">
        <v>8523</v>
      </c>
    </row>
    <row r="51" spans="2:13" ht="27.75" customHeight="1" x14ac:dyDescent="0.15">
      <c r="B51" s="1186"/>
      <c r="C51" s="1187"/>
      <c r="D51" s="106"/>
      <c r="E51" s="1192" t="s">
        <v>42</v>
      </c>
      <c r="F51" s="1192"/>
      <c r="G51" s="1192"/>
      <c r="H51" s="1193"/>
      <c r="I51" s="358">
        <v>4768</v>
      </c>
      <c r="J51" s="359">
        <v>4300</v>
      </c>
      <c r="K51" s="359">
        <v>3596</v>
      </c>
      <c r="L51" s="359">
        <v>3223</v>
      </c>
      <c r="M51" s="360">
        <v>3140</v>
      </c>
    </row>
    <row r="52" spans="2:13" ht="27.75" customHeight="1" x14ac:dyDescent="0.15">
      <c r="B52" s="1188"/>
      <c r="C52" s="1189"/>
      <c r="D52" s="106"/>
      <c r="E52" s="1192" t="s">
        <v>43</v>
      </c>
      <c r="F52" s="1192"/>
      <c r="G52" s="1192"/>
      <c r="H52" s="1193"/>
      <c r="I52" s="358">
        <v>26360</v>
      </c>
      <c r="J52" s="359">
        <v>25625</v>
      </c>
      <c r="K52" s="359">
        <v>24560</v>
      </c>
      <c r="L52" s="359">
        <v>22991</v>
      </c>
      <c r="M52" s="360">
        <v>21449</v>
      </c>
    </row>
    <row r="53" spans="2:13" ht="27.75" customHeight="1" thickBot="1" x14ac:dyDescent="0.2">
      <c r="B53" s="1199" t="s">
        <v>19</v>
      </c>
      <c r="C53" s="1200"/>
      <c r="D53" s="110"/>
      <c r="E53" s="1201" t="s">
        <v>44</v>
      </c>
      <c r="F53" s="1201"/>
      <c r="G53" s="1201"/>
      <c r="H53" s="1202"/>
      <c r="I53" s="361">
        <v>1960</v>
      </c>
      <c r="J53" s="362">
        <v>1362</v>
      </c>
      <c r="K53" s="362">
        <v>-61</v>
      </c>
      <c r="L53" s="362">
        <v>-1981</v>
      </c>
      <c r="M53" s="363">
        <v>-3465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mTgGvEzfiQmo9p0qIUdJJFgPSZjRsEmvH2A3i6XNOXcFWcVZaP532zPm14hnCVj8vQcKrpe4Qh5k/2nO3sTWg==" saltValue="sNW+MzKKPxr92yDZnykV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1813</v>
      </c>
      <c r="G55" s="122">
        <v>1966</v>
      </c>
      <c r="H55" s="123">
        <v>2104</v>
      </c>
    </row>
    <row r="56" spans="2:8" ht="52.5" customHeight="1" x14ac:dyDescent="0.15">
      <c r="B56" s="124"/>
      <c r="C56" s="1213" t="s">
        <v>47</v>
      </c>
      <c r="D56" s="1213"/>
      <c r="E56" s="1214"/>
      <c r="F56" s="125">
        <v>528</v>
      </c>
      <c r="G56" s="125">
        <v>528</v>
      </c>
      <c r="H56" s="126">
        <v>624</v>
      </c>
    </row>
    <row r="57" spans="2:8" ht="53.25" customHeight="1" x14ac:dyDescent="0.15">
      <c r="B57" s="124"/>
      <c r="C57" s="1215" t="s">
        <v>48</v>
      </c>
      <c r="D57" s="1215"/>
      <c r="E57" s="1216"/>
      <c r="F57" s="127">
        <v>4517</v>
      </c>
      <c r="G57" s="127">
        <v>5669</v>
      </c>
      <c r="H57" s="128">
        <v>6697</v>
      </c>
    </row>
    <row r="58" spans="2:8" ht="45.75" customHeight="1" x14ac:dyDescent="0.15">
      <c r="B58" s="129"/>
      <c r="C58" s="1203" t="s">
        <v>557</v>
      </c>
      <c r="D58" s="1204"/>
      <c r="E58" s="1205"/>
      <c r="F58" s="130">
        <v>1590</v>
      </c>
      <c r="G58" s="130">
        <v>2243</v>
      </c>
      <c r="H58" s="131">
        <v>2549</v>
      </c>
    </row>
    <row r="59" spans="2:8" ht="45.75" customHeight="1" x14ac:dyDescent="0.15">
      <c r="B59" s="129"/>
      <c r="C59" s="1203" t="s">
        <v>558</v>
      </c>
      <c r="D59" s="1204"/>
      <c r="E59" s="1205"/>
      <c r="F59" s="130">
        <v>1642</v>
      </c>
      <c r="G59" s="130">
        <v>1642</v>
      </c>
      <c r="H59" s="131">
        <v>1642</v>
      </c>
    </row>
    <row r="60" spans="2:8" ht="45.75" customHeight="1" x14ac:dyDescent="0.15">
      <c r="B60" s="129"/>
      <c r="C60" s="1203" t="s">
        <v>559</v>
      </c>
      <c r="D60" s="1204"/>
      <c r="E60" s="1205"/>
      <c r="F60" s="130">
        <v>915</v>
      </c>
      <c r="G60" s="130">
        <v>916</v>
      </c>
      <c r="H60" s="131">
        <v>916</v>
      </c>
    </row>
    <row r="61" spans="2:8" ht="45.75" customHeight="1" x14ac:dyDescent="0.15">
      <c r="B61" s="129"/>
      <c r="C61" s="1203" t="s">
        <v>560</v>
      </c>
      <c r="D61" s="1204"/>
      <c r="E61" s="1205"/>
      <c r="F61" s="130">
        <v>0</v>
      </c>
      <c r="G61" s="130">
        <v>500</v>
      </c>
      <c r="H61" s="131">
        <v>701</v>
      </c>
    </row>
    <row r="62" spans="2:8" ht="45.75" customHeight="1" thickBot="1" x14ac:dyDescent="0.2">
      <c r="B62" s="132"/>
      <c r="C62" s="1206" t="s">
        <v>561</v>
      </c>
      <c r="D62" s="1207"/>
      <c r="E62" s="1208"/>
      <c r="F62" s="133">
        <v>0</v>
      </c>
      <c r="G62" s="133">
        <v>0</v>
      </c>
      <c r="H62" s="134">
        <v>500</v>
      </c>
    </row>
    <row r="63" spans="2:8" ht="52.5" customHeight="1" thickBot="1" x14ac:dyDescent="0.2">
      <c r="B63" s="135"/>
      <c r="C63" s="1209" t="s">
        <v>49</v>
      </c>
      <c r="D63" s="1209"/>
      <c r="E63" s="1210"/>
      <c r="F63" s="136">
        <v>6858</v>
      </c>
      <c r="G63" s="136">
        <v>8162</v>
      </c>
      <c r="H63" s="137">
        <v>9426</v>
      </c>
    </row>
    <row r="64" spans="2:8" x14ac:dyDescent="0.15"/>
  </sheetData>
  <sheetProtection algorithmName="SHA-512" hashValue="sNS+2kwW8glksL+YvU7OpgEZ3IGnDv7Fm5f6sK1KBpikC5++TAcctiEcNvBMLbycyWt7NSoidquNE2o6+hv9Qw==" saltValue="aR0tgL1+c1Rv6qbc0OvL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27243</v>
      </c>
      <c r="E3" s="156"/>
      <c r="F3" s="157">
        <v>62383</v>
      </c>
      <c r="G3" s="158"/>
      <c r="H3" s="159"/>
    </row>
    <row r="4" spans="1:8" x14ac:dyDescent="0.15">
      <c r="A4" s="160"/>
      <c r="B4" s="161"/>
      <c r="C4" s="162"/>
      <c r="D4" s="163">
        <v>19906</v>
      </c>
      <c r="E4" s="164"/>
      <c r="F4" s="165">
        <v>35325</v>
      </c>
      <c r="G4" s="166"/>
      <c r="H4" s="167"/>
    </row>
    <row r="5" spans="1:8" x14ac:dyDescent="0.15">
      <c r="A5" s="148" t="s">
        <v>519</v>
      </c>
      <c r="B5" s="153"/>
      <c r="C5" s="154"/>
      <c r="D5" s="155">
        <v>26465</v>
      </c>
      <c r="E5" s="156"/>
      <c r="F5" s="157">
        <v>63812</v>
      </c>
      <c r="G5" s="158"/>
      <c r="H5" s="159"/>
    </row>
    <row r="6" spans="1:8" x14ac:dyDescent="0.15">
      <c r="A6" s="160"/>
      <c r="B6" s="161"/>
      <c r="C6" s="162"/>
      <c r="D6" s="163">
        <v>19742</v>
      </c>
      <c r="E6" s="164"/>
      <c r="F6" s="165">
        <v>33848</v>
      </c>
      <c r="G6" s="166"/>
      <c r="H6" s="167"/>
    </row>
    <row r="7" spans="1:8" x14ac:dyDescent="0.15">
      <c r="A7" s="148" t="s">
        <v>520</v>
      </c>
      <c r="B7" s="153"/>
      <c r="C7" s="154"/>
      <c r="D7" s="155">
        <v>15246</v>
      </c>
      <c r="E7" s="156"/>
      <c r="F7" s="157">
        <v>54225</v>
      </c>
      <c r="G7" s="158"/>
      <c r="H7" s="159"/>
    </row>
    <row r="8" spans="1:8" x14ac:dyDescent="0.15">
      <c r="A8" s="160"/>
      <c r="B8" s="161"/>
      <c r="C8" s="162"/>
      <c r="D8" s="163">
        <v>11678</v>
      </c>
      <c r="E8" s="164"/>
      <c r="F8" s="165">
        <v>27337</v>
      </c>
      <c r="G8" s="166"/>
      <c r="H8" s="167"/>
    </row>
    <row r="9" spans="1:8" x14ac:dyDescent="0.15">
      <c r="A9" s="148" t="s">
        <v>521</v>
      </c>
      <c r="B9" s="153"/>
      <c r="C9" s="154"/>
      <c r="D9" s="155">
        <v>21418</v>
      </c>
      <c r="E9" s="156"/>
      <c r="F9" s="157">
        <v>54016</v>
      </c>
      <c r="G9" s="158"/>
      <c r="H9" s="159"/>
    </row>
    <row r="10" spans="1:8" x14ac:dyDescent="0.15">
      <c r="A10" s="160"/>
      <c r="B10" s="161"/>
      <c r="C10" s="162"/>
      <c r="D10" s="163">
        <v>14549</v>
      </c>
      <c r="E10" s="164"/>
      <c r="F10" s="165">
        <v>28078</v>
      </c>
      <c r="G10" s="166"/>
      <c r="H10" s="167"/>
    </row>
    <row r="11" spans="1:8" x14ac:dyDescent="0.15">
      <c r="A11" s="148" t="s">
        <v>522</v>
      </c>
      <c r="B11" s="153"/>
      <c r="C11" s="154"/>
      <c r="D11" s="155">
        <v>23492</v>
      </c>
      <c r="E11" s="156"/>
      <c r="F11" s="157">
        <v>52786</v>
      </c>
      <c r="G11" s="158"/>
      <c r="H11" s="159"/>
    </row>
    <row r="12" spans="1:8" x14ac:dyDescent="0.15">
      <c r="A12" s="160"/>
      <c r="B12" s="161"/>
      <c r="C12" s="168"/>
      <c r="D12" s="163">
        <v>18089</v>
      </c>
      <c r="E12" s="164"/>
      <c r="F12" s="165">
        <v>28742</v>
      </c>
      <c r="G12" s="166"/>
      <c r="H12" s="167"/>
    </row>
    <row r="13" spans="1:8" x14ac:dyDescent="0.15">
      <c r="A13" s="148"/>
      <c r="B13" s="153"/>
      <c r="C13" s="169"/>
      <c r="D13" s="170">
        <v>22773</v>
      </c>
      <c r="E13" s="171"/>
      <c r="F13" s="172">
        <v>57444</v>
      </c>
      <c r="G13" s="173"/>
      <c r="H13" s="159"/>
    </row>
    <row r="14" spans="1:8" x14ac:dyDescent="0.15">
      <c r="A14" s="160"/>
      <c r="B14" s="161"/>
      <c r="C14" s="162"/>
      <c r="D14" s="163">
        <v>16793</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4.83</v>
      </c>
      <c r="C19" s="174">
        <f>ROUND(VALUE(SUBSTITUTE(実質収支比率等に係る経年分析!G$48,"▲","-")),2)</f>
        <v>8.5500000000000007</v>
      </c>
      <c r="D19" s="174">
        <f>ROUND(VALUE(SUBSTITUTE(実質収支比率等に係る経年分析!H$48,"▲","-")),2)</f>
        <v>15.76</v>
      </c>
      <c r="E19" s="174">
        <f>ROUND(VALUE(SUBSTITUTE(実質収支比率等に係る経年分析!I$48,"▲","-")),2)</f>
        <v>15.5</v>
      </c>
      <c r="F19" s="174">
        <f>ROUND(VALUE(SUBSTITUTE(実質収支比率等に係る経年分析!J$48,"▲","-")),2)</f>
        <v>12.2</v>
      </c>
    </row>
    <row r="20" spans="1:11" x14ac:dyDescent="0.15">
      <c r="A20" s="174" t="s">
        <v>53</v>
      </c>
      <c r="B20" s="174">
        <f>ROUND(VALUE(SUBSTITUTE(実質収支比率等に係る経年分析!F$47,"▲","-")),2)</f>
        <v>9.49</v>
      </c>
      <c r="C20" s="174">
        <f>ROUND(VALUE(SUBSTITUTE(実質収支比率等に係る経年分析!G$47,"▲","-")),2)</f>
        <v>9.27</v>
      </c>
      <c r="D20" s="174">
        <f>ROUND(VALUE(SUBSTITUTE(実質収支比率等に係る経年分析!H$47,"▲","-")),2)</f>
        <v>9.99</v>
      </c>
      <c r="E20" s="174">
        <f>ROUND(VALUE(SUBSTITUTE(実質収支比率等に係る経年分析!I$47,"▲","-")),2)</f>
        <v>11.1</v>
      </c>
      <c r="F20" s="174">
        <f>ROUND(VALUE(SUBSTITUTE(実質収支比率等に係る経年分析!J$47,"▲","-")),2)</f>
        <v>11.71</v>
      </c>
    </row>
    <row r="21" spans="1:11" x14ac:dyDescent="0.15">
      <c r="A21" s="174" t="s">
        <v>54</v>
      </c>
      <c r="B21" s="174">
        <f>IF(ISNUMBER(VALUE(SUBSTITUTE(実質収支比率等に係る経年分析!F$49,"▲","-"))),ROUND(VALUE(SUBSTITUTE(実質収支比率等に係る経年分析!F$49,"▲","-")),2),NA())</f>
        <v>-1.31</v>
      </c>
      <c r="C21" s="174">
        <f>IF(ISNUMBER(VALUE(SUBSTITUTE(実質収支比率等に係る経年分析!G$49,"▲","-"))),ROUND(VALUE(SUBSTITUTE(実質収支比率等に係る経年分析!G$49,"▲","-")),2),NA())</f>
        <v>3.85</v>
      </c>
      <c r="D21" s="174">
        <f>IF(ISNUMBER(VALUE(SUBSTITUTE(実質収支比率等に係る経年分析!H$49,"▲","-"))),ROUND(VALUE(SUBSTITUTE(実質収支比率等に係る経年分析!H$49,"▲","-")),2),NA())</f>
        <v>8.69</v>
      </c>
      <c r="E21" s="174">
        <f>IF(ISNUMBER(VALUE(SUBSTITUTE(実質収支比率等に係る経年分析!I$49,"▲","-"))),ROUND(VALUE(SUBSTITUTE(実質収支比率等に係る経年分析!I$49,"▲","-")),2),NA())</f>
        <v>0.22</v>
      </c>
      <c r="F21" s="174">
        <f>IF(ISNUMBER(VALUE(SUBSTITUTE(実質収支比率等に係る経年分析!J$49,"▲","-"))),ROUND(VALUE(SUBSTITUTE(実質収支比率等に係る経年分析!J$49,"▲","-")),2),NA())</f>
        <v>-2.2999999999999998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交通災害共済事業費特別会計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15">
      <c r="A31" s="175" t="str">
        <f>IF(連結実質赤字比率に係る赤字・黒字の構成分析!C$39="",NA(),連結実質赤字比率に係る赤字・黒字の構成分析!C$39)</f>
        <v>国民健康保険事業費特別会計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1.59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後期高齢者医療事業費特別会計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0.46</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0.56999999999999995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0.56000000000000005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0.56000000000000005</v>
      </c>
    </row>
    <row r="34" spans="1:16" x14ac:dyDescent="0.15">
      <c r="A34" s="175" t="str">
        <f>IF(連結実質赤字比率に係る赤字・黒字の構成分析!C$36="",NA(),連結実質赤字比率に係る赤字・黒字の構成分析!C$36)</f>
        <v>介護保険事業費特別会計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8.5399999999999991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3075</v>
      </c>
      <c r="E42" s="176"/>
      <c r="F42" s="176"/>
      <c r="G42" s="176">
        <f>'実質公債費比率（分子）の構造'!L$52</f>
        <v>3055</v>
      </c>
      <c r="H42" s="176"/>
      <c r="I42" s="176"/>
      <c r="J42" s="176">
        <f>'実質公債費比率（分子）の構造'!M$52</f>
        <v>3060</v>
      </c>
      <c r="K42" s="176"/>
      <c r="L42" s="176"/>
      <c r="M42" s="176">
        <f>'実質公債費比率（分子）の構造'!N$52</f>
        <v>3009</v>
      </c>
      <c r="N42" s="176"/>
      <c r="O42" s="176"/>
      <c r="P42" s="176">
        <f>'実質公債費比率（分子）の構造'!O$52</f>
        <v>2963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879</v>
      </c>
      <c r="C46" s="176"/>
      <c r="D46" s="176"/>
      <c r="E46" s="176">
        <f>'実質公債費比率（分子）の構造'!L$48</f>
        <v>790</v>
      </c>
      <c r="F46" s="176"/>
      <c r="G46" s="176"/>
      <c r="H46" s="176">
        <f>'実質公債費比率（分子）の構造'!M$48</f>
        <v>772</v>
      </c>
      <c r="I46" s="176"/>
      <c r="J46" s="176"/>
      <c r="K46" s="176">
        <f>'実質公債費比率（分子）の構造'!N$48</f>
        <v>727</v>
      </c>
      <c r="L46" s="176"/>
      <c r="M46" s="176"/>
      <c r="N46" s="176">
        <f>'実質公債費比率（分子）の構造'!O$48</f>
        <v>707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2779</v>
      </c>
      <c r="C49" s="176"/>
      <c r="D49" s="176"/>
      <c r="E49" s="176">
        <f>'実質公債費比率（分子）の構造'!L$45</f>
        <v>2702</v>
      </c>
      <c r="F49" s="176"/>
      <c r="G49" s="176"/>
      <c r="H49" s="176">
        <f>'実質公債費比率（分子）の構造'!M$45</f>
        <v>2706</v>
      </c>
      <c r="I49" s="176"/>
      <c r="J49" s="176"/>
      <c r="K49" s="176">
        <f>'実質公債費比率（分子）の構造'!N$45</f>
        <v>2658</v>
      </c>
      <c r="L49" s="176"/>
      <c r="M49" s="176"/>
      <c r="N49" s="176">
        <f>'実質公債費比率（分子）の構造'!O$45</f>
        <v>2646</v>
      </c>
      <c r="O49" s="176"/>
      <c r="P49" s="176"/>
    </row>
    <row r="50" spans="1:16" x14ac:dyDescent="0.15">
      <c r="A50" s="176" t="s">
        <v>67</v>
      </c>
      <c r="B50" s="176" t="e">
        <f>NA()</f>
        <v>#N/A</v>
      </c>
      <c r="C50" s="176">
        <f>IF(ISNUMBER('実質公債費比率（分子）の構造'!K$53),'実質公債費比率（分子）の構造'!K$53,NA())</f>
        <v>584</v>
      </c>
      <c r="D50" s="176" t="e">
        <f>NA()</f>
        <v>#N/A</v>
      </c>
      <c r="E50" s="176" t="e">
        <f>NA()</f>
        <v>#N/A</v>
      </c>
      <c r="F50" s="176">
        <f>IF(ISNUMBER('実質公債費比率（分子）の構造'!L$53),'実質公債費比率（分子）の構造'!L$53,NA())</f>
        <v>438</v>
      </c>
      <c r="G50" s="176" t="e">
        <f>NA()</f>
        <v>#N/A</v>
      </c>
      <c r="H50" s="176" t="e">
        <f>NA()</f>
        <v>#N/A</v>
      </c>
      <c r="I50" s="176">
        <f>IF(ISNUMBER('実質公債費比率（分子）の構造'!M$53),'実質公債費比率（分子）の構造'!M$53,NA())</f>
        <v>418</v>
      </c>
      <c r="J50" s="176" t="e">
        <f>NA()</f>
        <v>#N/A</v>
      </c>
      <c r="K50" s="176" t="e">
        <f>NA()</f>
        <v>#N/A</v>
      </c>
      <c r="L50" s="176">
        <f>IF(ISNUMBER('実質公債費比率（分子）の構造'!N$53),'実質公債費比率（分子）の構造'!N$53,NA())</f>
        <v>376</v>
      </c>
      <c r="M50" s="176" t="e">
        <f>NA()</f>
        <v>#N/A</v>
      </c>
      <c r="N50" s="176" t="e">
        <f>NA()</f>
        <v>#N/A</v>
      </c>
      <c r="O50" s="176">
        <f>IF(ISNUMBER('実質公債費比率（分子）の構造'!O$53),'実質公債費比率（分子）の構造'!O$53,NA())</f>
        <v>390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26360</v>
      </c>
      <c r="E56" s="175"/>
      <c r="F56" s="175"/>
      <c r="G56" s="175">
        <f>'将来負担比率（分子）の構造'!J$52</f>
        <v>25625</v>
      </c>
      <c r="H56" s="175"/>
      <c r="I56" s="175"/>
      <c r="J56" s="175">
        <f>'将来負担比率（分子）の構造'!K$52</f>
        <v>24560</v>
      </c>
      <c r="K56" s="175"/>
      <c r="L56" s="175"/>
      <c r="M56" s="175">
        <f>'将来負担比率（分子）の構造'!L$52</f>
        <v>22991</v>
      </c>
      <c r="N56" s="175"/>
      <c r="O56" s="175"/>
      <c r="P56" s="175">
        <f>'将来負担比率（分子）の構造'!M$52</f>
        <v>21449</v>
      </c>
    </row>
    <row r="57" spans="1:16" x14ac:dyDescent="0.15">
      <c r="A57" s="175" t="s">
        <v>42</v>
      </c>
      <c r="B57" s="175"/>
      <c r="C57" s="175"/>
      <c r="D57" s="175">
        <f>'将来負担比率（分子）の構造'!I$51</f>
        <v>4768</v>
      </c>
      <c r="E57" s="175"/>
      <c r="F57" s="175"/>
      <c r="G57" s="175">
        <f>'将来負担比率（分子）の構造'!J$51</f>
        <v>4300</v>
      </c>
      <c r="H57" s="175"/>
      <c r="I57" s="175"/>
      <c r="J57" s="175">
        <f>'将来負担比率（分子）の構造'!K$51</f>
        <v>3596</v>
      </c>
      <c r="K57" s="175"/>
      <c r="L57" s="175"/>
      <c r="M57" s="175">
        <f>'将来負担比率（分子）の構造'!L$51</f>
        <v>3223</v>
      </c>
      <c r="N57" s="175"/>
      <c r="O57" s="175"/>
      <c r="P57" s="175">
        <f>'将来負担比率（分子）の構造'!M$51</f>
        <v>3140</v>
      </c>
    </row>
    <row r="58" spans="1:16" x14ac:dyDescent="0.15">
      <c r="A58" s="175" t="s">
        <v>41</v>
      </c>
      <c r="B58" s="175"/>
      <c r="C58" s="175"/>
      <c r="D58" s="175">
        <f>'将来負担比率（分子）の構造'!I$50</f>
        <v>4731</v>
      </c>
      <c r="E58" s="175"/>
      <c r="F58" s="175"/>
      <c r="G58" s="175">
        <f>'将来負担比率（分子）の構造'!J$50</f>
        <v>4891</v>
      </c>
      <c r="H58" s="175"/>
      <c r="I58" s="175"/>
      <c r="J58" s="175">
        <f>'将来負担比率（分子）の構造'!K$50</f>
        <v>5853</v>
      </c>
      <c r="K58" s="175"/>
      <c r="L58" s="175"/>
      <c r="M58" s="175">
        <f>'将来負担比率（分子）の構造'!L$50</f>
        <v>7358</v>
      </c>
      <c r="N58" s="175"/>
      <c r="O58" s="175"/>
      <c r="P58" s="175">
        <f>'将来負担比率（分子）の構造'!M$50</f>
        <v>8523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3891</v>
      </c>
      <c r="C62" s="175"/>
      <c r="D62" s="175"/>
      <c r="E62" s="175">
        <f>'将来負担比率（分子）の構造'!J$45</f>
        <v>3741</v>
      </c>
      <c r="F62" s="175"/>
      <c r="G62" s="175"/>
      <c r="H62" s="175">
        <f>'将来負担比率（分子）の構造'!K$45</f>
        <v>3737</v>
      </c>
      <c r="I62" s="175"/>
      <c r="J62" s="175"/>
      <c r="K62" s="175">
        <f>'将来負担比率（分子）の構造'!L$45</f>
        <v>3690</v>
      </c>
      <c r="L62" s="175"/>
      <c r="M62" s="175"/>
      <c r="N62" s="175">
        <f>'将来負担比率（分子）の構造'!M$45</f>
        <v>3720</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9024</v>
      </c>
      <c r="C64" s="175"/>
      <c r="D64" s="175"/>
      <c r="E64" s="175">
        <f>'将来負担比率（分子）の構造'!J$43</f>
        <v>8227</v>
      </c>
      <c r="F64" s="175"/>
      <c r="G64" s="175"/>
      <c r="H64" s="175">
        <f>'将来負担比率（分子）の構造'!K$43</f>
        <v>6933</v>
      </c>
      <c r="I64" s="175"/>
      <c r="J64" s="175"/>
      <c r="K64" s="175">
        <f>'将来負担比率（分子）の構造'!L$43</f>
        <v>6221</v>
      </c>
      <c r="L64" s="175"/>
      <c r="M64" s="175"/>
      <c r="N64" s="175">
        <f>'将来負担比率（分子）の構造'!M$43</f>
        <v>5893</v>
      </c>
      <c r="O64" s="175"/>
      <c r="P64" s="175"/>
    </row>
    <row r="65" spans="1:16" x14ac:dyDescent="0.15">
      <c r="A65" s="175" t="s">
        <v>32</v>
      </c>
      <c r="B65" s="175">
        <f>'将来負担比率（分子）の構造'!I$42</f>
        <v>1</v>
      </c>
      <c r="C65" s="175"/>
      <c r="D65" s="175"/>
      <c r="E65" s="175">
        <f>'将来負担比率（分子）の構造'!J$42</f>
        <v>0</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24902</v>
      </c>
      <c r="C66" s="175"/>
      <c r="D66" s="175"/>
      <c r="E66" s="175">
        <f>'将来負担比率（分子）の構造'!J$41</f>
        <v>24210</v>
      </c>
      <c r="F66" s="175"/>
      <c r="G66" s="175"/>
      <c r="H66" s="175">
        <f>'将来負担比率（分子）の構造'!K$41</f>
        <v>23278</v>
      </c>
      <c r="I66" s="175"/>
      <c r="J66" s="175"/>
      <c r="K66" s="175">
        <f>'将来負担比率（分子）の構造'!L$41</f>
        <v>21680</v>
      </c>
      <c r="L66" s="175"/>
      <c r="M66" s="175"/>
      <c r="N66" s="175">
        <f>'将来負担比率（分子）の構造'!M$41</f>
        <v>20034</v>
      </c>
      <c r="O66" s="175"/>
      <c r="P66" s="175"/>
    </row>
    <row r="67" spans="1:16" x14ac:dyDescent="0.15">
      <c r="A67" s="175" t="s">
        <v>71</v>
      </c>
      <c r="B67" s="175" t="e">
        <f>NA()</f>
        <v>#N/A</v>
      </c>
      <c r="C67" s="175">
        <f>IF(ISNUMBER('将来負担比率（分子）の構造'!I$53), IF('将来負担比率（分子）の構造'!I$53 &lt; 0, 0, '将来負担比率（分子）の構造'!I$53), NA())</f>
        <v>1960</v>
      </c>
      <c r="D67" s="175" t="e">
        <f>NA()</f>
        <v>#N/A</v>
      </c>
      <c r="E67" s="175" t="e">
        <f>NA()</f>
        <v>#N/A</v>
      </c>
      <c r="F67" s="175">
        <f>IF(ISNUMBER('将来負担比率（分子）の構造'!J$53), IF('将来負担比率（分子）の構造'!J$53 &lt; 0, 0, '将来負担比率（分子）の構造'!J$53), NA())</f>
        <v>1362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1813</v>
      </c>
      <c r="C72" s="179">
        <f>基金残高に係る経年分析!G55</f>
        <v>1966</v>
      </c>
      <c r="D72" s="179">
        <f>基金残高に係る経年分析!H55</f>
        <v>2104</v>
      </c>
    </row>
    <row r="73" spans="1:16" x14ac:dyDescent="0.15">
      <c r="A73" s="178" t="s">
        <v>74</v>
      </c>
      <c r="B73" s="179">
        <f>基金残高に係る経年分析!F56</f>
        <v>528</v>
      </c>
      <c r="C73" s="179">
        <f>基金残高に係る経年分析!G56</f>
        <v>528</v>
      </c>
      <c r="D73" s="179">
        <f>基金残高に係る経年分析!H56</f>
        <v>624</v>
      </c>
    </row>
    <row r="74" spans="1:16" x14ac:dyDescent="0.15">
      <c r="A74" s="178" t="s">
        <v>75</v>
      </c>
      <c r="B74" s="179">
        <f>基金残高に係る経年分析!F57</f>
        <v>4517</v>
      </c>
      <c r="C74" s="179">
        <f>基金残高に係る経年分析!G57</f>
        <v>5669</v>
      </c>
      <c r="D74" s="179">
        <f>基金残高に係る経年分析!H57</f>
        <v>6697</v>
      </c>
    </row>
  </sheetData>
  <sheetProtection algorithmName="SHA-512" hashValue="/2J9r/7mqFp44dRYpsBd+9O07WX3Hz/cR2C1wKoRSpUXq8WwoxLRNTjvcFznmL3rzLNDk1x2I+nTkpZ1JithbQ==" saltValue="ufjm8EuqdIg93OugkqIQ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2025-03-11T07:00:39Z</cp:lastPrinted>
  <dcterms:created xsi:type="dcterms:W3CDTF">2025-02-19T01:25:07Z</dcterms:created>
  <dcterms:modified xsi:type="dcterms:W3CDTF">2025-03-11T07:13:45Z</dcterms:modified>
  <cp:category/>
</cp:coreProperties>
</file>