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105511\Desktop\財政状況資料作成\"/>
    </mc:Choice>
  </mc:AlternateContent>
  <xr:revisionPtr revIDLastSave="0" documentId="13_ncr:1_{68C356FA-9D43-4C4D-8737-78CD0CE570A0}" xr6:coauthVersionLast="47" xr6:coauthVersionMax="47" xr10:uidLastSave="{00000000-0000-0000-0000-000000000000}"/>
  <bookViews>
    <workbookView xWindow="-4095" yWindow="-16320" windowWidth="29040" windowHeight="1572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W36" i="10"/>
  <c r="BW37" i="10" s="1"/>
  <c r="BE36" i="10"/>
  <c r="AM36" i="10"/>
  <c r="BW35" i="10"/>
  <c r="BE35" i="10"/>
  <c r="BW34" i="10"/>
  <c r="C34" i="10"/>
  <c r="CO34" i="10" l="1"/>
  <c r="CO35" i="10" s="1"/>
  <c r="CO36" i="10" s="1"/>
  <c r="CO37" i="10" s="1"/>
  <c r="CO38" i="10" s="1"/>
  <c r="C35" i="10"/>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<sst xmlns="http://schemas.openxmlformats.org/spreadsheetml/2006/main" count="1013" uniqueCount="569">
  <si>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</si>
  <si>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</si>
  <si>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</si>
  <si>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</si>
  <si>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</si>
  <si>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</si>
  <si>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</si>
  <si>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</si>
  <si>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</si>
  <si>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</si>
  <si>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</si>
  <si>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</si>
  <si>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</si>
  <si>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</si>
  <si>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</si>
  <si>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</si>
  <si>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</si>
  <si>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</si>
  <si>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</si>
  <si>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</si>
  <si>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</si>
  <si>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</si>
  <si>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</si>
  <si>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</si>
  <si>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</si>
  <si>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</si>
  <si>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</si>
  <si>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</si>
  <si>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</si>
  <si>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</si>
  <si>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</si>
  <si>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</si>
  <si>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</si>
  <si>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</si>
  <si>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</si>
  <si>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</si>
  <si>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</si>
  <si>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</si>
  <si>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</si>
  <si>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</si>
  <si>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</si>
  <si>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</si>
  <si>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</si>
  <si>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</si>
  <si>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</si>
  <si>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</si>
  <si>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</si>
  <si>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</si>
  <si>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</si>
  <si>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</si>
  <si>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</si>
  <si>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</si>
  <si>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</si>
  <si>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</si>
  <si>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</si>
  <si>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</si>
  <si>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</si>
  <si>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</si>
  <si>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</si>
  <si>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</si>
  <si>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</si>
  <si>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</si>
  <si>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</si>
  <si>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</si>
  <si>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</si>
  <si>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</si>
  <si>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</si>
  <si>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</si>
  <si>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</si>
  <si>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</si>
  <si>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</si>
  <si>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</si>
  <si>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</si>
  <si>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</si>
  <si>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</si>
  <si>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</si>
  <si>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</si>
  <si>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</si>
  <si>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</si>
  <si>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</si>
  <si>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</si>
  <si>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</si>
  <si>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</si>
  <si>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</si>
  <si>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</si>
  <si>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</si>
  <si>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</si>
  <si>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</si>
  <si>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</si>
  <si>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</si>
  <si>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</si>
  <si>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</si>
  <si>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</si>
  <si>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</si>
  <si>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</si>
  <si>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</si>
  <si>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</si>
  <si>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</si>
  <si>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</si>
  <si>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</si>
  <si>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</si>
  <si>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</si>
  <si>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</si>
  <si>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</si>
  <si>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</si>
  <si>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</si>
  <si>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</si>
  <si>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</si>
  <si>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</si>
  <si>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</si>
  <si>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</si>
  <si>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</si>
  <si>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</si>
  <si>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</si>
  <si>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</si>
  <si>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</si>
  <si>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</si>
  <si>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</si>
  <si>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</si>
  <si>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</si>
  <si>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</si>
  <si>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</si>
  <si>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</si>
  <si>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</si>
  <si>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</si>
  <si>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</si>
  <si>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</si>
  <si>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</si>
  <si>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</si>
  <si>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</si>
  <si>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</si>
  <si>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</si>
  <si>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</si>
  <si>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</si>
  <si>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</si>
  <si>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</si>
  <si>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</si>
  <si>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</si>
  <si>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</si>
  <si>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</si>
  <si>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</si>
  <si>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</si>
  <si>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</si>
  <si>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</si>
  <si>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</si>
  <si>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</si>
  <si>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</si>
  <si>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</si>
  <si>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</si>
  <si>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</si>
  <si>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</si>
  <si>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</si>
  <si>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</si>
  <si>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</si>
  <si>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</si>
  <si>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</si>
  <si>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</si>
  <si>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</si>
  <si>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</si>
  <si>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</si>
  <si>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</si>
  <si>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</si>
  <si>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</si>
  <si>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</si>
  <si>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</si>
  <si>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</si>
  <si>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</si>
  <si>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</si>
  <si>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</si>
  <si>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</si>
  <si>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</si>
  <si>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</si>
  <si>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</si>
  <si>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</si>
  <si>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</si>
  <si>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</si>
  <si>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</si>
  <si>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</si>
  <si>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</si>
  <si>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</si>
  <si>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</si>
  <si>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</si>
  <si>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</si>
  <si>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</si>
  <si>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</si>
  <si>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</si>
  <si>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</si>
  <si>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</si>
  <si>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</si>
  <si>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</si>
  <si>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</si>
  <si>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</si>
  <si>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</si>
  <si>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</si>
  <si>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</si>
  <si>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</si>
  <si>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</si>
  <si>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</si>
  <si>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</si>
  <si>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</si>
  <si>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</si>
  <si>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</si>
  <si>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</si>
  <si>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埼玉県川越市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</si>
  <si>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</si>
  <si>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</si>
  <si>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</si>
  <si>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</si>
  <si>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</si>
  <si>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</si>
  <si>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</si>
  <si>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</si>
  <si>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</si>
  <si>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</si>
  <si>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</si>
  <si>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</si>
  <si>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</si>
  <si>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</si>
  <si>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</si>
  <si>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</si>
  <si>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</si>
  <si>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</si>
  <si>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</si>
  <si>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</si>
  <si>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</si>
  <si>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</si>
  <si>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</si>
  <si>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</si>
  <si>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</si>
  <si>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</si>
  <si>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</si>
  <si>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</si>
  <si>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</si>
  <si>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</si>
  <si>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</si>
  <si>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</si>
  <si>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</si>
  <si>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</si>
  <si>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</si>
  <si>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</si>
  <si>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</si>
  <si>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</si>
  <si>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</si>
  <si>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</si>
  <si>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</si>
  <si>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</si>
  <si>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</si>
  <si>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</si>
  <si>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</si>
  <si>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</si>
  <si>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</si>
  <si>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</si>
  <si>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</si>
  <si>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</si>
  <si>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</si>
  <si>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</si>
  <si>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</si>
  <si>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</si>
  <si>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</si>
  <si>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</si>
  <si>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</si>
  <si>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</si>
  <si>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</si>
  <si>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</si>
  <si>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</si>
  <si>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</si>
  <si>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</si>
  <si>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</si>
  <si>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</si>
  <si>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</si>
  <si>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</si>
  <si>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</si>
  <si>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</si>
  <si>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</si>
  <si>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</si>
  <si>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</si>
  <si>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</si>
  <si>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</si>
  <si>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</si>
  <si>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</si>
  <si>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</si>
  <si>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</si>
  <si>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</si>
  <si>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</si>
  <si>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</si>
  <si>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</si>
  <si>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</si>
  <si>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</si>
  <si>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</si>
  <si>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</si>
  <si>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</si>
  <si>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</si>
  <si>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</si>
  <si>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</si>
  <si>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</si>
  <si>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</si>
  <si>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</si>
  <si>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</si>
  <si>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</si>
  <si>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</si>
  <si>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</si>
  <si>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</si>
  <si>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</si>
  <si>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</si>
  <si>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</si>
  <si>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</si>
  <si>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</si>
  <si>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</si>
  <si>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</si>
  <si>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</si>
  <si>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</si>
  <si>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</si>
  <si>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</si>
  <si>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</si>
  <si>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</si>
  <si>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</si>
  <si>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</si>
  <si>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</si>
  <si>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</si>
  <si>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</si>
  <si>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</si>
  <si>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</si>
  <si>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</si>
  <si>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</si>
  <si>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</si>
  <si>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</si>
  <si>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</si>
  <si>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</si>
  <si>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</si>
  <si>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</si>
  <si>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</si>
  <si>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</si>
  <si>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</si>
  <si>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</si>
  <si>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</si>
  <si>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</si>
  <si>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</si>
  <si>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</si>
  <si>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</si>
  <si>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</si>
  <si>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</si>
  <si>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</si>
  <si>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</si>
  <si>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</si>
  <si>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</si>
  <si>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</si>
  <si>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</si>
  <si>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</si>
  <si>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</si>
  <si>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</si>
  <si>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</si>
  <si>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</si>
  <si>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</si>
  <si>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</si>
  <si>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埼玉県川越市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</si>
  <si>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</si>
  <si>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</si>
  <si>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</si>
  <si>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</si>
  <si>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</si>
  <si>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</si>
  <si>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</si>
  <si>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</si>
  <si>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</si>
  <si>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</si>
  <si>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</si>
  <si>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</si>
  <si>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</si>
  <si>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</si>
  <si>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</si>
  <si>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</si>
  <si>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</si>
  <si>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</si>
  <si>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</si>
  <si>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</si>
  <si>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</si>
  <si>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</si>
  <si>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</si>
  <si>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</si>
  <si>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</si>
  <si>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</si>
  <si>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</si>
  <si>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</si>
  <si>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</si>
  <si>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</si>
  <si>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</si>
  <si>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</si>
  <si>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</si>
  <si>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</si>
  <si>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</si>
  <si>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</si>
  <si>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</si>
  <si>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</si>
  <si>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</si>
  <si>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</si>
  <si>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</si>
  <si>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</si>
  <si>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</si>
  <si>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</si>
  <si>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</si>
  <si>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</si>
  <si>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</si>
  <si>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</si>
  <si>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</si>
  <si>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</si>
  <si>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</si>
  <si>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</si>
  <si>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</si>
  <si>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</si>
  <si>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</si>
  <si>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</si>
  <si>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</si>
  <si>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</si>
  <si>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</si>
  <si>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</si>
  <si>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</si>
  <si>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</si>
  <si>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</si>
  <si>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</si>
  <si>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</si>
  <si>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</si>
  <si>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</si>
  <si>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</si>
  <si>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</si>
  <si>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</si>
  <si>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</si>
  <si>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</si>
  <si>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</si>
  <si>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</si>
  <si>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</si>
  <si>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</si>
  <si>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</si>
  <si>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</si>
  <si>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</si>
  <si>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</si>
  <si>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</si>
  <si>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</si>
  <si>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</si>
  <si>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</si>
  <si>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</si>
  <si>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</si>
  <si>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</si>
  <si>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</si>
  <si>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</si>
  <si>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</si>
  <si>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</si>
  <si>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</si>
  <si>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</si>
  <si>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</si>
  <si>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</si>
  <si>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</si>
  <si>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</si>
  <si>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</si>
  <si>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</si>
  <si>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</si>
  <si>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</si>
  <si>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</si>
  <si>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</si>
  <si>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</si>
  <si>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</si>
  <si>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</si>
  <si>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</si>
  <si>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</si>
  <si>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</si>
  <si>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</si>
  <si>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</si>
  <si>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</si>
  <si>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</si>
  <si>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</si>
  <si>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</si>
  <si>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</si>
  <si>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</si>
  <si>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</si>
  <si>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</si>
  <si>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</si>
  <si>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</si>
  <si>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</si>
  <si>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</si>
  <si>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</si>
  <si>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</si>
  <si>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</si>
  <si>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</si>
  <si>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</si>
  <si>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</si>
  <si>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</si>
  <si>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</si>
  <si>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</si>
  <si>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</si>
  <si>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</si>
  <si>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</si>
  <si>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</si>
  <si>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</si>
  <si>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</si>
  <si>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</si>
  <si>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</si>
  <si>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</si>
  <si>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</si>
  <si>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</si>
  <si>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</si>
  <si>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</si>
  <si>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</si>
  <si>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</si>
  <si>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</si>
  <si>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</si>
  <si>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</si>
  <si>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</si>
  <si>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</si>
  <si>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</si>
  <si>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</si>
  <si>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</si>
  <si>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</si>
  <si>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</si>
  <si>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</si>
  <si>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</si>
  <si>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</si>
  <si>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</si>
  <si>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</si>
  <si>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</si>
  <si>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</si>
  <si>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</si>
  <si>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</si>
  <si>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</si>
  <si>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</si>
  <si>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</si>
  <si>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</si>
  <si>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</si>
  <si>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</si>
  <si>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</si>
  <si>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</si>
  <si>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</si>
  <si>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</si>
  <si>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</si>
  <si>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</si>
  <si>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</si>
  <si>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</si>
  <si>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0.08</t>
  </si>
  <si>
    <t>公共下水道事業会計</t>
  </si>
  <si>
    <t>一般会計</t>
  </si>
  <si>
    <t>水道事業会計</t>
  </si>
  <si>
    <t>国民健康保険事業特別会計</t>
  </si>
  <si>
    <t>介護保険事業特別会計</t>
  </si>
  <si>
    <t>母子父子寡婦福祉資金貸付事業特別会計</t>
  </si>
  <si>
    <t>後期高齢者医療事業特別会計</t>
  </si>
  <si>
    <t>川越駅東口公共地下駐車場事業特別会計</t>
  </si>
  <si>
    <t>その他会計（赤字）</t>
  </si>
  <si>
    <t>その他会計（黒字）</t>
  </si>
  <si>
    <t>R01</t>
    <phoneticPr fontId="5"/>
  </si>
  <si>
    <t>R02</t>
    <phoneticPr fontId="5"/>
  </si>
  <si>
    <t>R03</t>
    <phoneticPr fontId="5"/>
  </si>
  <si>
    <t>R04</t>
    <phoneticPr fontId="5"/>
  </si>
  <si>
    <t>R05</t>
    <phoneticPr fontId="5"/>
  </si>
  <si>
    <t>川越市勤労福祉サービスセンター</t>
  </si>
  <si>
    <t>川越市施設管理公社</t>
  </si>
  <si>
    <t>川越市総合卸売市場</t>
  </si>
  <si>
    <t>川越都市開発</t>
  </si>
  <si>
    <t>川越土地開発公社</t>
  </si>
  <si>
    <t>-</t>
    <phoneticPr fontId="2"/>
  </si>
  <si>
    <t>川越地区消防組合</t>
    <rPh sb="0" eb="8">
      <t>カワゴエチクショウボウクミアイ</t>
    </rPh>
    <phoneticPr fontId="2"/>
  </si>
  <si>
    <t>-</t>
    <phoneticPr fontId="2"/>
  </si>
  <si>
    <t>庁舎建設基金</t>
    <rPh sb="0" eb="2">
      <t>チョウシャ</t>
    </rPh>
    <rPh sb="2" eb="4">
      <t>ケンセツ</t>
    </rPh>
    <rPh sb="4" eb="6">
      <t>キキン</t>
    </rPh>
    <phoneticPr fontId="5"/>
  </si>
  <si>
    <t>公共施設マネジメント基金</t>
    <rPh sb="0" eb="2">
      <t>コウキョウ</t>
    </rPh>
    <rPh sb="2" eb="4">
      <t>シセツ</t>
    </rPh>
    <rPh sb="10" eb="12">
      <t>キキン</t>
    </rPh>
    <phoneticPr fontId="2"/>
  </si>
  <si>
    <t>職員退職手当基金</t>
    <rPh sb="0" eb="2">
      <t>ショクイン</t>
    </rPh>
    <rPh sb="2" eb="4">
      <t>タイショク</t>
    </rPh>
    <rPh sb="4" eb="6">
      <t>テアテ</t>
    </rPh>
    <rPh sb="6" eb="8">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</si>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</sst>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7A8D-4EE0-8449-BA9385007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23624</c:v>
                </c:pt>
                <c:pt idx="1">
                  <c:v>22501</c:v>
                </c:pt>
                <c:pt idx="2">
                  <c:v>24348</c:v>
                </c:pt>
                <c:pt idx="3">
                  <c:v>17278</c:v>
                </c:pt>
                <c:pt idx="4">
                  <c:v>21780</c:v>
                </c:pt>
              </c:numCache>
            </c:numRef>
          </c:val>
          <c:smooth val="0"/>
          <c:extLst>
            <c:ext xmlns:c16="http://schemas.microsoft.com/office/drawing/2014/chart" uri="{C3380CC4-5D6E-409C-BE32-E72D297353CC}">
              <c16:uniqueId val="{00000001-7A8D-4EE0-8449-BA9385007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5.16</c:v>
                </c:pt>
                <c:pt idx="1">
                  <c:v>6.17</c:v>
                </c:pt>
                <c:pt idx="2">
                  <c:v>11.1</c:v>
                </c:pt>
                <c:pt idx="3">
                  <c:v>12.66</c:v>
                </c:pt>
                <c:pt idx="4">
                  <c:v>7.52</c:v>
                </c:pt>
              </c:numCache>
            </c:numRef>
          </c:val>
          <c:extLst>
            <c:ext xmlns:c16="http://schemas.microsoft.com/office/drawing/2014/chart" uri="{C3380CC4-5D6E-409C-BE32-E72D297353CC}">
              <c16:uniqueId val="{00000000-CF46-475E-9264-792C9F56C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c:v>
                </c:pt>
                <c:pt idx="1">
                  <c:v>4.6399999999999997</c:v>
                </c:pt>
                <c:pt idx="2">
                  <c:v>5.42</c:v>
                </c:pt>
                <c:pt idx="3">
                  <c:v>6.51</c:v>
                </c:pt>
                <c:pt idx="4">
                  <c:v>11.2</c:v>
                </c:pt>
              </c:numCache>
            </c:numRef>
          </c:val>
          <c:extLst>
            <c:ext xmlns:c16="http://schemas.microsoft.com/office/drawing/2014/chart" uri="{C3380CC4-5D6E-409C-BE32-E72D297353CC}">
              <c16:uniqueId val="{00000001-CF46-475E-9264-792C9F56C8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1.64</c:v>
                </c:pt>
                <c:pt idx="2">
                  <c:v>6.21</c:v>
                </c:pt>
                <c:pt idx="3">
                  <c:v>2.25</c:v>
                </c:pt>
                <c:pt idx="4">
                  <c:v>-0.08</c:v>
                </c:pt>
              </c:numCache>
            </c:numRef>
          </c:val>
          <c:smooth val="0"/>
          <c:extLst>
            <c:ext xmlns:c16="http://schemas.microsoft.com/office/drawing/2014/chart" uri="{C3380CC4-5D6E-409C-BE32-E72D297353CC}">
              <c16:uniqueId val="{00000002-CF46-475E-9264-792C9F56C8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0.05</c:v>
                </c:pt>
                <c:pt idx="4">
                  <c:v>#N/A</c:v>
                </c:pt>
                <c:pt idx="5">
                  <c:v>0.11</c:v>
                </c:pt>
                <c:pt idx="6">
                  <c:v>#N/A</c:v>
                </c:pt>
                <c:pt idx="7">
                  <c:v>0.14000000000000001</c:v>
                </c:pt>
                <c:pt idx="8">
                  <c:v>#N/A</c:v>
                </c:pt>
                <c:pt idx="9">
                  <c:v>0.05</c:v>
                </c:pt>
              </c:numCache>
            </c:numRef>
          </c:val>
          <c:extLst>
            <c:ext xmlns:c16="http://schemas.microsoft.com/office/drawing/2014/chart" uri="{C3380CC4-5D6E-409C-BE32-E72D297353CC}">
              <c16:uniqueId val="{00000000-77F9-4C53-9AF4-7F62A8939D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F9-4C53-9AF4-7F62A8939D16}"/>
            </c:ext>
          </c:extLst>
        </c:ser>
        <c:ser>
          <c:idx val="2"/>
          <c:order val="2"/>
          <c:tx>
            <c:strRef>
              <c:f>データシート!$A$29</c:f>
              <c:strCache>
                <c:ptCount val="1"/>
                <c:pt idx="0">
                  <c:v>川越駅東口公共地下駐車場事業特別会計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77F9-4C53-9AF4-7F62A8939D1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0.12</c:v>
                </c:pt>
                <c:pt idx="8">
                  <c:v>#N/A</c:v>
                </c:pt>
                <c:pt idx="9">
                  <c:v>0.05</c:v>
                </c:pt>
              </c:numCache>
            </c:numRef>
          </c:val>
          <c:extLst>
            <c:ext xmlns:c16="http://schemas.microsoft.com/office/drawing/2014/chart" uri="{C3380CC4-5D6E-409C-BE32-E72D297353CC}">
              <c16:uniqueId val="{00000003-77F9-4C53-9AF4-7F62A8939D16}"/>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0.15</c:v>
                </c:pt>
                <c:pt idx="6">
                  <c:v>#N/A</c:v>
                </c:pt>
                <c:pt idx="7">
                  <c:v>0.2</c:v>
                </c:pt>
                <c:pt idx="8">
                  <c:v>#N/A</c:v>
                </c:pt>
                <c:pt idx="9">
                  <c:v>0.25</c:v>
                </c:pt>
              </c:numCache>
            </c:numRef>
          </c:val>
          <c:extLst>
            <c:ext xmlns:c16="http://schemas.microsoft.com/office/drawing/2014/chart" uri="{C3380CC4-5D6E-409C-BE32-E72D297353CC}">
              <c16:uniqueId val="{00000004-77F9-4C53-9AF4-7F62A8939D1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1.59</c:v>
                </c:pt>
                <c:pt idx="4">
                  <c:v>#N/A</c:v>
                </c:pt>
                <c:pt idx="5">
                  <c:v>1.18</c:v>
                </c:pt>
                <c:pt idx="6">
                  <c:v>#N/A</c:v>
                </c:pt>
                <c:pt idx="7">
                  <c:v>1.28</c:v>
                </c:pt>
                <c:pt idx="8">
                  <c:v>#N/A</c:v>
                </c:pt>
                <c:pt idx="9">
                  <c:v>0.66</c:v>
                </c:pt>
              </c:numCache>
            </c:numRef>
          </c:val>
          <c:extLst>
            <c:ext xmlns:c16="http://schemas.microsoft.com/office/drawing/2014/chart" uri="{C3380CC4-5D6E-409C-BE32-E72D297353CC}">
              <c16:uniqueId val="{00000005-77F9-4C53-9AF4-7F62A8939D1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1.37</c:v>
                </c:pt>
                <c:pt idx="2">
                  <c:v>#N/A</c:v>
                </c:pt>
                <c:pt idx="3">
                  <c:v>1.43</c:v>
                </c:pt>
                <c:pt idx="4">
                  <c:v>#N/A</c:v>
                </c:pt>
                <c:pt idx="5">
                  <c:v>1.75</c:v>
                </c:pt>
                <c:pt idx="6">
                  <c:v>#N/A</c:v>
                </c:pt>
                <c:pt idx="7">
                  <c:v>1.76</c:v>
                </c:pt>
                <c:pt idx="8">
                  <c:v>#N/A</c:v>
                </c:pt>
                <c:pt idx="9">
                  <c:v>1.07</c:v>
                </c:pt>
              </c:numCache>
            </c:numRef>
          </c:val>
          <c:extLst>
            <c:ext xmlns:c16="http://schemas.microsoft.com/office/drawing/2014/chart" uri="{C3380CC4-5D6E-409C-BE32-E72D297353CC}">
              <c16:uniqueId val="{00000006-77F9-4C53-9AF4-7F62A8939D1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c:v>
                </c:pt>
                <c:pt idx="2">
                  <c:v>#N/A</c:v>
                </c:pt>
                <c:pt idx="3">
                  <c:v>8.58</c:v>
                </c:pt>
                <c:pt idx="4">
                  <c:v>#N/A</c:v>
                </c:pt>
                <c:pt idx="5">
                  <c:v>8.24</c:v>
                </c:pt>
                <c:pt idx="6">
                  <c:v>#N/A</c:v>
                </c:pt>
                <c:pt idx="7">
                  <c:v>7.53</c:v>
                </c:pt>
                <c:pt idx="8">
                  <c:v>#N/A</c:v>
                </c:pt>
                <c:pt idx="9">
                  <c:v>6.94</c:v>
                </c:pt>
              </c:numCache>
            </c:numRef>
          </c:val>
          <c:extLst>
            <c:ext xmlns:c16="http://schemas.microsoft.com/office/drawing/2014/chart" uri="{C3380CC4-5D6E-409C-BE32-E72D297353CC}">
              <c16:uniqueId val="{00000007-77F9-4C53-9AF4-7F62A8939D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5.0599999999999996</c:v>
                </c:pt>
                <c:pt idx="2">
                  <c:v>#N/A</c:v>
                </c:pt>
                <c:pt idx="3">
                  <c:v>6.05</c:v>
                </c:pt>
                <c:pt idx="4">
                  <c:v>#N/A</c:v>
                </c:pt>
                <c:pt idx="5">
                  <c:v>10.93</c:v>
                </c:pt>
                <c:pt idx="6">
                  <c:v>#N/A</c:v>
                </c:pt>
                <c:pt idx="7">
                  <c:v>12.44</c:v>
                </c:pt>
                <c:pt idx="8">
                  <c:v>#N/A</c:v>
                </c:pt>
                <c:pt idx="9">
                  <c:v>7.25</c:v>
                </c:pt>
              </c:numCache>
            </c:numRef>
          </c:val>
          <c:extLst>
            <c:ext xmlns:c16="http://schemas.microsoft.com/office/drawing/2014/chart" uri="{C3380CC4-5D6E-409C-BE32-E72D297353CC}">
              <c16:uniqueId val="{00000008-77F9-4C53-9AF4-7F62A8939D16}"/>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7.85</c:v>
                </c:pt>
                <c:pt idx="2">
                  <c:v>#N/A</c:v>
                </c:pt>
                <c:pt idx="3">
                  <c:v>8.07</c:v>
                </c:pt>
                <c:pt idx="4">
                  <c:v>#N/A</c:v>
                </c:pt>
                <c:pt idx="5">
                  <c:v>7.69</c:v>
                </c:pt>
                <c:pt idx="6">
                  <c:v>#N/A</c:v>
                </c:pt>
                <c:pt idx="7">
                  <c:v>8.08</c:v>
                </c:pt>
                <c:pt idx="8">
                  <c:v>#N/A</c:v>
                </c:pt>
                <c:pt idx="9">
                  <c:v>8.44</c:v>
                </c:pt>
              </c:numCache>
            </c:numRef>
          </c:val>
          <c:extLst>
            <c:ext xmlns:c16="http://schemas.microsoft.com/office/drawing/2014/chart" uri="{C3380CC4-5D6E-409C-BE32-E72D297353CC}">
              <c16:uniqueId val="{00000009-77F9-4C53-9AF4-7F62A8939D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8499</c:v>
                </c:pt>
                <c:pt idx="5">
                  <c:v>8553</c:v>
                </c:pt>
                <c:pt idx="8">
                  <c:v>8528</c:v>
                </c:pt>
                <c:pt idx="11">
                  <c:v>8393</c:v>
                </c:pt>
                <c:pt idx="14">
                  <c:v>8236</c:v>
                </c:pt>
              </c:numCache>
            </c:numRef>
          </c:val>
          <c:extLst>
            <c:ext xmlns:c16="http://schemas.microsoft.com/office/drawing/2014/chart" uri="{C3380CC4-5D6E-409C-BE32-E72D297353CC}">
              <c16:uniqueId val="{00000000-8F85-4457-9FE1-F5B53F8F6F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85-4457-9FE1-F5B53F8F6F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268</c:v>
                </c:pt>
                <c:pt idx="3">
                  <c:v>275</c:v>
                </c:pt>
                <c:pt idx="6">
                  <c:v>286</c:v>
                </c:pt>
                <c:pt idx="9">
                  <c:v>354</c:v>
                </c:pt>
                <c:pt idx="12">
                  <c:v>227</c:v>
                </c:pt>
              </c:numCache>
            </c:numRef>
          </c:val>
          <c:extLst>
            <c:ext xmlns:c16="http://schemas.microsoft.com/office/drawing/2014/chart" uri="{C3380CC4-5D6E-409C-BE32-E72D297353CC}">
              <c16:uniqueId val="{00000002-8F85-4457-9FE1-F5B53F8F6F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293</c:v>
                </c:pt>
                <c:pt idx="3">
                  <c:v>193</c:v>
                </c:pt>
                <c:pt idx="6">
                  <c:v>216</c:v>
                </c:pt>
                <c:pt idx="9">
                  <c:v>204</c:v>
                </c:pt>
                <c:pt idx="12">
                  <c:v>189</c:v>
                </c:pt>
              </c:numCache>
            </c:numRef>
          </c:val>
          <c:extLst>
            <c:ext xmlns:c16="http://schemas.microsoft.com/office/drawing/2014/chart" uri="{C3380CC4-5D6E-409C-BE32-E72D297353CC}">
              <c16:uniqueId val="{00000003-8F85-4457-9FE1-F5B53F8F6F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1112</c:v>
                </c:pt>
                <c:pt idx="3">
                  <c:v>1113</c:v>
                </c:pt>
                <c:pt idx="6">
                  <c:v>1103</c:v>
                </c:pt>
                <c:pt idx="9">
                  <c:v>1098</c:v>
                </c:pt>
                <c:pt idx="12">
                  <c:v>1082</c:v>
                </c:pt>
              </c:numCache>
            </c:numRef>
          </c:val>
          <c:extLst>
            <c:ext xmlns:c16="http://schemas.microsoft.com/office/drawing/2014/chart" uri="{C3380CC4-5D6E-409C-BE32-E72D297353CC}">
              <c16:uniqueId val="{00000004-8F85-4457-9FE1-F5B53F8F6F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85-4457-9FE1-F5B53F8F6F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85-4457-9FE1-F5B53F8F6F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10437</c:v>
                </c:pt>
                <c:pt idx="3">
                  <c:v>10612</c:v>
                </c:pt>
                <c:pt idx="6">
                  <c:v>11085</c:v>
                </c:pt>
                <c:pt idx="9">
                  <c:v>10996</c:v>
                </c:pt>
                <c:pt idx="12">
                  <c:v>10793</c:v>
                </c:pt>
              </c:numCache>
            </c:numRef>
          </c:val>
          <c:extLst>
            <c:ext xmlns:c16="http://schemas.microsoft.com/office/drawing/2014/chart" uri="{C3380CC4-5D6E-409C-BE32-E72D297353CC}">
              <c16:uniqueId val="{00000007-8F85-4457-9FE1-F5B53F8F6F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3611</c:v>
                </c:pt>
                <c:pt idx="2">
                  <c:v>#N/A</c:v>
                </c:pt>
                <c:pt idx="3">
                  <c:v>#N/A</c:v>
                </c:pt>
                <c:pt idx="4">
                  <c:v>3640</c:v>
                </c:pt>
                <c:pt idx="5">
                  <c:v>#N/A</c:v>
                </c:pt>
                <c:pt idx="6">
                  <c:v>#N/A</c:v>
                </c:pt>
                <c:pt idx="7">
                  <c:v>4162</c:v>
                </c:pt>
                <c:pt idx="8">
                  <c:v>#N/A</c:v>
                </c:pt>
                <c:pt idx="9">
                  <c:v>#N/A</c:v>
                </c:pt>
                <c:pt idx="10">
                  <c:v>4259</c:v>
                </c:pt>
                <c:pt idx="11">
                  <c:v>#N/A</c:v>
                </c:pt>
                <c:pt idx="12">
                  <c:v>#N/A</c:v>
                </c:pt>
                <c:pt idx="13">
                  <c:v>4055</c:v>
                </c:pt>
                <c:pt idx="14">
                  <c:v>#N/A</c:v>
                </c:pt>
              </c:numCache>
            </c:numRef>
          </c:val>
          <c:smooth val="0"/>
          <c:extLst>
            <c:ext xmlns:c16="http://schemas.microsoft.com/office/drawing/2014/chart" uri="{C3380CC4-5D6E-409C-BE32-E72D297353CC}">
              <c16:uniqueId val="{00000008-8F85-4457-9FE1-F5B53F8F6F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58871</c:v>
                </c:pt>
                <c:pt idx="5">
                  <c:v>57586</c:v>
                </c:pt>
                <c:pt idx="8">
                  <c:v>58165</c:v>
                </c:pt>
                <c:pt idx="11">
                  <c:v>55429</c:v>
                </c:pt>
                <c:pt idx="14">
                  <c:v>54012</c:v>
                </c:pt>
              </c:numCache>
            </c:numRef>
          </c:val>
          <c:extLst>
            <c:ext xmlns:c16="http://schemas.microsoft.com/office/drawing/2014/chart" uri="{C3380CC4-5D6E-409C-BE32-E72D297353CC}">
              <c16:uniqueId val="{00000000-066C-4D47-B6BA-F5F4189D6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27532</c:v>
                </c:pt>
                <c:pt idx="5">
                  <c:v>24705</c:v>
                </c:pt>
                <c:pt idx="8">
                  <c:v>23462</c:v>
                </c:pt>
                <c:pt idx="11">
                  <c:v>21102</c:v>
                </c:pt>
                <c:pt idx="14">
                  <c:v>19320</c:v>
                </c:pt>
              </c:numCache>
            </c:numRef>
          </c:val>
          <c:extLst>
            <c:ext xmlns:c16="http://schemas.microsoft.com/office/drawing/2014/chart" uri="{C3380CC4-5D6E-409C-BE32-E72D297353CC}">
              <c16:uniqueId val="{00000001-066C-4D47-B6BA-F5F4189D6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10678</c:v>
                </c:pt>
                <c:pt idx="5">
                  <c:v>10610</c:v>
                </c:pt>
                <c:pt idx="8">
                  <c:v>11548</c:v>
                </c:pt>
                <c:pt idx="11">
                  <c:v>11900</c:v>
                </c:pt>
                <c:pt idx="14">
                  <c:v>15433</c:v>
                </c:pt>
              </c:numCache>
            </c:numRef>
          </c:val>
          <c:extLst>
            <c:ext xmlns:c16="http://schemas.microsoft.com/office/drawing/2014/chart" uri="{C3380CC4-5D6E-409C-BE32-E72D297353CC}">
              <c16:uniqueId val="{00000002-066C-4D47-B6BA-F5F4189D6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6C-4D47-B6BA-F5F4189D6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6C-4D47-B6BA-F5F4189D6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0</c:v>
                </c:pt>
                <c:pt idx="6">
                  <c:v>9</c:v>
                </c:pt>
                <c:pt idx="9">
                  <c:v>0</c:v>
                </c:pt>
                <c:pt idx="12">
                  <c:v>2</c:v>
                </c:pt>
              </c:numCache>
            </c:numRef>
          </c:val>
          <c:extLst>
            <c:ext xmlns:c16="http://schemas.microsoft.com/office/drawing/2014/chart" uri="{C3380CC4-5D6E-409C-BE32-E72D297353CC}">
              <c16:uniqueId val="{00000005-066C-4D47-B6BA-F5F4189D6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13979</c:v>
                </c:pt>
                <c:pt idx="3">
                  <c:v>14004</c:v>
                </c:pt>
                <c:pt idx="6">
                  <c:v>14057</c:v>
                </c:pt>
                <c:pt idx="9">
                  <c:v>14145</c:v>
                </c:pt>
                <c:pt idx="12">
                  <c:v>14893</c:v>
                </c:pt>
              </c:numCache>
            </c:numRef>
          </c:val>
          <c:extLst>
            <c:ext xmlns:c16="http://schemas.microsoft.com/office/drawing/2014/chart" uri="{C3380CC4-5D6E-409C-BE32-E72D297353CC}">
              <c16:uniqueId val="{00000006-066C-4D47-B6BA-F5F4189D6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767</c:v>
                </c:pt>
                <c:pt idx="3">
                  <c:v>1113</c:v>
                </c:pt>
                <c:pt idx="6">
                  <c:v>1190</c:v>
                </c:pt>
                <c:pt idx="9">
                  <c:v>1291</c:v>
                </c:pt>
                <c:pt idx="12">
                  <c:v>1432</c:v>
                </c:pt>
              </c:numCache>
            </c:numRef>
          </c:val>
          <c:extLst>
            <c:ext xmlns:c16="http://schemas.microsoft.com/office/drawing/2014/chart" uri="{C3380CC4-5D6E-409C-BE32-E72D297353CC}">
              <c16:uniqueId val="{00000007-066C-4D47-B6BA-F5F4189D6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12041</c:v>
                </c:pt>
                <c:pt idx="3">
                  <c:v>11665</c:v>
                </c:pt>
                <c:pt idx="6">
                  <c:v>11193</c:v>
                </c:pt>
                <c:pt idx="9">
                  <c:v>11004</c:v>
                </c:pt>
                <c:pt idx="12">
                  <c:v>10981</c:v>
                </c:pt>
              </c:numCache>
            </c:numRef>
          </c:val>
          <c:extLst>
            <c:ext xmlns:c16="http://schemas.microsoft.com/office/drawing/2014/chart" uri="{C3380CC4-5D6E-409C-BE32-E72D297353CC}">
              <c16:uniqueId val="{00000008-066C-4D47-B6BA-F5F4189D6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9633</c:v>
                </c:pt>
                <c:pt idx="3">
                  <c:v>9446</c:v>
                </c:pt>
                <c:pt idx="6">
                  <c:v>9366</c:v>
                </c:pt>
                <c:pt idx="9">
                  <c:v>9893</c:v>
                </c:pt>
                <c:pt idx="12">
                  <c:v>8364</c:v>
                </c:pt>
              </c:numCache>
            </c:numRef>
          </c:val>
          <c:extLst>
            <c:ext xmlns:c16="http://schemas.microsoft.com/office/drawing/2014/chart" uri="{C3380CC4-5D6E-409C-BE32-E72D297353CC}">
              <c16:uniqueId val="{00000009-066C-4D47-B6BA-F5F4189D6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100994</c:v>
                </c:pt>
                <c:pt idx="3">
                  <c:v>98793</c:v>
                </c:pt>
                <c:pt idx="6">
                  <c:v>96991</c:v>
                </c:pt>
                <c:pt idx="9">
                  <c:v>91331</c:v>
                </c:pt>
                <c:pt idx="12">
                  <c:v>87072</c:v>
                </c:pt>
              </c:numCache>
            </c:numRef>
          </c:val>
          <c:extLst>
            <c:ext xmlns:c16="http://schemas.microsoft.com/office/drawing/2014/chart" uri="{C3380CC4-5D6E-409C-BE32-E72D297353CC}">
              <c16:uniqueId val="{0000000A-066C-4D47-B6BA-F5F4189D68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40339</c:v>
                </c:pt>
                <c:pt idx="2">
                  <c:v>#N/A</c:v>
                </c:pt>
                <c:pt idx="3">
                  <c:v>#N/A</c:v>
                </c:pt>
                <c:pt idx="4">
                  <c:v>42121</c:v>
                </c:pt>
                <c:pt idx="5">
                  <c:v>#N/A</c:v>
                </c:pt>
                <c:pt idx="6">
                  <c:v>#N/A</c:v>
                </c:pt>
                <c:pt idx="7">
                  <c:v>39631</c:v>
                </c:pt>
                <c:pt idx="8">
                  <c:v>#N/A</c:v>
                </c:pt>
                <c:pt idx="9">
                  <c:v>#N/A</c:v>
                </c:pt>
                <c:pt idx="10">
                  <c:v>39235</c:v>
                </c:pt>
                <c:pt idx="11">
                  <c:v>#N/A</c:v>
                </c:pt>
                <c:pt idx="12">
                  <c:v>#N/A</c:v>
                </c:pt>
                <c:pt idx="13">
                  <c:v>33979</c:v>
                </c:pt>
                <c:pt idx="14">
                  <c:v>#N/A</c:v>
                </c:pt>
              </c:numCache>
            </c:numRef>
          </c:val>
          <c:smooth val="0"/>
          <c:extLst>
            <c:ext xmlns:c16="http://schemas.microsoft.com/office/drawing/2014/chart" uri="{C3380CC4-5D6E-409C-BE32-E72D297353CC}">
              <c16:uniqueId val="{0000000B-066C-4D47-B6BA-F5F4189D68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3749</c:v>
                </c:pt>
                <c:pt idx="1">
                  <c:v>4395</c:v>
                </c:pt>
                <c:pt idx="2">
                  <c:v>7709</c:v>
                </c:pt>
              </c:numCache>
            </c:numRef>
          </c:val>
          <c:extLst>
            <c:ext xmlns:c16="http://schemas.microsoft.com/office/drawing/2014/chart" uri="{C3380CC4-5D6E-409C-BE32-E72D297353CC}">
              <c16:uniqueId val="{00000000-FDA7-4961-943B-FEF69547E8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400</c:v>
                </c:pt>
                <c:pt idx="1">
                  <c:v>400</c:v>
                </c:pt>
                <c:pt idx="2">
                  <c:v>642</c:v>
                </c:pt>
              </c:numCache>
            </c:numRef>
          </c:val>
          <c:extLst>
            <c:ext xmlns:c16="http://schemas.microsoft.com/office/drawing/2014/chart" uri="{C3380CC4-5D6E-409C-BE32-E72D297353CC}">
              <c16:uniqueId val="{00000001-FDA7-4961-943B-FEF69547E8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3670</c:v>
                </c:pt>
                <c:pt idx="1">
                  <c:v>3614</c:v>
                </c:pt>
                <c:pt idx="2">
                  <c:v>3862</c:v>
                </c:pt>
              </c:numCache>
            </c:numRef>
          </c:val>
          <c:extLst>
            <c:ext xmlns:c16="http://schemas.microsoft.com/office/drawing/2014/chart" uri="{C3380CC4-5D6E-409C-BE32-E72D297353CC}">
              <c16:uniqueId val="{00000002-FDA7-4961-943B-FEF69547E8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ポイント低下しているものの、税収入の状況から、類似団体を上回る状況が続いている。</a:t>
          </a:r>
          <a:endParaRPr lang="ja-JP" altLang="ja-JP" sz="1400">
            <a:effectLst/>
          </a:endParaRPr>
        </a:p>
        <a:p>
          <a:r>
            <a:rPr kumimoji="1" lang="ja-JP" altLang="ja-JP" sz="1100">
              <a:solidFill>
                <a:schemeClr val="dk1"/>
              </a:solidFill>
              <a:effectLst/>
              <a:latin typeface="+mn-lt"/>
              <a:ea typeface="+mn-ea"/>
              <a:cs typeface="+mn-cs"/>
            </a:rPr>
            <a:t>　今後についても、市税収入等の収納対策の徹底や行政運営の合理化・効率化により財政基盤の強化に努める。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類似団体の値も前年度に比べて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ポイント上昇していることに加え、令和元年度の差分は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ポイント、令和５年度の差分は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ポイントとなっていることから、上昇は全国的な傾向であるものの、つづいて本市は類似団体を上回る状況がつづいている。</a:t>
          </a:r>
          <a:endParaRPr lang="ja-JP" altLang="ja-JP" sz="1400">
            <a:effectLst/>
          </a:endParaRPr>
        </a:p>
        <a:p>
          <a:r>
            <a:rPr kumimoji="1" lang="ja-JP" altLang="ja-JP" sz="1100">
              <a:solidFill>
                <a:schemeClr val="dk1"/>
              </a:solidFill>
              <a:effectLst/>
              <a:latin typeface="+mn-lt"/>
              <a:ea typeface="+mn-ea"/>
              <a:cs typeface="+mn-cs"/>
            </a:rPr>
            <a:t>　財政構造の硬直化が進行しており、将来にわたり安定した行財政運営の実現に向けて、行財政改革を推進することにより改善に努める。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67</xdr:row>
      <xdr:rowOff>22098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658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150114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872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53594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67</xdr:row>
      <xdr:rowOff>22098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142748</xdr:rowOff>
    </xdr:from>
    <xdr:to>
      <xdr:col>23</xdr:col>
      <xdr:colOff>184150</xdr:colOff>
      <xdr:row>67</xdr:row>
      <xdr:rowOff>72898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38625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人口１人当たり人件費・物件費等決算額は前年度に比べ</a:t>
          </a:r>
          <a:r>
            <a:rPr kumimoji="1" lang="en-US" altLang="ja-JP" sz="1100">
              <a:solidFill>
                <a:schemeClr val="dk1"/>
              </a:solidFill>
              <a:effectLst/>
              <a:latin typeface="+mn-lt"/>
              <a:ea typeface="+mn-ea"/>
              <a:cs typeface="+mn-cs"/>
            </a:rPr>
            <a:t>3,439</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も全国平均を下回る状況であり、またここ数年の増加傾向から減少に転じたものの、人件費の増加や物価高騰の影響をこれまで以上に受ける可能性があることから、引き続き、経常経費の見直しを図り、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73513</xdr:rowOff>
    </xdr:from>
    <xdr:to>
      <xdr:col>23</xdr:col>
      <xdr:colOff>133350</xdr:colOff>
      <xdr:row>82</xdr:row>
      <xdr:rowOff>142667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32413"/>
          <a:ext cx="838200" cy="6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41039</xdr:rowOff>
    </xdr:from>
    <xdr:to>
      <xdr:col>19</xdr:col>
      <xdr:colOff>133350</xdr:colOff>
      <xdr:row>82</xdr:row>
      <xdr:rowOff>142667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9939"/>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109313</xdr:rowOff>
    </xdr:from>
    <xdr:to>
      <xdr:col>15</xdr:col>
      <xdr:colOff>82550</xdr:colOff>
      <xdr:row>82</xdr:row>
      <xdr:rowOff>41039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6763"/>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166367</xdr:rowOff>
    </xdr:from>
    <xdr:to>
      <xdr:col>11</xdr:col>
      <xdr:colOff>31750</xdr:colOff>
      <xdr:row>81</xdr:row>
      <xdr:rowOff>109313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2367"/>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22713</xdr:rowOff>
    </xdr:from>
    <xdr:to>
      <xdr:col>23</xdr:col>
      <xdr:colOff>184150</xdr:colOff>
      <xdr:row>82</xdr:row>
      <xdr:rowOff>124313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39240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91867</xdr:rowOff>
    </xdr:from>
    <xdr:to>
      <xdr:col>19</xdr:col>
      <xdr:colOff>184150</xdr:colOff>
      <xdr:row>83</xdr:row>
      <xdr:rowOff>22017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32194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161689</xdr:rowOff>
    </xdr:from>
    <xdr:to>
      <xdr:col>15</xdr:col>
      <xdr:colOff>133350</xdr:colOff>
      <xdr:row>82</xdr:row>
      <xdr:rowOff>91839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58513</xdr:rowOff>
    </xdr:from>
    <xdr:to>
      <xdr:col>11</xdr:col>
      <xdr:colOff>82550</xdr:colOff>
      <xdr:row>81</xdr:row>
      <xdr:rowOff>160113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115567</xdr:rowOff>
    </xdr:from>
    <xdr:to>
      <xdr:col>7</xdr:col>
      <xdr:colOff>31750</xdr:colOff>
      <xdr:row>81</xdr:row>
      <xdr:rowOff>45717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55894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ラスパイレス指数は、前年と比較して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ポイント減少した。この減少の主な変動要因は、給与水準の高い職員の退職によるものである。</a:t>
          </a:r>
          <a:endParaRPr lang="ja-JP" altLang="ja-JP" sz="1400">
            <a:effectLst/>
          </a:endParaRPr>
        </a:p>
        <a:p>
          <a:r>
            <a:rPr kumimoji="1" lang="ja-JP" altLang="ja-JP" sz="1100">
              <a:solidFill>
                <a:schemeClr val="dk1"/>
              </a:solidFill>
              <a:effectLst/>
              <a:latin typeface="+mn-lt"/>
              <a:ea typeface="+mn-ea"/>
              <a:cs typeface="+mn-cs"/>
            </a:rPr>
            <a:t>　今後も人事院の給与勧告等を踏まえ、給与の適正化に努める。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（令和元年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日現在職員数）から</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日現在職員数）にかけて</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人増加しているが、類似団体の傾向と同様である。</a:t>
          </a:r>
          <a:endParaRPr lang="ja-JP" altLang="ja-JP" sz="1400">
            <a:effectLst/>
          </a:endParaRPr>
        </a:p>
        <a:p>
          <a:r>
            <a:rPr kumimoji="1" lang="ja-JP" altLang="ja-JP" sz="1100">
              <a:solidFill>
                <a:schemeClr val="dk1"/>
              </a:solidFill>
              <a:effectLst/>
              <a:latin typeface="+mn-lt"/>
              <a:ea typeface="+mn-ea"/>
              <a:cs typeface="+mn-cs"/>
            </a:rPr>
            <a:t>　当市にあっては、民間委託等推進計画に基づく事務の民間委託化や技能労務職員の退職不補充等を実施しているものの、特に民生部門や衛生部門の業務量の増加、新規事業の推進等の理由によるものである。</a:t>
          </a:r>
          <a:endParaRPr lang="ja-JP" altLang="ja-JP" sz="1400">
            <a:effectLst/>
          </a:endParaRPr>
        </a:p>
        <a:p>
          <a:r>
            <a:rPr kumimoji="1" lang="ja-JP" altLang="ja-JP" sz="1100">
              <a:solidFill>
                <a:schemeClr val="dk1"/>
              </a:solidFill>
              <a:effectLst/>
              <a:latin typeface="+mn-lt"/>
              <a:ea typeface="+mn-ea"/>
              <a:cs typeface="+mn-cs"/>
            </a:rPr>
            <a:t>　今後も事務のデジタル化による効率化、民間委託化等を継続して推進していくとともに、業務量に応じた適正な定員管理に努める。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154094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008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113877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07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93769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実質公債費比率元利償還金の増等により、は前年度に比べて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１ポイント上昇しているものの、早期健全化基準を下回る状況となっている。</a:t>
          </a:r>
          <a:endParaRPr lang="ja-JP" altLang="ja-JP" sz="1400">
            <a:effectLst/>
          </a:endParaRPr>
        </a:p>
        <a:p>
          <a:r>
            <a:rPr kumimoji="1" lang="ja-JP" altLang="ja-JP" sz="1100">
              <a:solidFill>
                <a:schemeClr val="dk1"/>
              </a:solidFill>
              <a:effectLst/>
              <a:latin typeface="+mn-lt"/>
              <a:ea typeface="+mn-ea"/>
              <a:cs typeface="+mn-cs"/>
            </a:rPr>
            <a:t>　今後も引続き、市債を活用した大規模事業の進展等、比率の上昇要因があるため急激な上昇とならないよう適切な財政運営に努める。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68156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将来負担比率は地方債残高の減等により、前年度に比べて</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ポイント下降した。</a:t>
          </a:r>
          <a:endParaRPr lang="ja-JP" altLang="ja-JP" sz="1400">
            <a:effectLst/>
          </a:endParaRPr>
        </a:p>
        <a:p>
          <a:r>
            <a:rPr kumimoji="1" lang="ja-JP" altLang="ja-JP" sz="1100">
              <a:solidFill>
                <a:schemeClr val="dk1"/>
              </a:solidFill>
              <a:effectLst/>
              <a:latin typeface="+mn-lt"/>
              <a:ea typeface="+mn-ea"/>
              <a:cs typeface="+mn-cs"/>
            </a:rPr>
            <a:t>　今後とも、大規模事業等の実施により、将来負担額が増加することが考えられるため、市債発行額を管理しながら大規模建設事業を計画的に進めることで、毎年度の予算において過度にならない程度に負担しうる公債費の範囲で市債を活用し、市債残高の圧縮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51867</xdr:rowOff>
    </xdr:from>
    <xdr:to>
      <xdr:col>81</xdr:col>
      <xdr:colOff>44450</xdr:colOff>
      <xdr:row>17</xdr:row>
      <xdr:rowOff>145491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66517"/>
          <a:ext cx="8382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17</xdr:row>
      <xdr:rowOff>145491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0514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136804</xdr:rowOff>
    </xdr:from>
    <xdr:to>
      <xdr:col>72</xdr:col>
      <xdr:colOff>203200</xdr:colOff>
      <xdr:row>18</xdr:row>
      <xdr:rowOff>37744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14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30023</xdr:rowOff>
    </xdr:from>
    <xdr:to>
      <xdr:col>68</xdr:col>
      <xdr:colOff>152400</xdr:colOff>
      <xdr:row>18</xdr:row>
      <xdr:rowOff>37744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11612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1067</xdr:rowOff>
    </xdr:from>
    <xdr:to>
      <xdr:col>81</xdr:col>
      <xdr:colOff>95250</xdr:colOff>
      <xdr:row>17</xdr:row>
      <xdr:rowOff>102667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144594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94691</xdr:rowOff>
    </xdr:from>
    <xdr:to>
      <xdr:col>77</xdr:col>
      <xdr:colOff>95250</xdr:colOff>
      <xdr:row>18</xdr:row>
      <xdr:rowOff>24841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9618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9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86004</xdr:rowOff>
    </xdr:from>
    <xdr:to>
      <xdr:col>73</xdr:col>
      <xdr:colOff>44450</xdr:colOff>
      <xdr:row>18</xdr:row>
      <xdr:rowOff>16154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158394</xdr:rowOff>
    </xdr:from>
    <xdr:to>
      <xdr:col>68</xdr:col>
      <xdr:colOff>203200</xdr:colOff>
      <xdr:row>18</xdr:row>
      <xdr:rowOff>88544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73321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150673</xdr:rowOff>
    </xdr:from>
    <xdr:to>
      <xdr:col>64</xdr:col>
      <xdr:colOff>152400</xdr:colOff>
      <xdr:row>18</xdr:row>
      <xdr:rowOff>80823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65600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下降した主な要因は、退職手当が２年ごとの段階的な定年の引上げによる影響を受け前年度から支出減となったことなどによるものである。</a:t>
          </a:r>
          <a:endParaRPr lang="ja-JP" altLang="ja-JP" sz="1400">
            <a:effectLst/>
          </a:endParaRPr>
        </a:p>
        <a:p>
          <a:r>
            <a:rPr kumimoji="1" lang="ja-JP" altLang="ja-JP" sz="1100">
              <a:solidFill>
                <a:schemeClr val="dk1"/>
              </a:solidFill>
              <a:effectLst/>
              <a:latin typeface="+mn-lt"/>
              <a:ea typeface="+mn-ea"/>
              <a:cs typeface="+mn-cs"/>
            </a:rPr>
            <a:t>　給与制度の見直しや定員適正化等の効率的な行政運営を行うなかで、人件費の適正化に努める。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7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今後も物価高騰などの影響に伴い、業務の民間委託等において増加が見込まれるが、引き続き経常経費の見直しを行うことで物件費の抑制に努める。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8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上昇した主な要因は、高齢化などの影響により、福祉サービスの利用者などが増加したことによるものである。</a:t>
          </a:r>
          <a:endParaRPr lang="ja-JP" altLang="ja-JP" sz="1400">
            <a:effectLst/>
          </a:endParaRPr>
        </a:p>
        <a:p>
          <a:r>
            <a:rPr kumimoji="1" lang="ja-JP" altLang="ja-JP" sz="1100">
              <a:solidFill>
                <a:schemeClr val="dk1"/>
              </a:solidFill>
              <a:effectLst/>
              <a:latin typeface="+mn-lt"/>
              <a:ea typeface="+mn-ea"/>
              <a:cs typeface="+mn-cs"/>
            </a:rPr>
            <a:t>　社会状況等から扶助費の増加が見込まれるため、引き続き、市単独扶助費の見直しや各種給付の適正な支出を行うことで抑制に努める。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80735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8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57</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57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前年度までは類似団体内平均を下回っていたが、同値となった。</a:t>
          </a:r>
          <a:endParaRPr lang="ja-JP" altLang="ja-JP" sz="1400">
            <a:effectLst/>
          </a:endParaRPr>
        </a:p>
        <a:p>
          <a:r>
            <a:rPr kumimoji="1" lang="ja-JP" altLang="ja-JP" sz="1100">
              <a:solidFill>
                <a:schemeClr val="dk1"/>
              </a:solidFill>
              <a:effectLst/>
              <a:latin typeface="+mn-lt"/>
              <a:ea typeface="+mn-ea"/>
              <a:cs typeface="+mn-cs"/>
            </a:rPr>
            <a:t>　主な要因は、繰出金の増加であり、後期高齢者医療事業会計繰出金や介護保険事業会計繰出金が増加したことによるものである、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今後も、引き続き動向を注視しながら適正な規模を維持するよう努める。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6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25400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上昇した主な要因は、一部事務組合への負担金が増加したことなどによるものである。</a:t>
          </a:r>
          <a:endParaRPr lang="ja-JP" altLang="ja-JP" sz="1400">
            <a:effectLst/>
          </a:endParaRPr>
        </a:p>
        <a:p>
          <a:r>
            <a:rPr kumimoji="1" lang="ja-JP" altLang="ja-JP" sz="1100">
              <a:solidFill>
                <a:schemeClr val="dk1"/>
              </a:solidFill>
              <a:effectLst/>
              <a:latin typeface="+mn-lt"/>
              <a:ea typeface="+mn-ea"/>
              <a:cs typeface="+mn-cs"/>
            </a:rPr>
            <a:t>　既存の補助事業については、定期的に補助制度の見直しを行うことで比率の改善に努める。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1233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下降した主な要因は、平成１４年度借入の臨時財政対策債、平成１９年度借入の施設等整備事業債などが令和４年度に償還完了となったことによるものある。</a:t>
          </a:r>
          <a:endParaRPr lang="ja-JP" altLang="ja-JP" sz="1400">
            <a:effectLst/>
          </a:endParaRPr>
        </a:p>
        <a:p>
          <a:r>
            <a:rPr kumimoji="1" lang="ja-JP" altLang="ja-JP" sz="1100">
              <a:solidFill>
                <a:schemeClr val="dk1"/>
              </a:solidFill>
              <a:effectLst/>
              <a:latin typeface="+mn-lt"/>
              <a:ea typeface="+mn-ea"/>
              <a:cs typeface="+mn-cs"/>
            </a:rPr>
            <a:t>　今後も市債の活用については、世代間負担の公平性も鑑みながら、計画的な運用に努めていく。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9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130811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130811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ポイント上昇し、類似団体内平均を上回る状況が続いている。</a:t>
          </a:r>
          <a:endParaRPr lang="ja-JP" altLang="ja-JP" sz="1400">
            <a:effectLst/>
          </a:endParaRPr>
        </a:p>
        <a:p>
          <a:r>
            <a:rPr kumimoji="1" lang="ja-JP" altLang="ja-JP" sz="1100">
              <a:solidFill>
                <a:schemeClr val="dk1"/>
              </a:solidFill>
              <a:effectLst/>
              <a:latin typeface="+mn-lt"/>
              <a:ea typeface="+mn-ea"/>
              <a:cs typeface="+mn-cs"/>
            </a:rPr>
            <a:t>　今後も、引き続き歳出全体において事業の見直し、経常経費の見直し等の行財政改革を推進し、経常収支比率の改善に努める。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54611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15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626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55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25540</xdr:rowOff>
    </xdr:from>
    <xdr:to>
      <xdr:col>29</xdr:col>
      <xdr:colOff>127000</xdr:colOff>
      <xdr:row>16</xdr:row>
      <xdr:rowOff>102121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6365"/>
          <a:ext cx="6477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102121</xdr:rowOff>
    </xdr:from>
    <xdr:to>
      <xdr:col>26</xdr:col>
      <xdr:colOff>50800</xdr:colOff>
      <xdr:row>16</xdr:row>
      <xdr:rowOff>136144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2946"/>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74689</xdr:rowOff>
    </xdr:from>
    <xdr:to>
      <xdr:col>22</xdr:col>
      <xdr:colOff>114300</xdr:colOff>
      <xdr:row>16</xdr:row>
      <xdr:rowOff>136144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5514"/>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74689</xdr:rowOff>
    </xdr:from>
    <xdr:to>
      <xdr:col>18</xdr:col>
      <xdr:colOff>177800</xdr:colOff>
      <xdr:row>16</xdr:row>
      <xdr:rowOff>101168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5514"/>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146190</xdr:rowOff>
    </xdr:from>
    <xdr:to>
      <xdr:col>29</xdr:col>
      <xdr:colOff>177800</xdr:colOff>
      <xdr:row>16</xdr:row>
      <xdr:rowOff>76340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162717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51321</xdr:rowOff>
    </xdr:from>
    <xdr:to>
      <xdr:col>26</xdr:col>
      <xdr:colOff>101600</xdr:colOff>
      <xdr:row>16</xdr:row>
      <xdr:rowOff>152921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163098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85344</xdr:rowOff>
    </xdr:from>
    <xdr:to>
      <xdr:col>22</xdr:col>
      <xdr:colOff>165100</xdr:colOff>
      <xdr:row>17</xdr:row>
      <xdr:rowOff>15494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23889</xdr:rowOff>
    </xdr:from>
    <xdr:to>
      <xdr:col>19</xdr:col>
      <xdr:colOff>38100</xdr:colOff>
      <xdr:row>16</xdr:row>
      <xdr:rowOff>125489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50368</xdr:rowOff>
    </xdr:from>
    <xdr:to>
      <xdr:col>15</xdr:col>
      <xdr:colOff>101600</xdr:colOff>
      <xdr:row>16</xdr:row>
      <xdr:rowOff>151968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105511</xdr:rowOff>
    </xdr:from>
    <xdr:to>
      <xdr:col>29</xdr:col>
      <xdr:colOff>127000</xdr:colOff>
      <xdr:row>35</xdr:row>
      <xdr:rowOff>127076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15861"/>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111853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2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105511</xdr:rowOff>
    </xdr:from>
    <xdr:to>
      <xdr:col>26</xdr:col>
      <xdr:colOff>50800</xdr:colOff>
      <xdr:row>35</xdr:row>
      <xdr:rowOff>116256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15861"/>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116256</xdr:rowOff>
    </xdr:from>
    <xdr:to>
      <xdr:col>22</xdr:col>
      <xdr:colOff>114300</xdr:colOff>
      <xdr:row>35</xdr:row>
      <xdr:rowOff>172606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6606"/>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172606</xdr:rowOff>
    </xdr:from>
    <xdr:to>
      <xdr:col>18</xdr:col>
      <xdr:colOff>177800</xdr:colOff>
      <xdr:row>35</xdr:row>
      <xdr:rowOff>175616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295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76276</xdr:rowOff>
    </xdr:from>
    <xdr:to>
      <xdr:col>29</xdr:col>
      <xdr:colOff>177800</xdr:colOff>
      <xdr:row>35</xdr:row>
      <xdr:rowOff>177876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264253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54711</xdr:rowOff>
    </xdr:from>
    <xdr:to>
      <xdr:col>26</xdr:col>
      <xdr:colOff>101600</xdr:colOff>
      <xdr:row>35</xdr:row>
      <xdr:rowOff>156311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166489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65456</xdr:rowOff>
    </xdr:from>
    <xdr:to>
      <xdr:col>22</xdr:col>
      <xdr:colOff>165100</xdr:colOff>
      <xdr:row>35</xdr:row>
      <xdr:rowOff>167056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177233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121806</xdr:rowOff>
    </xdr:from>
    <xdr:to>
      <xdr:col>19</xdr:col>
      <xdr:colOff>38100</xdr:colOff>
      <xdr:row>35</xdr:row>
      <xdr:rowOff>223406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233583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124816</xdr:rowOff>
    </xdr:from>
    <xdr:to>
      <xdr:col>15</xdr:col>
      <xdr:colOff>101600</xdr:colOff>
      <xdr:row>35</xdr:row>
      <xdr:rowOff>226416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211193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73635</xdr:rowOff>
    </xdr:from>
    <xdr:to>
      <xdr:col>24</xdr:col>
      <xdr:colOff>63500</xdr:colOff>
      <xdr:row>37</xdr:row>
      <xdr:rowOff>85827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728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73635</xdr:rowOff>
    </xdr:from>
    <xdr:to>
      <xdr:col>19</xdr:col>
      <xdr:colOff>177800</xdr:colOff>
      <xdr:row>37</xdr:row>
      <xdr:rowOff>98514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728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69901</xdr:rowOff>
    </xdr:from>
    <xdr:to>
      <xdr:col>15</xdr:col>
      <xdr:colOff>50800</xdr:colOff>
      <xdr:row>37</xdr:row>
      <xdr:rowOff>98514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3551"/>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69901</xdr:rowOff>
    </xdr:from>
    <xdr:to>
      <xdr:col>10</xdr:col>
      <xdr:colOff>114300</xdr:colOff>
      <xdr:row>38</xdr:row>
      <xdr:rowOff>136843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3551"/>
          <a:ext cx="8890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35027</xdr:rowOff>
    </xdr:from>
    <xdr:to>
      <xdr:col>24</xdr:col>
      <xdr:colOff>114300</xdr:colOff>
      <xdr:row>37</xdr:row>
      <xdr:rowOff>136627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22835</xdr:rowOff>
    </xdr:from>
    <xdr:to>
      <xdr:col>20</xdr:col>
      <xdr:colOff>38100</xdr:colOff>
      <xdr:row>37</xdr:row>
      <xdr:rowOff>124435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115562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47714</xdr:rowOff>
    </xdr:from>
    <xdr:to>
      <xdr:col>15</xdr:col>
      <xdr:colOff>101600</xdr:colOff>
      <xdr:row>37</xdr:row>
      <xdr:rowOff>149314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140441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19101</xdr:rowOff>
    </xdr:from>
    <xdr:to>
      <xdr:col>10</xdr:col>
      <xdr:colOff>165100</xdr:colOff>
      <xdr:row>37</xdr:row>
      <xdr:rowOff>120701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111828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86043</xdr:rowOff>
    </xdr:from>
    <xdr:to>
      <xdr:col>6</xdr:col>
      <xdr:colOff>38100</xdr:colOff>
      <xdr:row>39</xdr:row>
      <xdr:rowOff>16193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102634</xdr:rowOff>
    </xdr:from>
    <xdr:to>
      <xdr:col>24</xdr:col>
      <xdr:colOff>63500</xdr:colOff>
      <xdr:row>56</xdr:row>
      <xdr:rowOff>100316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32384"/>
          <a:ext cx="8382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102634</xdr:rowOff>
    </xdr:from>
    <xdr:to>
      <xdr:col>19</xdr:col>
      <xdr:colOff>177800</xdr:colOff>
      <xdr:row>56</xdr:row>
      <xdr:rowOff>53518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2384"/>
          <a:ext cx="8890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53518</xdr:rowOff>
    </xdr:from>
    <xdr:to>
      <xdr:col>15</xdr:col>
      <xdr:colOff>50800</xdr:colOff>
      <xdr:row>57</xdr:row>
      <xdr:rowOff>65144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4718"/>
          <a:ext cx="8890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53387</xdr:rowOff>
    </xdr:from>
    <xdr:to>
      <xdr:col>10</xdr:col>
      <xdr:colOff>114300</xdr:colOff>
      <xdr:row>57</xdr:row>
      <xdr:rowOff>65144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603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49516</xdr:rowOff>
    </xdr:from>
    <xdr:to>
      <xdr:col>24</xdr:col>
      <xdr:colOff>114300</xdr:colOff>
      <xdr:row>56</xdr:row>
      <xdr:rowOff>151116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51834</xdr:rowOff>
    </xdr:from>
    <xdr:to>
      <xdr:col>20</xdr:col>
      <xdr:colOff>38100</xdr:colOff>
      <xdr:row>55</xdr:row>
      <xdr:rowOff>153434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144561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2718</xdr:rowOff>
    </xdr:from>
    <xdr:to>
      <xdr:col>15</xdr:col>
      <xdr:colOff>101600</xdr:colOff>
      <xdr:row>56</xdr:row>
      <xdr:rowOff>104318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95445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14344</xdr:rowOff>
    </xdr:from>
    <xdr:to>
      <xdr:col>10</xdr:col>
      <xdr:colOff>165100</xdr:colOff>
      <xdr:row>57</xdr:row>
      <xdr:rowOff>115944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107071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2587</xdr:rowOff>
    </xdr:from>
    <xdr:to>
      <xdr:col>6</xdr:col>
      <xdr:colOff>38100</xdr:colOff>
      <xdr:row>57</xdr:row>
      <xdr:rowOff>104187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120714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144363</xdr:rowOff>
    </xdr:from>
    <xdr:to>
      <xdr:col>24</xdr:col>
      <xdr:colOff>63500</xdr:colOff>
      <xdr:row>76</xdr:row>
      <xdr:rowOff>153415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4563"/>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153415</xdr:rowOff>
    </xdr:from>
    <xdr:to>
      <xdr:col>19</xdr:col>
      <xdr:colOff>177800</xdr:colOff>
      <xdr:row>77</xdr:row>
      <xdr:rowOff>47163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83615"/>
          <a:ext cx="889000" cy="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47163</xdr:rowOff>
    </xdr:from>
    <xdr:to>
      <xdr:col>15</xdr:col>
      <xdr:colOff>50800</xdr:colOff>
      <xdr:row>77</xdr:row>
      <xdr:rowOff>48808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881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15891</xdr:rowOff>
    </xdr:from>
    <xdr:to>
      <xdr:col>10</xdr:col>
      <xdr:colOff>114300</xdr:colOff>
      <xdr:row>77</xdr:row>
      <xdr:rowOff>48808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7541"/>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93563</xdr:rowOff>
    </xdr:from>
    <xdr:to>
      <xdr:col>24</xdr:col>
      <xdr:colOff>114300</xdr:colOff>
      <xdr:row>77</xdr:row>
      <xdr:rowOff>23713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71990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102615</xdr:rowOff>
    </xdr:from>
    <xdr:to>
      <xdr:col>20</xdr:col>
      <xdr:colOff>38100</xdr:colOff>
      <xdr:row>77</xdr:row>
      <xdr:rowOff>32765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23892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167813</xdr:rowOff>
    </xdr:from>
    <xdr:to>
      <xdr:col>15</xdr:col>
      <xdr:colOff>101600</xdr:colOff>
      <xdr:row>77</xdr:row>
      <xdr:rowOff>97963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89090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169458</xdr:rowOff>
    </xdr:from>
    <xdr:to>
      <xdr:col>10</xdr:col>
      <xdr:colOff>165100</xdr:colOff>
      <xdr:row>77</xdr:row>
      <xdr:rowOff>99608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9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136541</xdr:rowOff>
    </xdr:from>
    <xdr:to>
      <xdr:col>6</xdr:col>
      <xdr:colOff>38100</xdr:colOff>
      <xdr:row>77</xdr:row>
      <xdr:rowOff>66691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57818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156812</xdr:rowOff>
    </xdr:from>
    <xdr:to>
      <xdr:col>24</xdr:col>
      <xdr:colOff>63500</xdr:colOff>
      <xdr:row>98</xdr:row>
      <xdr:rowOff>59353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7462"/>
          <a:ext cx="8382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116165</xdr:rowOff>
    </xdr:from>
    <xdr:to>
      <xdr:col>19</xdr:col>
      <xdr:colOff>177800</xdr:colOff>
      <xdr:row>98</xdr:row>
      <xdr:rowOff>59353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46815"/>
          <a:ext cx="8890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116165</xdr:rowOff>
    </xdr:from>
    <xdr:to>
      <xdr:col>15</xdr:col>
      <xdr:colOff>50800</xdr:colOff>
      <xdr:row>99</xdr:row>
      <xdr:rowOff>29352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6815"/>
          <a:ext cx="889000" cy="2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29352</xdr:rowOff>
    </xdr:from>
    <xdr:to>
      <xdr:col>10</xdr:col>
      <xdr:colOff>114300</xdr:colOff>
      <xdr:row>99</xdr:row>
      <xdr:rowOff>91629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2902"/>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106012</xdr:rowOff>
    </xdr:from>
    <xdr:to>
      <xdr:col>24</xdr:col>
      <xdr:colOff>114300</xdr:colOff>
      <xdr:row>98</xdr:row>
      <xdr:rowOff>36162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8553</xdr:rowOff>
    </xdr:from>
    <xdr:to>
      <xdr:col>20</xdr:col>
      <xdr:colOff>38100</xdr:colOff>
      <xdr:row>98</xdr:row>
      <xdr:rowOff>110153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101280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0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65365</xdr:rowOff>
    </xdr:from>
    <xdr:to>
      <xdr:col>15</xdr:col>
      <xdr:colOff>101600</xdr:colOff>
      <xdr:row>97</xdr:row>
      <xdr:rowOff>166965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158092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150002</xdr:rowOff>
    </xdr:from>
    <xdr:to>
      <xdr:col>10</xdr:col>
      <xdr:colOff>165100</xdr:colOff>
      <xdr:row>99</xdr:row>
      <xdr:rowOff>80152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71279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40829</xdr:rowOff>
    </xdr:from>
    <xdr:to>
      <xdr:col>6</xdr:col>
      <xdr:colOff>38100</xdr:colOff>
      <xdr:row>99</xdr:row>
      <xdr:rowOff>142429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133556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96875</xdr:rowOff>
    </xdr:from>
    <xdr:to>
      <xdr:col>55</xdr:col>
      <xdr:colOff>0</xdr:colOff>
      <xdr:row>37</xdr:row>
      <xdr:rowOff>112105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0525"/>
          <a:ext cx="8382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112105</xdr:rowOff>
    </xdr:from>
    <xdr:to>
      <xdr:col>50</xdr:col>
      <xdr:colOff>114300</xdr:colOff>
      <xdr:row>37</xdr:row>
      <xdr:rowOff>117711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57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5697</xdr:rowOff>
    </xdr:from>
    <xdr:to>
      <xdr:col>45</xdr:col>
      <xdr:colOff>177800</xdr:colOff>
      <xdr:row>37</xdr:row>
      <xdr:rowOff>117711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0647"/>
          <a:ext cx="889000" cy="11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5697</xdr:rowOff>
    </xdr:from>
    <xdr:to>
      <xdr:col>41</xdr:col>
      <xdr:colOff>50800</xdr:colOff>
      <xdr:row>37</xdr:row>
      <xdr:rowOff>123317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0647"/>
          <a:ext cx="889000" cy="11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46075</xdr:rowOff>
    </xdr:from>
    <xdr:to>
      <xdr:col>55</xdr:col>
      <xdr:colOff>50800</xdr:colOff>
      <xdr:row>37</xdr:row>
      <xdr:rowOff>147675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132452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61305</xdr:rowOff>
    </xdr:from>
    <xdr:to>
      <xdr:col>50</xdr:col>
      <xdr:colOff>165100</xdr:colOff>
      <xdr:row>37</xdr:row>
      <xdr:rowOff>162905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154032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66911</xdr:rowOff>
    </xdr:from>
    <xdr:to>
      <xdr:col>46</xdr:col>
      <xdr:colOff>38100</xdr:colOff>
      <xdr:row>37</xdr:row>
      <xdr:rowOff>168511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126347</xdr:rowOff>
    </xdr:from>
    <xdr:to>
      <xdr:col>41</xdr:col>
      <xdr:colOff>101600</xdr:colOff>
      <xdr:row>31</xdr:row>
      <xdr:rowOff>56497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47624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6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165244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69814</xdr:rowOff>
    </xdr:from>
    <xdr:to>
      <xdr:col>55</xdr:col>
      <xdr:colOff>0</xdr:colOff>
      <xdr:row>59</xdr:row>
      <xdr:rowOff>143325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185364"/>
          <a:ext cx="838200" cy="7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27882</xdr:rowOff>
    </xdr:from>
    <xdr:to>
      <xdr:col>50</xdr:col>
      <xdr:colOff>114300</xdr:colOff>
      <xdr:row>59</xdr:row>
      <xdr:rowOff>143325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143432"/>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27882</xdr:rowOff>
    </xdr:from>
    <xdr:to>
      <xdr:col>45</xdr:col>
      <xdr:colOff>177800</xdr:colOff>
      <xdr:row>59</xdr:row>
      <xdr:rowOff>58041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43432"/>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39704</xdr:rowOff>
    </xdr:from>
    <xdr:to>
      <xdr:col>41</xdr:col>
      <xdr:colOff>50800</xdr:colOff>
      <xdr:row>59</xdr:row>
      <xdr:rowOff>58041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155254"/>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19014</xdr:rowOff>
    </xdr:from>
    <xdr:to>
      <xdr:col>55</xdr:col>
      <xdr:colOff>50800</xdr:colOff>
      <xdr:row>59</xdr:row>
      <xdr:rowOff>120614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105391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100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92525</xdr:rowOff>
    </xdr:from>
    <xdr:to>
      <xdr:col>50</xdr:col>
      <xdr:colOff>165100</xdr:colOff>
      <xdr:row>60</xdr:row>
      <xdr:rowOff>22675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2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60</xdr:row>
      <xdr:rowOff>13802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3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148532</xdr:rowOff>
    </xdr:from>
    <xdr:to>
      <xdr:col>46</xdr:col>
      <xdr:colOff>38100</xdr:colOff>
      <xdr:row>59</xdr:row>
      <xdr:rowOff>78682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69809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7241</xdr:rowOff>
    </xdr:from>
    <xdr:to>
      <xdr:col>41</xdr:col>
      <xdr:colOff>101600</xdr:colOff>
      <xdr:row>59</xdr:row>
      <xdr:rowOff>108841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1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99968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2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160354</xdr:rowOff>
    </xdr:from>
    <xdr:to>
      <xdr:col>36</xdr:col>
      <xdr:colOff>165100</xdr:colOff>
      <xdr:row>59</xdr:row>
      <xdr:rowOff>90504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81631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68743</xdr:rowOff>
    </xdr:from>
    <xdr:to>
      <xdr:col>55</xdr:col>
      <xdr:colOff>0</xdr:colOff>
      <xdr:row>78</xdr:row>
      <xdr:rowOff>109662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41843"/>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109662</xdr:rowOff>
    </xdr:from>
    <xdr:to>
      <xdr:col>50</xdr:col>
      <xdr:colOff>114300</xdr:colOff>
      <xdr:row>78</xdr:row>
      <xdr:rowOff>116269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82762"/>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151175</xdr:rowOff>
    </xdr:from>
    <xdr:to>
      <xdr:col>45</xdr:col>
      <xdr:colOff>177800</xdr:colOff>
      <xdr:row>78</xdr:row>
      <xdr:rowOff>116269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52825"/>
          <a:ext cx="889000" cy="1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151175</xdr:rowOff>
    </xdr:from>
    <xdr:to>
      <xdr:col>41</xdr:col>
      <xdr:colOff>50800</xdr:colOff>
      <xdr:row>77</xdr:row>
      <xdr:rowOff>158719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5282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17943</xdr:rowOff>
    </xdr:from>
    <xdr:to>
      <xdr:col>55</xdr:col>
      <xdr:colOff>50800</xdr:colOff>
      <xdr:row>78</xdr:row>
      <xdr:rowOff>119543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104320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58862</xdr:rowOff>
    </xdr:from>
    <xdr:to>
      <xdr:col>50</xdr:col>
      <xdr:colOff>165100</xdr:colOff>
      <xdr:row>78</xdr:row>
      <xdr:rowOff>160462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65469</xdr:rowOff>
    </xdr:from>
    <xdr:to>
      <xdr:col>46</xdr:col>
      <xdr:colOff>38100</xdr:colOff>
      <xdr:row>78</xdr:row>
      <xdr:rowOff>167069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158196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100375</xdr:rowOff>
    </xdr:from>
    <xdr:to>
      <xdr:col>41</xdr:col>
      <xdr:colOff>101600</xdr:colOff>
      <xdr:row>78</xdr:row>
      <xdr:rowOff>30525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21652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107919</xdr:rowOff>
    </xdr:from>
    <xdr:to>
      <xdr:col>36</xdr:col>
      <xdr:colOff>165100</xdr:colOff>
      <xdr:row>78</xdr:row>
      <xdr:rowOff>38069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29196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147282</xdr:rowOff>
    </xdr:from>
    <xdr:to>
      <xdr:col>55</xdr:col>
      <xdr:colOff>0</xdr:colOff>
      <xdr:row>98</xdr:row>
      <xdr:rowOff>35153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77932"/>
          <a:ext cx="8382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109220</xdr:rowOff>
    </xdr:from>
    <xdr:to>
      <xdr:col>50</xdr:col>
      <xdr:colOff>114300</xdr:colOff>
      <xdr:row>97</xdr:row>
      <xdr:rowOff>147282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3987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109220</xdr:rowOff>
    </xdr:from>
    <xdr:to>
      <xdr:col>45</xdr:col>
      <xdr:colOff>177800</xdr:colOff>
      <xdr:row>98</xdr:row>
      <xdr:rowOff>28772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39870"/>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28772</xdr:rowOff>
    </xdr:from>
    <xdr:to>
      <xdr:col>41</xdr:col>
      <xdr:colOff>50800</xdr:colOff>
      <xdr:row>98</xdr:row>
      <xdr:rowOff>64167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3087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155803</xdr:rowOff>
    </xdr:from>
    <xdr:to>
      <xdr:col>55</xdr:col>
      <xdr:colOff>50800</xdr:colOff>
      <xdr:row>98</xdr:row>
      <xdr:rowOff>85953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70730</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96482</xdr:rowOff>
    </xdr:from>
    <xdr:to>
      <xdr:col>50</xdr:col>
      <xdr:colOff>165100</xdr:colOff>
      <xdr:row>98</xdr:row>
      <xdr:rowOff>26632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17759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58420</xdr:rowOff>
    </xdr:from>
    <xdr:to>
      <xdr:col>46</xdr:col>
      <xdr:colOff>38100</xdr:colOff>
      <xdr:row>97</xdr:row>
      <xdr:rowOff>160020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151147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149422</xdr:rowOff>
    </xdr:from>
    <xdr:to>
      <xdr:col>41</xdr:col>
      <xdr:colOff>101600</xdr:colOff>
      <xdr:row>98</xdr:row>
      <xdr:rowOff>79572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70699</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8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13367</xdr:rowOff>
    </xdr:from>
    <xdr:to>
      <xdr:col>36</xdr:col>
      <xdr:colOff>165100</xdr:colOff>
      <xdr:row>98</xdr:row>
      <xdr:rowOff>114967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106094</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0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26238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2788"/>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26238</xdr:rowOff>
    </xdr:from>
    <xdr:to>
      <xdr:col>71</xdr:col>
      <xdr:colOff>177800</xdr:colOff>
      <xdr:row>39</xdr:row>
      <xdr:rowOff>32715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127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146888</xdr:rowOff>
    </xdr:from>
    <xdr:to>
      <xdr:col>72</xdr:col>
      <xdr:colOff>38100</xdr:colOff>
      <xdr:row>39</xdr:row>
      <xdr:rowOff>77038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68165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153365</xdr:rowOff>
    </xdr:from>
    <xdr:to>
      <xdr:col>67</xdr:col>
      <xdr:colOff>101600</xdr:colOff>
      <xdr:row>39</xdr:row>
      <xdr:rowOff>83515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74642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61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50146</xdr:rowOff>
    </xdr:from>
    <xdr:to>
      <xdr:col>85</xdr:col>
      <xdr:colOff>127000</xdr:colOff>
      <xdr:row>76</xdr:row>
      <xdr:rowOff>66091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8034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43059</xdr:rowOff>
    </xdr:from>
    <xdr:to>
      <xdr:col>81</xdr:col>
      <xdr:colOff>50800</xdr:colOff>
      <xdr:row>76</xdr:row>
      <xdr:rowOff>50146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7325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43059</xdr:rowOff>
    </xdr:from>
    <xdr:to>
      <xdr:col>76</xdr:col>
      <xdr:colOff>114300</xdr:colOff>
      <xdr:row>76</xdr:row>
      <xdr:rowOff>81407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73259"/>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81407</xdr:rowOff>
    </xdr:from>
    <xdr:to>
      <xdr:col>71</xdr:col>
      <xdr:colOff>177800</xdr:colOff>
      <xdr:row>76</xdr:row>
      <xdr:rowOff>95638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11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15291</xdr:rowOff>
    </xdr:from>
    <xdr:to>
      <xdr:col>85</xdr:col>
      <xdr:colOff>177800</xdr:colOff>
      <xdr:row>76</xdr:row>
      <xdr:rowOff>116891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165168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170796</xdr:rowOff>
    </xdr:from>
    <xdr:to>
      <xdr:col>81</xdr:col>
      <xdr:colOff>101600</xdr:colOff>
      <xdr:row>76</xdr:row>
      <xdr:rowOff>100946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92073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163709</xdr:rowOff>
    </xdr:from>
    <xdr:to>
      <xdr:col>76</xdr:col>
      <xdr:colOff>165100</xdr:colOff>
      <xdr:row>76</xdr:row>
      <xdr:rowOff>93859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84986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30607</xdr:rowOff>
    </xdr:from>
    <xdr:to>
      <xdr:col>72</xdr:col>
      <xdr:colOff>38100</xdr:colOff>
      <xdr:row>76</xdr:row>
      <xdr:rowOff>132207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123334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44838</xdr:rowOff>
    </xdr:from>
    <xdr:to>
      <xdr:col>67</xdr:col>
      <xdr:colOff>101600</xdr:colOff>
      <xdr:row>76</xdr:row>
      <xdr:rowOff>146438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137565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88069</xdr:rowOff>
    </xdr:from>
    <xdr:to>
      <xdr:col>85</xdr:col>
      <xdr:colOff>127000</xdr:colOff>
      <xdr:row>99</xdr:row>
      <xdr:rowOff>30756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18719"/>
          <a:ext cx="838200" cy="2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10215</xdr:rowOff>
    </xdr:from>
    <xdr:to>
      <xdr:col>81</xdr:col>
      <xdr:colOff>50800</xdr:colOff>
      <xdr:row>99</xdr:row>
      <xdr:rowOff>30756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83765"/>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10215</xdr:rowOff>
    </xdr:from>
    <xdr:to>
      <xdr:col>76</xdr:col>
      <xdr:colOff>114300</xdr:colOff>
      <xdr:row>99</xdr:row>
      <xdr:rowOff>57077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83765"/>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57077</xdr:rowOff>
    </xdr:from>
    <xdr:to>
      <xdr:col>71</xdr:col>
      <xdr:colOff>177800</xdr:colOff>
      <xdr:row>99</xdr:row>
      <xdr:rowOff>83497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30627"/>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37269</xdr:rowOff>
    </xdr:from>
    <xdr:to>
      <xdr:col>85</xdr:col>
      <xdr:colOff>177800</xdr:colOff>
      <xdr:row>97</xdr:row>
      <xdr:rowOff>138869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15696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151406</xdr:rowOff>
    </xdr:from>
    <xdr:to>
      <xdr:col>81</xdr:col>
      <xdr:colOff>101600</xdr:colOff>
      <xdr:row>99</xdr:row>
      <xdr:rowOff>81556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72683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130865</xdr:rowOff>
    </xdr:from>
    <xdr:to>
      <xdr:col>76</xdr:col>
      <xdr:colOff>165100</xdr:colOff>
      <xdr:row>99</xdr:row>
      <xdr:rowOff>61015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52142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6277</xdr:rowOff>
    </xdr:from>
    <xdr:to>
      <xdr:col>72</xdr:col>
      <xdr:colOff>38100</xdr:colOff>
      <xdr:row>99</xdr:row>
      <xdr:rowOff>107877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99004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32697</xdr:rowOff>
    </xdr:from>
    <xdr:to>
      <xdr:col>67</xdr:col>
      <xdr:colOff>101600</xdr:colOff>
      <xdr:row>99</xdr:row>
      <xdr:rowOff>134297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125424</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9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40030</xdr:rowOff>
    </xdr:from>
    <xdr:to>
      <xdr:col>116</xdr:col>
      <xdr:colOff>63500</xdr:colOff>
      <xdr:row>59</xdr:row>
      <xdr:rowOff>41154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5580"/>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38316</xdr:rowOff>
    </xdr:from>
    <xdr:to>
      <xdr:col>111</xdr:col>
      <xdr:colOff>177800</xdr:colOff>
      <xdr:row>59</xdr:row>
      <xdr:rowOff>40030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386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36487</xdr:rowOff>
    </xdr:from>
    <xdr:to>
      <xdr:col>107</xdr:col>
      <xdr:colOff>50800</xdr:colOff>
      <xdr:row>59</xdr:row>
      <xdr:rowOff>38316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20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33210</xdr:rowOff>
    </xdr:from>
    <xdr:to>
      <xdr:col>102</xdr:col>
      <xdr:colOff>114300</xdr:colOff>
      <xdr:row>59</xdr:row>
      <xdr:rowOff>36487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4876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161804</xdr:rowOff>
    </xdr:from>
    <xdr:to>
      <xdr:col>116</xdr:col>
      <xdr:colOff>114300</xdr:colOff>
      <xdr:row>59</xdr:row>
      <xdr:rowOff>91954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76731</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160680</xdr:rowOff>
    </xdr:from>
    <xdr:to>
      <xdr:col>112</xdr:col>
      <xdr:colOff>38100</xdr:colOff>
      <xdr:row>59</xdr:row>
      <xdr:rowOff>90830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81957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158966</xdr:rowOff>
    </xdr:from>
    <xdr:to>
      <xdr:col>107</xdr:col>
      <xdr:colOff>101600</xdr:colOff>
      <xdr:row>59</xdr:row>
      <xdr:rowOff>89116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80243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157137</xdr:rowOff>
    </xdr:from>
    <xdr:to>
      <xdr:col>102</xdr:col>
      <xdr:colOff>165100</xdr:colOff>
      <xdr:row>59</xdr:row>
      <xdr:rowOff>87287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78414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153860</xdr:rowOff>
    </xdr:from>
    <xdr:to>
      <xdr:col>98</xdr:col>
      <xdr:colOff>38100</xdr:colOff>
      <xdr:row>59</xdr:row>
      <xdr:rowOff>84010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75137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120155</xdr:rowOff>
    </xdr:from>
    <xdr:to>
      <xdr:col>116</xdr:col>
      <xdr:colOff>63500</xdr:colOff>
      <xdr:row>76</xdr:row>
      <xdr:rowOff>137261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50355"/>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137261</xdr:rowOff>
    </xdr:from>
    <xdr:to>
      <xdr:col>111</xdr:col>
      <xdr:colOff>177800</xdr:colOff>
      <xdr:row>76</xdr:row>
      <xdr:rowOff>168884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6746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168884</xdr:rowOff>
    </xdr:from>
    <xdr:to>
      <xdr:col>107</xdr:col>
      <xdr:colOff>50800</xdr:colOff>
      <xdr:row>77</xdr:row>
      <xdr:rowOff>100991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99084"/>
          <a:ext cx="8890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100991</xdr:rowOff>
    </xdr:from>
    <xdr:to>
      <xdr:col>102</xdr:col>
      <xdr:colOff>114300</xdr:colOff>
      <xdr:row>77</xdr:row>
      <xdr:rowOff>109601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30264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69355</xdr:rowOff>
    </xdr:from>
    <xdr:to>
      <xdr:col>116</xdr:col>
      <xdr:colOff>114300</xdr:colOff>
      <xdr:row>76</xdr:row>
      <xdr:rowOff>170955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47782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86461</xdr:rowOff>
    </xdr:from>
    <xdr:to>
      <xdr:col>112</xdr:col>
      <xdr:colOff>38100</xdr:colOff>
      <xdr:row>77</xdr:row>
      <xdr:rowOff>16611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118084</xdr:rowOff>
    </xdr:from>
    <xdr:to>
      <xdr:col>107</xdr:col>
      <xdr:colOff>101600</xdr:colOff>
      <xdr:row>77</xdr:row>
      <xdr:rowOff>48234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39361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50191</xdr:rowOff>
    </xdr:from>
    <xdr:to>
      <xdr:col>102</xdr:col>
      <xdr:colOff>165100</xdr:colOff>
      <xdr:row>77</xdr:row>
      <xdr:rowOff>151791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142918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58801</xdr:rowOff>
    </xdr:from>
    <xdr:to>
      <xdr:col>98</xdr:col>
      <xdr:colOff>38100</xdr:colOff>
      <xdr:row>77</xdr:row>
      <xdr:rowOff>160401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151528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主な構成項目である人件費については、住民１人当たり</a:t>
          </a:r>
          <a:r>
            <a:rPr kumimoji="1" lang="en-US" altLang="ja-JP" sz="1100">
              <a:solidFill>
                <a:schemeClr val="dk1"/>
              </a:solidFill>
              <a:effectLst/>
              <a:latin typeface="+mn-lt"/>
              <a:ea typeface="+mn-ea"/>
              <a:cs typeface="+mn-cs"/>
            </a:rPr>
            <a:t>57,914</a:t>
          </a:r>
          <a:r>
            <a:rPr kumimoji="1" lang="ja-JP" altLang="ja-JP" sz="1100">
              <a:solidFill>
                <a:schemeClr val="dk1"/>
              </a:solidFill>
              <a:effectLst/>
              <a:latin typeface="+mn-lt"/>
              <a:ea typeface="+mn-ea"/>
              <a:cs typeface="+mn-cs"/>
            </a:rPr>
            <a:t>円であり、前年度比で</a:t>
          </a:r>
          <a:r>
            <a:rPr kumimoji="1" lang="en-US" altLang="ja-JP" sz="1100">
              <a:solidFill>
                <a:schemeClr val="dk1"/>
              </a:solidFill>
              <a:effectLst/>
              <a:latin typeface="+mn-lt"/>
              <a:ea typeface="+mn-ea"/>
              <a:cs typeface="+mn-cs"/>
            </a:rPr>
            <a:t>320</a:t>
          </a:r>
          <a:r>
            <a:rPr kumimoji="1" lang="ja-JP" altLang="ja-JP" sz="1100">
              <a:solidFill>
                <a:schemeClr val="dk1"/>
              </a:solidFill>
              <a:effectLst/>
              <a:latin typeface="+mn-lt"/>
              <a:ea typeface="+mn-ea"/>
              <a:cs typeface="+mn-cs"/>
            </a:rPr>
            <a:t>円の減となり、全国平均、埼玉県平均、類似団体平均を下回る傾向は続いている。今後も行政サービスの提供方法の見直しに応じた職員数の縮減に努め、抑制を図る。</a:t>
          </a:r>
          <a:endParaRPr lang="ja-JP" altLang="ja-JP" sz="1400">
            <a:effectLst/>
          </a:endParaRPr>
        </a:p>
        <a:p>
          <a:r>
            <a:rPr kumimoji="1" lang="ja-JP" altLang="ja-JP" sz="1100">
              <a:solidFill>
                <a:schemeClr val="dk1"/>
              </a:solidFill>
              <a:effectLst/>
              <a:latin typeface="+mn-lt"/>
              <a:ea typeface="+mn-ea"/>
              <a:cs typeface="+mn-cs"/>
            </a:rPr>
            <a:t>扶助費については、住民１人当たり</a:t>
          </a:r>
          <a:r>
            <a:rPr kumimoji="1" lang="en-US" altLang="ja-JP" sz="1100">
              <a:solidFill>
                <a:schemeClr val="dk1"/>
              </a:solidFill>
              <a:effectLst/>
              <a:latin typeface="+mn-lt"/>
              <a:ea typeface="+mn-ea"/>
              <a:cs typeface="+mn-cs"/>
            </a:rPr>
            <a:t>116,178</a:t>
          </a:r>
          <a:r>
            <a:rPr kumimoji="1" lang="ja-JP" altLang="ja-JP" sz="1100">
              <a:solidFill>
                <a:schemeClr val="dk1"/>
              </a:solidFill>
              <a:effectLst/>
              <a:latin typeface="+mn-lt"/>
              <a:ea typeface="+mn-ea"/>
              <a:cs typeface="+mn-cs"/>
            </a:rPr>
            <a:t>円となり、前年度比で</a:t>
          </a:r>
          <a:r>
            <a:rPr kumimoji="1" lang="en-US" altLang="ja-JP" sz="1100">
              <a:solidFill>
                <a:schemeClr val="dk1"/>
              </a:solidFill>
              <a:effectLst/>
              <a:latin typeface="+mn-lt"/>
              <a:ea typeface="+mn-ea"/>
              <a:cs typeface="+mn-cs"/>
            </a:rPr>
            <a:t>6,797</a:t>
          </a:r>
          <a:r>
            <a:rPr kumimoji="1" lang="ja-JP" altLang="ja-JP" sz="1100">
              <a:solidFill>
                <a:schemeClr val="dk1"/>
              </a:solidFill>
              <a:effectLst/>
              <a:latin typeface="+mn-lt"/>
              <a:ea typeface="+mn-ea"/>
              <a:cs typeface="+mn-cs"/>
            </a:rPr>
            <a:t>円の増となった。主な増加要因は物価高騰重点支援給付金給付事業による扶助費の増によるものであるが、引き続き経常経費の減少につながる市単独事業や国、県の水準を上回って実施している事業について、見直しを行っていく必要がある。</a:t>
          </a:r>
          <a:endParaRPr lang="ja-JP" altLang="ja-JP" sz="1400">
            <a:effectLst/>
          </a:endParaRPr>
        </a:p>
        <a:p>
          <a:r>
            <a:rPr kumimoji="1" lang="ja-JP" altLang="ja-JP" sz="1100">
              <a:solidFill>
                <a:schemeClr val="dk1"/>
              </a:solidFill>
              <a:effectLst/>
              <a:latin typeface="+mn-lt"/>
              <a:ea typeface="+mn-ea"/>
              <a:cs typeface="+mn-cs"/>
            </a:rPr>
            <a:t>普通建設事業費については、住民１人当たり</a:t>
          </a:r>
          <a:r>
            <a:rPr kumimoji="1" lang="en-US" altLang="ja-JP" sz="1100">
              <a:solidFill>
                <a:schemeClr val="dk1"/>
              </a:solidFill>
              <a:effectLst/>
              <a:latin typeface="+mn-lt"/>
              <a:ea typeface="+mn-ea"/>
              <a:cs typeface="+mn-cs"/>
            </a:rPr>
            <a:t>21,780</a:t>
          </a:r>
          <a:r>
            <a:rPr kumimoji="1" lang="ja-JP" altLang="ja-JP" sz="1100">
              <a:solidFill>
                <a:schemeClr val="dk1"/>
              </a:solidFill>
              <a:effectLst/>
              <a:latin typeface="+mn-lt"/>
              <a:ea typeface="+mn-ea"/>
              <a:cs typeface="+mn-cs"/>
            </a:rPr>
            <a:t>円となっており、前年度比で</a:t>
          </a:r>
          <a:r>
            <a:rPr kumimoji="1" lang="en-US" altLang="ja-JP" sz="1100">
              <a:solidFill>
                <a:schemeClr val="dk1"/>
              </a:solidFill>
              <a:effectLst/>
              <a:latin typeface="+mn-lt"/>
              <a:ea typeface="+mn-ea"/>
              <a:cs typeface="+mn-cs"/>
            </a:rPr>
            <a:t>4,502</a:t>
          </a:r>
          <a:r>
            <a:rPr kumimoji="1" lang="ja-JP" altLang="ja-JP" sz="1100">
              <a:solidFill>
                <a:schemeClr val="dk1"/>
              </a:solidFill>
              <a:effectLst/>
              <a:latin typeface="+mn-lt"/>
              <a:ea typeface="+mn-ea"/>
              <a:cs typeface="+mn-cs"/>
            </a:rPr>
            <a:t>円の増加となったものの、前年度と同様に類似団体内では最も低い水準となっている。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14732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00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xdr:rowOff>
    </xdr:from>
    <xdr:to>
      <xdr:col>19</xdr:col>
      <xdr:colOff>177800</xdr:colOff>
      <xdr:row>36</xdr:row>
      <xdr:rowOff>7874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5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3302</xdr:rowOff>
    </xdr:from>
    <xdr:to>
      <xdr:col>15</xdr:col>
      <xdr:colOff>50800</xdr:colOff>
      <xdr:row>36</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5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36</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673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135382</xdr:rowOff>
    </xdr:from>
    <xdr:to>
      <xdr:col>24</xdr:col>
      <xdr:colOff>114300</xdr:colOff>
      <xdr:row>36</xdr:row>
      <xdr:rowOff>65532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113809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128524</xdr:rowOff>
    </xdr:from>
    <xdr:to>
      <xdr:col>20</xdr:col>
      <xdr:colOff>38100</xdr:colOff>
      <xdr:row>36</xdr:row>
      <xdr:rowOff>58674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123952</xdr:rowOff>
    </xdr:from>
    <xdr:to>
      <xdr:col>15</xdr:col>
      <xdr:colOff>101600</xdr:colOff>
      <xdr:row>36</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126238</xdr:rowOff>
    </xdr:from>
    <xdr:to>
      <xdr:col>10</xdr:col>
      <xdr:colOff>165100</xdr:colOff>
      <xdr:row>36</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47515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75184</xdr:rowOff>
    </xdr:from>
    <xdr:to>
      <xdr:col>6</xdr:col>
      <xdr:colOff>38100</xdr:colOff>
      <xdr:row>36</xdr:row>
      <xdr:rowOff>5334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138887</xdr:rowOff>
    </xdr:from>
    <xdr:to>
      <xdr:col>24</xdr:col>
      <xdr:colOff>63500</xdr:colOff>
      <xdr:row>59</xdr:row>
      <xdr:rowOff>16142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82987"/>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16142</xdr:rowOff>
    </xdr:from>
    <xdr:to>
      <xdr:col>19</xdr:col>
      <xdr:colOff>177800</xdr:colOff>
      <xdr:row>59</xdr:row>
      <xdr:rowOff>61303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31692"/>
          <a:ext cx="889000" cy="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142901</xdr:rowOff>
    </xdr:from>
    <xdr:to>
      <xdr:col>15</xdr:col>
      <xdr:colOff>50800</xdr:colOff>
      <xdr:row>59</xdr:row>
      <xdr:rowOff>61303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86851"/>
          <a:ext cx="889000" cy="12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142901</xdr:rowOff>
    </xdr:from>
    <xdr:to>
      <xdr:col>10</xdr:col>
      <xdr:colOff>114300</xdr:colOff>
      <xdr:row>59</xdr:row>
      <xdr:rowOff>63512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6851"/>
          <a:ext cx="889000" cy="12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88087</xdr:rowOff>
    </xdr:from>
    <xdr:to>
      <xdr:col>24</xdr:col>
      <xdr:colOff>114300</xdr:colOff>
      <xdr:row>59</xdr:row>
      <xdr:rowOff>18237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136792</xdr:rowOff>
    </xdr:from>
    <xdr:to>
      <xdr:col>20</xdr:col>
      <xdr:colOff>38100</xdr:colOff>
      <xdr:row>59</xdr:row>
      <xdr:rowOff>66942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58069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10503</xdr:rowOff>
    </xdr:from>
    <xdr:to>
      <xdr:col>15</xdr:col>
      <xdr:colOff>101600</xdr:colOff>
      <xdr:row>59</xdr:row>
      <xdr:rowOff>112103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103230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92101</xdr:rowOff>
    </xdr:from>
    <xdr:to>
      <xdr:col>10</xdr:col>
      <xdr:colOff>165100</xdr:colOff>
      <xdr:row>52</xdr:row>
      <xdr:rowOff>22251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2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12712</xdr:rowOff>
    </xdr:from>
    <xdr:to>
      <xdr:col>6</xdr:col>
      <xdr:colOff>38100</xdr:colOff>
      <xdr:row>59</xdr:row>
      <xdr:rowOff>114312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105439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127629</xdr:rowOff>
    </xdr:from>
    <xdr:to>
      <xdr:col>24</xdr:col>
      <xdr:colOff>63500</xdr:colOff>
      <xdr:row>78</xdr:row>
      <xdr:rowOff>43680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29279"/>
          <a:ext cx="838200" cy="8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109223</xdr:rowOff>
    </xdr:from>
    <xdr:to>
      <xdr:col>19</xdr:col>
      <xdr:colOff>177800</xdr:colOff>
      <xdr:row>78</xdr:row>
      <xdr:rowOff>43680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10873"/>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109223</xdr:rowOff>
    </xdr:from>
    <xdr:to>
      <xdr:col>15</xdr:col>
      <xdr:colOff>50800</xdr:colOff>
      <xdr:row>79</xdr:row>
      <xdr:rowOff>18323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10873"/>
          <a:ext cx="889000" cy="2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18323</xdr:rowOff>
    </xdr:from>
    <xdr:to>
      <xdr:col>10</xdr:col>
      <xdr:colOff>114300</xdr:colOff>
      <xdr:row>79</xdr:row>
      <xdr:rowOff>51772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62873"/>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76829</xdr:rowOff>
    </xdr:from>
    <xdr:to>
      <xdr:col>24</xdr:col>
      <xdr:colOff>114300</xdr:colOff>
      <xdr:row>78</xdr:row>
      <xdr:rowOff>6979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55256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164330</xdr:rowOff>
    </xdr:from>
    <xdr:to>
      <xdr:col>20</xdr:col>
      <xdr:colOff>38100</xdr:colOff>
      <xdr:row>78</xdr:row>
      <xdr:rowOff>94480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85607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58423</xdr:rowOff>
    </xdr:from>
    <xdr:to>
      <xdr:col>15</xdr:col>
      <xdr:colOff>101600</xdr:colOff>
      <xdr:row>77</xdr:row>
      <xdr:rowOff>160023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151150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5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138973</xdr:rowOff>
    </xdr:from>
    <xdr:to>
      <xdr:col>10</xdr:col>
      <xdr:colOff>165100</xdr:colOff>
      <xdr:row>79</xdr:row>
      <xdr:rowOff>69123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6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972</xdr:rowOff>
    </xdr:from>
    <xdr:to>
      <xdr:col>6</xdr:col>
      <xdr:colOff>38100</xdr:colOff>
      <xdr:row>79</xdr:row>
      <xdr:rowOff>102572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93699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84113</xdr:rowOff>
    </xdr:from>
    <xdr:to>
      <xdr:col>24</xdr:col>
      <xdr:colOff>63500</xdr:colOff>
      <xdr:row>97</xdr:row>
      <xdr:rowOff>132975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14763"/>
          <a:ext cx="838200" cy="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147910</xdr:rowOff>
    </xdr:from>
    <xdr:to>
      <xdr:col>19</xdr:col>
      <xdr:colOff>177800</xdr:colOff>
      <xdr:row>97</xdr:row>
      <xdr:rowOff>84113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07110"/>
          <a:ext cx="889000" cy="10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147910</xdr:rowOff>
    </xdr:from>
    <xdr:to>
      <xdr:col>15</xdr:col>
      <xdr:colOff>50800</xdr:colOff>
      <xdr:row>98</xdr:row>
      <xdr:rowOff>13875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07110"/>
          <a:ext cx="889000" cy="2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13875</xdr:rowOff>
    </xdr:from>
    <xdr:to>
      <xdr:col>10</xdr:col>
      <xdr:colOff>114300</xdr:colOff>
      <xdr:row>98</xdr:row>
      <xdr:rowOff>119469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5975"/>
          <a:ext cx="889000" cy="10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82175</xdr:rowOff>
    </xdr:from>
    <xdr:to>
      <xdr:col>24</xdr:col>
      <xdr:colOff>114300</xdr:colOff>
      <xdr:row>98</xdr:row>
      <xdr:rowOff>12325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168552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33313</xdr:rowOff>
    </xdr:from>
    <xdr:to>
      <xdr:col>20</xdr:col>
      <xdr:colOff>38100</xdr:colOff>
      <xdr:row>97</xdr:row>
      <xdr:rowOff>134913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126040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97110</xdr:rowOff>
    </xdr:from>
    <xdr:to>
      <xdr:col>15</xdr:col>
      <xdr:colOff>101600</xdr:colOff>
      <xdr:row>97</xdr:row>
      <xdr:rowOff>27260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18387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134525</xdr:rowOff>
    </xdr:from>
    <xdr:to>
      <xdr:col>10</xdr:col>
      <xdr:colOff>165100</xdr:colOff>
      <xdr:row>98</xdr:row>
      <xdr:rowOff>64675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68669</xdr:rowOff>
    </xdr:from>
    <xdr:to>
      <xdr:col>6</xdr:col>
      <xdr:colOff>38100</xdr:colOff>
      <xdr:row>98</xdr:row>
      <xdr:rowOff>170269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50165</xdr:rowOff>
    </xdr:from>
    <xdr:to>
      <xdr:col>55</xdr:col>
      <xdr:colOff>0</xdr:colOff>
      <xdr:row>38</xdr:row>
      <xdr:rowOff>55880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652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50165</xdr:rowOff>
    </xdr:from>
    <xdr:to>
      <xdr:col>50</xdr:col>
      <xdr:colOff>114300</xdr:colOff>
      <xdr:row>38</xdr:row>
      <xdr:rowOff>55880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65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47117</xdr:rowOff>
    </xdr:from>
    <xdr:to>
      <xdr:col>45</xdr:col>
      <xdr:colOff>177800</xdr:colOff>
      <xdr:row>38</xdr:row>
      <xdr:rowOff>50165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22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42926</xdr:rowOff>
    </xdr:from>
    <xdr:to>
      <xdr:col>41</xdr:col>
      <xdr:colOff>50800</xdr:colOff>
      <xdr:row>38</xdr:row>
      <xdr:rowOff>47117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580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170815</xdr:rowOff>
    </xdr:from>
    <xdr:to>
      <xdr:col>55</xdr:col>
      <xdr:colOff>50800</xdr:colOff>
      <xdr:row>38</xdr:row>
      <xdr:rowOff>100965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149242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xdr:rowOff>
    </xdr:from>
    <xdr:to>
      <xdr:col>50</xdr:col>
      <xdr:colOff>165100</xdr:colOff>
      <xdr:row>38</xdr:row>
      <xdr:rowOff>106680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170815</xdr:rowOff>
    </xdr:from>
    <xdr:to>
      <xdr:col>46</xdr:col>
      <xdr:colOff>38100</xdr:colOff>
      <xdr:row>38</xdr:row>
      <xdr:rowOff>100965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92092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0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163576</xdr:rowOff>
    </xdr:from>
    <xdr:to>
      <xdr:col>36</xdr:col>
      <xdr:colOff>165100</xdr:colOff>
      <xdr:row>38</xdr:row>
      <xdr:rowOff>93726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84853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27839</xdr:rowOff>
    </xdr:from>
    <xdr:to>
      <xdr:col>55</xdr:col>
      <xdr:colOff>0</xdr:colOff>
      <xdr:row>58</xdr:row>
      <xdr:rowOff>40716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71939"/>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123927</xdr:rowOff>
    </xdr:from>
    <xdr:to>
      <xdr:col>50</xdr:col>
      <xdr:colOff>114300</xdr:colOff>
      <xdr:row>58</xdr:row>
      <xdr:rowOff>27839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96577"/>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123927</xdr:rowOff>
    </xdr:from>
    <xdr:to>
      <xdr:col>45</xdr:col>
      <xdr:colOff>177800</xdr:colOff>
      <xdr:row>58</xdr:row>
      <xdr:rowOff>84684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96577"/>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54432</xdr:rowOff>
    </xdr:from>
    <xdr:to>
      <xdr:col>41</xdr:col>
      <xdr:colOff>50800</xdr:colOff>
      <xdr:row>58</xdr:row>
      <xdr:rowOff>84684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8532"/>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161366</xdr:rowOff>
    </xdr:from>
    <xdr:to>
      <xdr:col>55</xdr:col>
      <xdr:colOff>50800</xdr:colOff>
      <xdr:row>58</xdr:row>
      <xdr:rowOff>91516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148489</xdr:rowOff>
    </xdr:from>
    <xdr:to>
      <xdr:col>50</xdr:col>
      <xdr:colOff>165100</xdr:colOff>
      <xdr:row>58</xdr:row>
      <xdr:rowOff>78639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69766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73127</xdr:rowOff>
    </xdr:from>
    <xdr:to>
      <xdr:col>46</xdr:col>
      <xdr:colOff>38100</xdr:colOff>
      <xdr:row>58</xdr:row>
      <xdr:rowOff>3277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165854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3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33884</xdr:rowOff>
    </xdr:from>
    <xdr:to>
      <xdr:col>41</xdr:col>
      <xdr:colOff>101600</xdr:colOff>
      <xdr:row>58</xdr:row>
      <xdr:rowOff>135484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126611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3632</xdr:rowOff>
    </xdr:from>
    <xdr:to>
      <xdr:col>36</xdr:col>
      <xdr:colOff>165100</xdr:colOff>
      <xdr:row>58</xdr:row>
      <xdr:rowOff>105232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96359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31784</xdr:rowOff>
    </xdr:from>
    <xdr:to>
      <xdr:col>55</xdr:col>
      <xdr:colOff>0</xdr:colOff>
      <xdr:row>79</xdr:row>
      <xdr:rowOff>35246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76334"/>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27474</xdr:rowOff>
    </xdr:from>
    <xdr:to>
      <xdr:col>50</xdr:col>
      <xdr:colOff>114300</xdr:colOff>
      <xdr:row>79</xdr:row>
      <xdr:rowOff>35246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7202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7536</xdr:rowOff>
    </xdr:from>
    <xdr:to>
      <xdr:col>45</xdr:col>
      <xdr:colOff>177800</xdr:colOff>
      <xdr:row>79</xdr:row>
      <xdr:rowOff>27474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2086"/>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7536</xdr:rowOff>
    </xdr:from>
    <xdr:to>
      <xdr:col>41</xdr:col>
      <xdr:colOff>50800</xdr:colOff>
      <xdr:row>79</xdr:row>
      <xdr:rowOff>49321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2086"/>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152434</xdr:rowOff>
    </xdr:from>
    <xdr:to>
      <xdr:col>55</xdr:col>
      <xdr:colOff>50800</xdr:colOff>
      <xdr:row>79</xdr:row>
      <xdr:rowOff>82584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67361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155896</xdr:rowOff>
    </xdr:from>
    <xdr:to>
      <xdr:col>50</xdr:col>
      <xdr:colOff>165100</xdr:colOff>
      <xdr:row>79</xdr:row>
      <xdr:rowOff>86046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77173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148124</xdr:rowOff>
    </xdr:from>
    <xdr:to>
      <xdr:col>46</xdr:col>
      <xdr:colOff>38100</xdr:colOff>
      <xdr:row>79</xdr:row>
      <xdr:rowOff>78274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69401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128186</xdr:rowOff>
    </xdr:from>
    <xdr:to>
      <xdr:col>41</xdr:col>
      <xdr:colOff>101600</xdr:colOff>
      <xdr:row>79</xdr:row>
      <xdr:rowOff>58336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49463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169971</xdr:rowOff>
    </xdr:from>
    <xdr:to>
      <xdr:col>36</xdr:col>
      <xdr:colOff>165100</xdr:colOff>
      <xdr:row>79</xdr:row>
      <xdr:rowOff>100121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91248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110806</xdr:rowOff>
    </xdr:from>
    <xdr:to>
      <xdr:col>55</xdr:col>
      <xdr:colOff>0</xdr:colOff>
      <xdr:row>98</xdr:row>
      <xdr:rowOff>55552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41456"/>
          <a:ext cx="838200" cy="1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55552</xdr:rowOff>
    </xdr:from>
    <xdr:to>
      <xdr:col>50</xdr:col>
      <xdr:colOff>114300</xdr:colOff>
      <xdr:row>98</xdr:row>
      <xdr:rowOff>67416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5765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17422</xdr:rowOff>
    </xdr:from>
    <xdr:to>
      <xdr:col>45</xdr:col>
      <xdr:colOff>177800</xdr:colOff>
      <xdr:row>98</xdr:row>
      <xdr:rowOff>67416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19522"/>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169464</xdr:rowOff>
    </xdr:from>
    <xdr:to>
      <xdr:col>41</xdr:col>
      <xdr:colOff>50800</xdr:colOff>
      <xdr:row>98</xdr:row>
      <xdr:rowOff>17422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011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60006</xdr:rowOff>
    </xdr:from>
    <xdr:to>
      <xdr:col>55</xdr:col>
      <xdr:colOff>50800</xdr:colOff>
      <xdr:row>97</xdr:row>
      <xdr:rowOff>161606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146383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xdr:rowOff>
    </xdr:from>
    <xdr:to>
      <xdr:col>50</xdr:col>
      <xdr:colOff>165100</xdr:colOff>
      <xdr:row>98</xdr:row>
      <xdr:rowOff>106352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16616</xdr:rowOff>
    </xdr:from>
    <xdr:to>
      <xdr:col>46</xdr:col>
      <xdr:colOff>38100</xdr:colOff>
      <xdr:row>98</xdr:row>
      <xdr:rowOff>118216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109343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138072</xdr:rowOff>
    </xdr:from>
    <xdr:to>
      <xdr:col>41</xdr:col>
      <xdr:colOff>101600</xdr:colOff>
      <xdr:row>98</xdr:row>
      <xdr:rowOff>68222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59349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118664</xdr:rowOff>
    </xdr:from>
    <xdr:to>
      <xdr:col>36</xdr:col>
      <xdr:colOff>165100</xdr:colOff>
      <xdr:row>98</xdr:row>
      <xdr:rowOff>48814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39941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159512</xdr:rowOff>
    </xdr:from>
    <xdr:to>
      <xdr:col>85</xdr:col>
      <xdr:colOff>127000</xdr:colOff>
      <xdr:row>37</xdr:row>
      <xdr:rowOff>64589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31712"/>
          <a:ext cx="8382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64589</xdr:rowOff>
    </xdr:from>
    <xdr:to>
      <xdr:col>81</xdr:col>
      <xdr:colOff>50800</xdr:colOff>
      <xdr:row>37</xdr:row>
      <xdr:rowOff>105084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8239"/>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112704</xdr:rowOff>
    </xdr:from>
    <xdr:to>
      <xdr:col>76</xdr:col>
      <xdr:colOff>114300</xdr:colOff>
      <xdr:row>37</xdr:row>
      <xdr:rowOff>105084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84904"/>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46083</xdr:rowOff>
    </xdr:from>
    <xdr:to>
      <xdr:col>71</xdr:col>
      <xdr:colOff>177800</xdr:colOff>
      <xdr:row>36</xdr:row>
      <xdr:rowOff>112704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18283"/>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108712</xdr:rowOff>
    </xdr:from>
    <xdr:to>
      <xdr:col>85</xdr:col>
      <xdr:colOff>177800</xdr:colOff>
      <xdr:row>37</xdr:row>
      <xdr:rowOff>38862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131589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13789</xdr:rowOff>
    </xdr:from>
    <xdr:to>
      <xdr:col>81</xdr:col>
      <xdr:colOff>101600</xdr:colOff>
      <xdr:row>37</xdr:row>
      <xdr:rowOff>115389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131916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54284</xdr:rowOff>
    </xdr:from>
    <xdr:to>
      <xdr:col>76</xdr:col>
      <xdr:colOff>165100</xdr:colOff>
      <xdr:row>37</xdr:row>
      <xdr:rowOff>155884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61904</xdr:rowOff>
    </xdr:from>
    <xdr:to>
      <xdr:col>72</xdr:col>
      <xdr:colOff>38100</xdr:colOff>
      <xdr:row>36</xdr:row>
      <xdr:rowOff>163504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166733</xdr:rowOff>
    </xdr:from>
    <xdr:to>
      <xdr:col>67</xdr:col>
      <xdr:colOff>101600</xdr:colOff>
      <xdr:row>36</xdr:row>
      <xdr:rowOff>96883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113410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31229</xdr:rowOff>
    </xdr:from>
    <xdr:to>
      <xdr:col>85</xdr:col>
      <xdr:colOff>127000</xdr:colOff>
      <xdr:row>56</xdr:row>
      <xdr:rowOff>37973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32429"/>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31229</xdr:rowOff>
    </xdr:from>
    <xdr:to>
      <xdr:col>81</xdr:col>
      <xdr:colOff>50800</xdr:colOff>
      <xdr:row>56</xdr:row>
      <xdr:rowOff>86322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32429"/>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160594</xdr:rowOff>
    </xdr:from>
    <xdr:to>
      <xdr:col>76</xdr:col>
      <xdr:colOff>114300</xdr:colOff>
      <xdr:row>56</xdr:row>
      <xdr:rowOff>86322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90344"/>
          <a:ext cx="889000" cy="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160594</xdr:rowOff>
    </xdr:from>
    <xdr:to>
      <xdr:col>71</xdr:col>
      <xdr:colOff>177800</xdr:colOff>
      <xdr:row>56</xdr:row>
      <xdr:rowOff>97249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90344"/>
          <a:ext cx="889000" cy="1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158623</xdr:rowOff>
    </xdr:from>
    <xdr:to>
      <xdr:col>85</xdr:col>
      <xdr:colOff>177800</xdr:colOff>
      <xdr:row>56</xdr:row>
      <xdr:rowOff>88773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137050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151879</xdr:rowOff>
    </xdr:from>
    <xdr:to>
      <xdr:col>81</xdr:col>
      <xdr:colOff>101600</xdr:colOff>
      <xdr:row>56</xdr:row>
      <xdr:rowOff>82029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73156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35522</xdr:rowOff>
    </xdr:from>
    <xdr:to>
      <xdr:col>76</xdr:col>
      <xdr:colOff>165100</xdr:colOff>
      <xdr:row>56</xdr:row>
      <xdr:rowOff>137122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128249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109794</xdr:rowOff>
    </xdr:from>
    <xdr:to>
      <xdr:col>72</xdr:col>
      <xdr:colOff>38100</xdr:colOff>
      <xdr:row>56</xdr:row>
      <xdr:rowOff>39944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31071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46449</xdr:rowOff>
    </xdr:from>
    <xdr:to>
      <xdr:col>67</xdr:col>
      <xdr:colOff>101600</xdr:colOff>
      <xdr:row>56</xdr:row>
      <xdr:rowOff>148049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139176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26239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0789"/>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26239</xdr:rowOff>
    </xdr:from>
    <xdr:to>
      <xdr:col>71</xdr:col>
      <xdr:colOff>177800</xdr:colOff>
      <xdr:row>79</xdr:row>
      <xdr:rowOff>32716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078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146889</xdr:rowOff>
    </xdr:from>
    <xdr:to>
      <xdr:col>72</xdr:col>
      <xdr:colOff>38100</xdr:colOff>
      <xdr:row>79</xdr:row>
      <xdr:rowOff>77039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68166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1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153366</xdr:rowOff>
    </xdr:from>
    <xdr:to>
      <xdr:col>67</xdr:col>
      <xdr:colOff>101600</xdr:colOff>
      <xdr:row>79</xdr:row>
      <xdr:rowOff>83516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74643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50146</xdr:rowOff>
    </xdr:from>
    <xdr:to>
      <xdr:col>85</xdr:col>
      <xdr:colOff>127000</xdr:colOff>
      <xdr:row>96</xdr:row>
      <xdr:rowOff>66091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0934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43059</xdr:rowOff>
    </xdr:from>
    <xdr:to>
      <xdr:col>81</xdr:col>
      <xdr:colOff>50800</xdr:colOff>
      <xdr:row>96</xdr:row>
      <xdr:rowOff>50146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0225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43059</xdr:rowOff>
    </xdr:from>
    <xdr:to>
      <xdr:col>76</xdr:col>
      <xdr:colOff>114300</xdr:colOff>
      <xdr:row>96</xdr:row>
      <xdr:rowOff>81407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02259"/>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81407</xdr:rowOff>
    </xdr:from>
    <xdr:to>
      <xdr:col>71</xdr:col>
      <xdr:colOff>177800</xdr:colOff>
      <xdr:row>96</xdr:row>
      <xdr:rowOff>95638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40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15291</xdr:rowOff>
    </xdr:from>
    <xdr:to>
      <xdr:col>85</xdr:col>
      <xdr:colOff>177800</xdr:colOff>
      <xdr:row>96</xdr:row>
      <xdr:rowOff>116891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165168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170796</xdr:rowOff>
    </xdr:from>
    <xdr:to>
      <xdr:col>81</xdr:col>
      <xdr:colOff>101600</xdr:colOff>
      <xdr:row>96</xdr:row>
      <xdr:rowOff>100946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92073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163709</xdr:rowOff>
    </xdr:from>
    <xdr:to>
      <xdr:col>76</xdr:col>
      <xdr:colOff>165100</xdr:colOff>
      <xdr:row>96</xdr:row>
      <xdr:rowOff>93859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84986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30607</xdr:rowOff>
    </xdr:from>
    <xdr:to>
      <xdr:col>72</xdr:col>
      <xdr:colOff>38100</xdr:colOff>
      <xdr:row>96</xdr:row>
      <xdr:rowOff>132207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123334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44838</xdr:rowOff>
    </xdr:from>
    <xdr:to>
      <xdr:col>67</xdr:col>
      <xdr:colOff>101600</xdr:colOff>
      <xdr:row>96</xdr:row>
      <xdr:rowOff>146438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137565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24257</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710807"/>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144907</xdr:rowOff>
    </xdr:from>
    <xdr:to>
      <xdr:col>116</xdr:col>
      <xdr:colOff>114300</xdr:colOff>
      <xdr:row>39</xdr:row>
      <xdr:rowOff>75057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59834</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全体で見ると類似団体平均に比べ、住民一人当たりコストは低い水準となっている。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36,064</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6,165</a:t>
          </a:r>
          <a:r>
            <a:rPr kumimoji="1" lang="ja-JP" altLang="en-US" sz="1300">
              <a:latin typeface="ＭＳ Ｐゴシック" panose="020B0600070205080204" pitchFamily="50" charset="-128"/>
              <a:ea typeface="ＭＳ Ｐゴシック" panose="020B0600070205080204" pitchFamily="50" charset="-128"/>
            </a:rPr>
            <a:t>円の増となっている。これは、財政調整基金や減債基金への積立の増が主な要因となっている。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170,070</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300">
              <a:latin typeface="ＭＳ Ｐゴシック" panose="020B0600070205080204" pitchFamily="50" charset="-128"/>
              <a:ea typeface="ＭＳ Ｐゴシック" panose="020B0600070205080204" pitchFamily="50" charset="-128"/>
            </a:rPr>
            <a:t>。これは、物価高騰重点支援給付金給付事業の増が主な要因となっている。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28,764</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300">
              <a:latin typeface="ＭＳ Ｐゴシック" panose="020B0600070205080204" pitchFamily="50" charset="-128"/>
              <a:ea typeface="ＭＳ Ｐゴシック" panose="020B0600070205080204" pitchFamily="50" charset="-128"/>
            </a:rPr>
            <a:t>。これは、街区公園等整備の増が主な要因となっている。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13,168</a:t>
          </a:r>
          <a:r>
            <a:rPr kumimoji="1" lang="ja-JP" altLang="en-US" sz="1300">
              <a:latin typeface="ＭＳ Ｐゴシック" panose="020B0600070205080204" pitchFamily="50" charset="-128"/>
              <a:ea typeface="ＭＳ Ｐゴシック" panose="020B0600070205080204" pitchFamily="50" charset="-128"/>
            </a:rPr>
            <a:t>円で類似団体平均を超えており、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円の増となっている。これは、川越地区消防組合負担金の増が主な要因となっている。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令和５年度は、令和４年度に引き続き、財政調整基金の取り崩し額の減少や積み立てにより、基金残高が増加し、基金残高の比率が増加した。</a:t>
          </a:r>
          <a:endParaRPr lang="ja-JP" altLang="ja-JP" sz="1400">
            <a:effectLst/>
          </a:endParaRPr>
        </a:p>
        <a:p>
          <a:r>
            <a:rPr kumimoji="1" lang="ja-JP" altLang="ja-JP" sz="1100">
              <a:solidFill>
                <a:schemeClr val="dk1"/>
              </a:solidFill>
              <a:effectLst/>
              <a:latin typeface="+mn-lt"/>
              <a:ea typeface="+mn-ea"/>
              <a:cs typeface="+mn-cs"/>
            </a:rPr>
            <a:t>　一方、実質単年度収支については、令和４年度に続いて減少し、令和元年度以来の赤字へ転じたことから、財政構造の見直しの強化が必要である。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各会計ともに黒字で推移しており安定している。今後も安定した水準で推移できるよう努める。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年度については、前年度と比較して実質公債費比率の分子の値が増加した。その要因としては、分子から差引する算入公債費等が災害復旧費等に係る基準財政需要額の減に伴い減少したためである。</a:t>
          </a:r>
          <a:endParaRPr lang="ja-JP" altLang="ja-JP" sz="1400">
            <a:effectLst/>
          </a:endParaRPr>
        </a:p>
        <a:p>
          <a:r>
            <a:rPr kumimoji="1" lang="ja-JP" altLang="ja-JP" sz="1100">
              <a:solidFill>
                <a:schemeClr val="dk1"/>
              </a:solidFill>
              <a:effectLst/>
              <a:latin typeface="+mn-lt"/>
              <a:ea typeface="+mn-ea"/>
              <a:cs typeface="+mn-cs"/>
            </a:rPr>
            <a:t>　今後、大規模事業の進展により、長期的に元利償還金の増加が見込まれるため、急激な負担増とならないように計画的な財政運営に努める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令和５年度については、前年度と比較して将来負担比率の分子の値が減少した。</a:t>
          </a:r>
          <a:endParaRPr lang="ja-JP" altLang="ja-JP" sz="1400">
            <a:effectLst/>
          </a:endParaRPr>
        </a:p>
        <a:p>
          <a:r>
            <a:rPr kumimoji="1" lang="ja-JP" altLang="ja-JP" sz="1100">
              <a:solidFill>
                <a:schemeClr val="dk1"/>
              </a:solidFill>
              <a:effectLst/>
              <a:latin typeface="+mn-lt"/>
              <a:ea typeface="+mn-ea"/>
              <a:cs typeface="+mn-cs"/>
            </a:rPr>
            <a:t>　将来負担比率の分子の状況としては、将来負担額が一般会計等に係る地方債の現在高等の減により減少し、充当可能財源等が充当可能基金の増により増加したことで、全体として減少することとなった。</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今後についても、大規模事業の進展により、将来負担額の増が見込まれているため、その中において適正な水準で比率が推移するよう、計画的な財政運営に努める。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・各基金においては、事業実施に伴う取り崩しを行ったものの、前年度剰余金が大きく増加したことに伴う財政調整基金の増、各基金に対するふるさと納税寄附金の増などにより約３８億円増加した。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当初予算編成において、財源対策として各年度に財政調整基金からの取り崩しを見込むものの、事務事業の見直しなど経常的経費の抑制などに取り組みながら、財政調整基金にできるだけ依存しない財政運営に努め、基金残高の確保を図る。</a:t>
          </a:r>
          <a:endParaRPr lang="ja-JP" altLang="ja-JP" sz="1400">
            <a:effectLst/>
          </a:endParaRPr>
        </a:p>
        <a:p>
          <a:r>
            <a:rPr kumimoji="1" lang="ja-JP" altLang="ja-JP" sz="1100">
              <a:solidFill>
                <a:schemeClr val="dk1"/>
              </a:solidFill>
              <a:effectLst/>
              <a:latin typeface="+mn-lt"/>
              <a:ea typeface="+mn-ea"/>
              <a:cs typeface="+mn-cs"/>
            </a:rPr>
            <a:t>・各基金の設置目的を踏まえ、計画的に積み立てた上で有効活用をする。また、安全性に配慮しつつ、より効果的な運用に努める。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・職員退職手当基金：定年退職者の急増に伴う退職手当の支出増加に備え、財政負担の平準化を図る。</a:t>
          </a:r>
          <a:endParaRPr lang="ja-JP" altLang="ja-JP" sz="1400">
            <a:effectLst/>
          </a:endParaRPr>
        </a:p>
        <a:p>
          <a:r>
            <a:rPr kumimoji="1" lang="ja-JP" altLang="ja-JP" sz="1100">
              <a:solidFill>
                <a:schemeClr val="dk1"/>
              </a:solidFill>
              <a:effectLst/>
              <a:latin typeface="+mn-lt"/>
              <a:ea typeface="+mn-ea"/>
              <a:cs typeface="+mn-cs"/>
            </a:rPr>
            <a:t>・公共施設マネジメント基金：公共施設の建替や改修などのピークに備え、財政負担の軽減を目的とする。</a:t>
          </a:r>
          <a:endParaRPr lang="ja-JP" altLang="ja-JP" sz="1400">
            <a:effectLst/>
          </a:endParaRPr>
        </a:p>
        <a:p>
          <a:r>
            <a:rPr kumimoji="1" lang="ja-JP" altLang="ja-JP" sz="1100">
              <a:solidFill>
                <a:schemeClr val="dk1"/>
              </a:solidFill>
              <a:effectLst/>
              <a:latin typeface="+mn-lt"/>
              <a:ea typeface="+mn-ea"/>
              <a:cs typeface="+mn-cs"/>
            </a:rPr>
            <a:t>・大学奨学金基金：経済的理由により学校教育法による大学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大学院及び短期大学を除く。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における修学が困難な者に対し、奨学金を支給する。</a:t>
          </a:r>
          <a:endParaRPr lang="ja-JP" altLang="ja-JP" sz="1400">
            <a:effectLst/>
          </a:endParaRPr>
        </a:p>
        <a:p>
          <a:r>
            <a:rPr kumimoji="1" lang="ja-JP" altLang="ja-JP" sz="1100">
              <a:solidFill>
                <a:schemeClr val="dk1"/>
              </a:solidFill>
              <a:effectLst/>
              <a:latin typeface="+mn-lt"/>
              <a:ea typeface="+mn-ea"/>
              <a:cs typeface="+mn-cs"/>
            </a:rPr>
            <a:t>・森林環境基金：森林環境譲与税を活用し、森林の整備及びその促進に関する施策を行う。</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・公共施設マネジメント基金：市有地売却による増</a:t>
          </a:r>
          <a:endParaRPr lang="ja-JP" altLang="ja-JP" sz="1400">
            <a:effectLst/>
          </a:endParaRPr>
        </a:p>
        <a:p>
          <a:r>
            <a:rPr kumimoji="1" lang="ja-JP" altLang="ja-JP" sz="1100">
              <a:solidFill>
                <a:schemeClr val="dk1"/>
              </a:solidFill>
              <a:effectLst/>
              <a:latin typeface="+mn-lt"/>
              <a:ea typeface="+mn-ea"/>
              <a:cs typeface="+mn-cs"/>
            </a:rPr>
            <a:t>・文化芸術スポーツ振興基金：ふるさと納税寄附金による増</a:t>
          </a:r>
          <a:endParaRPr lang="ja-JP" altLang="ja-JP" sz="1400">
            <a:effectLst/>
          </a:endParaRPr>
        </a:p>
        <a:p>
          <a:r>
            <a:rPr kumimoji="1" lang="ja-JP" altLang="ja-JP" sz="1100">
              <a:solidFill>
                <a:schemeClr val="dk1"/>
              </a:solidFill>
              <a:effectLst/>
              <a:latin typeface="+mn-lt"/>
              <a:ea typeface="+mn-ea"/>
              <a:cs typeface="+mn-cs"/>
            </a:rPr>
            <a:t>・みんなで支える観光基金：ふるさと納税寄附金による増</a:t>
          </a:r>
          <a:endParaRPr lang="ja-JP" altLang="ja-JP" sz="1400">
            <a:effectLst/>
          </a:endParaRPr>
        </a:p>
        <a:p>
          <a:r>
            <a:rPr kumimoji="1" lang="ja-JP" altLang="ja-JP" sz="1100">
              <a:solidFill>
                <a:schemeClr val="dk1"/>
              </a:solidFill>
              <a:effectLst/>
              <a:latin typeface="+mn-lt"/>
              <a:ea typeface="+mn-ea"/>
              <a:cs typeface="+mn-cs"/>
            </a:rPr>
            <a:t>・大学奨学金基金：ふるさと納税寄附金による増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・職員退職手当基金：令和１５年～１８年度における退職者ピークに向けて、令和６年度～１４年度以降に約１９億円を積み立てる予定。</a:t>
          </a:r>
          <a:endParaRPr lang="ja-JP" altLang="ja-JP" sz="1400">
            <a:effectLst/>
          </a:endParaRPr>
        </a:p>
        <a:p>
          <a:r>
            <a:rPr kumimoji="1" lang="ja-JP" altLang="ja-JP" sz="1100">
              <a:solidFill>
                <a:schemeClr val="dk1"/>
              </a:solidFill>
              <a:effectLst/>
              <a:latin typeface="+mn-lt"/>
              <a:ea typeface="+mn-ea"/>
              <a:cs typeface="+mn-cs"/>
            </a:rPr>
            <a:t>・公共施設マネジメント基金：公共施設の保全及び更新を計画的に行うため、令和１５年度以降のピークに向けて継続的に積み立てる予定。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・前年度剰余金や当年度事業精算に伴う剰余金が大きく増加したため。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・普通交付税追加交付分のうち臨時財政対策債償還基金費として２．４億円を積み立てたため。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・経済事情の変動等により財源が不足する場合や市債の償還額がほかの年度に比較して多額となる年度に取り崩しを行う。</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4" zoomScale="85" zoomScaleNormal="85" workbookViewId="0">
      <selection activeCell="AO34" sqref="AO34:BC34"/>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132296876</v>
      </c>
      <c r="BO4" s="436"/>
      <c r="BP4" s="436"/>
      <c r="BQ4" s="436"/>
      <c r="BR4" s="436"/>
      <c r="BS4" s="436"/>
      <c r="BT4" s="436"/>
      <c r="BU4" s="437"/>
      <c r="BV4" s="435">
        <v>130378426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7.5</v>
      </c>
      <c r="CU4" s="576"/>
      <c r="CV4" s="576"/>
      <c r="CW4" s="576"/>
      <c r="CX4" s="576"/>
      <c r="CY4" s="576"/>
      <c r="CZ4" s="576"/>
      <c r="DA4" s="577"/>
      <c r="DB4" s="575">
        <v>12.7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126997796</v>
      </c>
      <c r="BO5" s="407"/>
      <c r="BP5" s="407"/>
      <c r="BQ5" s="407"/>
      <c r="BR5" s="407"/>
      <c r="BS5" s="407"/>
      <c r="BT5" s="407"/>
      <c r="BU5" s="408"/>
      <c r="BV5" s="406">
        <v>121558311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99.8</v>
      </c>
      <c r="CU5" s="404"/>
      <c r="CV5" s="404"/>
      <c r="CW5" s="404"/>
      <c r="CX5" s="404"/>
      <c r="CY5" s="404"/>
      <c r="CZ5" s="404"/>
      <c r="DA5" s="405"/>
      <c r="DB5" s="403">
        <v>98.9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5299080</v>
      </c>
      <c r="BO6" s="407"/>
      <c r="BP6" s="407"/>
      <c r="BQ6" s="407"/>
      <c r="BR6" s="407"/>
      <c r="BS6" s="407"/>
      <c r="BT6" s="407"/>
      <c r="BU6" s="408"/>
      <c r="BV6" s="406">
        <v>8820115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100.8</v>
      </c>
      <c r="CU6" s="550"/>
      <c r="CV6" s="550"/>
      <c r="CW6" s="550"/>
      <c r="CX6" s="550"/>
      <c r="CY6" s="550"/>
      <c r="CZ6" s="550"/>
      <c r="DA6" s="551"/>
      <c r="DB6" s="549">
        <v>100.7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121991</v>
      </c>
      <c r="BO7" s="407"/>
      <c r="BP7" s="407"/>
      <c r="BQ7" s="407"/>
      <c r="BR7" s="407"/>
      <c r="BS7" s="407"/>
      <c r="BT7" s="407"/>
      <c r="BU7" s="408"/>
      <c r="BV7" s="406">
        <v>273357</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68822466</v>
      </c>
      <c r="CU7" s="407"/>
      <c r="CV7" s="407"/>
      <c r="CW7" s="407"/>
      <c r="CX7" s="407"/>
      <c r="CY7" s="407"/>
      <c r="CZ7" s="407"/>
      <c r="DA7" s="408"/>
      <c r="DB7" s="406">
        <v>67518828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5177089</v>
      </c>
      <c r="BO8" s="407"/>
      <c r="BP8" s="407"/>
      <c r="BQ8" s="407"/>
      <c r="BR8" s="407"/>
      <c r="BS8" s="407"/>
      <c r="BT8" s="407"/>
      <c r="BU8" s="408"/>
      <c r="BV8" s="406">
        <v>8546758</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0.94</v>
      </c>
      <c r="CU8" s="510"/>
      <c r="CV8" s="510"/>
      <c r="CW8" s="510"/>
      <c r="CX8" s="510"/>
      <c r="CY8" s="510"/>
      <c r="CZ8" s="510"/>
      <c r="DA8" s="511"/>
      <c r="DB8" s="509">
        <v>0.95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354571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-3369669</v>
      </c>
      <c r="BO9" s="407"/>
      <c r="BP9" s="407"/>
      <c r="BQ9" s="407"/>
      <c r="BR9" s="407"/>
      <c r="BS9" s="407"/>
      <c r="BT9" s="407"/>
      <c r="BU9" s="408"/>
      <c r="BV9" s="406">
        <v>871497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v>
      </c>
      <c r="CU9" s="404"/>
      <c r="CV9" s="404"/>
      <c r="CW9" s="404"/>
      <c r="CX9" s="404"/>
      <c r="CY9" s="404"/>
      <c r="CZ9" s="404"/>
      <c r="DA9" s="405"/>
      <c r="DB9" s="403">
        <v>12.6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350745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3315406</v>
      </c>
      <c r="BO10" s="407"/>
      <c r="BP10" s="407"/>
      <c r="BQ10" s="407"/>
      <c r="BR10" s="407"/>
      <c r="BS10" s="407"/>
      <c r="BT10" s="407"/>
      <c r="BU10" s="408"/>
      <c r="BV10" s="406">
        <v>645751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352717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1391</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342677</v>
      </c>
      <c r="S13" s="494"/>
      <c r="T13" s="494"/>
      <c r="U13" s="494"/>
      <c r="V13" s="495"/>
      <c r="W13" s="496" t="s">
        <v>131</v>
      </c>
      <c r="X13" s="392"/>
      <c r="Y13" s="392"/>
      <c r="Z13" s="392"/>
      <c r="AA13" s="392"/>
      <c r="AB13" s="393"/>
      <c r="AC13" s="359">
        <v>2630</v>
      </c>
      <c r="AD13" s="360"/>
      <c r="AE13" s="360"/>
      <c r="AF13" s="360"/>
      <c r="AG13" s="361"/>
      <c r="AH13" s="359">
        <v>2728</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-55654</v>
      </c>
      <c r="BO13" s="407"/>
      <c r="BP13" s="407"/>
      <c r="BQ13" s="407"/>
      <c r="BR13" s="407"/>
      <c r="BS13" s="407"/>
      <c r="BT13" s="407"/>
      <c r="BU13" s="408"/>
      <c r="BV13" s="406">
        <v>1517248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6.5</v>
      </c>
      <c r="CU13" s="404"/>
      <c r="CV13" s="404"/>
      <c r="CW13" s="404"/>
      <c r="CX13" s="404"/>
      <c r="CY13" s="404"/>
      <c r="CZ13" s="404"/>
      <c r="DA13" s="405"/>
      <c r="DB13" s="403">
        <v>6.4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353183</v>
      </c>
      <c r="S14" s="494"/>
      <c r="T14" s="494"/>
      <c r="U14" s="494"/>
      <c r="V14" s="495"/>
      <c r="W14" s="497"/>
      <c r="X14" s="395"/>
      <c r="Y14" s="395"/>
      <c r="Z14" s="395"/>
      <c r="AA14" s="395"/>
      <c r="AB14" s="396"/>
      <c r="AC14" s="486">
        <v>1.8</v>
      </c>
      <c r="AD14" s="487"/>
      <c r="AE14" s="487"/>
      <c r="AF14" s="487"/>
      <c r="AG14" s="488"/>
      <c r="AH14" s="486">
        <v>1.8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53.4</v>
      </c>
      <c r="CU14" s="504"/>
      <c r="CV14" s="504"/>
      <c r="CW14" s="504"/>
      <c r="CX14" s="504"/>
      <c r="CY14" s="504"/>
      <c r="CZ14" s="504"/>
      <c r="DA14" s="505"/>
      <c r="DB14" s="503">
        <v>63.1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343770</v>
      </c>
      <c r="S15" s="494"/>
      <c r="T15" s="494"/>
      <c r="U15" s="494"/>
      <c r="V15" s="495"/>
      <c r="W15" s="496" t="s">
        <v>137</v>
      </c>
      <c r="X15" s="392"/>
      <c r="Y15" s="392"/>
      <c r="Z15" s="392"/>
      <c r="AA15" s="392"/>
      <c r="AB15" s="393"/>
      <c r="AC15" s="359">
        <v>34424</v>
      </c>
      <c r="AD15" s="360"/>
      <c r="AE15" s="360"/>
      <c r="AF15" s="360"/>
      <c r="AG15" s="361"/>
      <c r="AH15" s="359">
        <v>37119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51054403</v>
      </c>
      <c r="BO15" s="436"/>
      <c r="BP15" s="436"/>
      <c r="BQ15" s="436"/>
      <c r="BR15" s="436"/>
      <c r="BS15" s="436"/>
      <c r="BT15" s="436"/>
      <c r="BU15" s="437"/>
      <c r="BV15" s="435">
        <v>49748279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v>
      </c>
      <c r="AD16" s="487"/>
      <c r="AE16" s="487"/>
      <c r="AF16" s="487"/>
      <c r="AG16" s="488"/>
      <c r="AH16" s="486">
        <v>24.8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53991000</v>
      </c>
      <c r="BO16" s="407"/>
      <c r="BP16" s="407"/>
      <c r="BQ16" s="407"/>
      <c r="BR16" s="407"/>
      <c r="BS16" s="407"/>
      <c r="BT16" s="407"/>
      <c r="BU16" s="408"/>
      <c r="BV16" s="406">
        <v>52535834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112387</v>
      </c>
      <c r="AD17" s="360"/>
      <c r="AE17" s="360"/>
      <c r="AF17" s="360"/>
      <c r="AG17" s="361"/>
      <c r="AH17" s="359">
        <v>109539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65220759</v>
      </c>
      <c r="BO17" s="407"/>
      <c r="BP17" s="407"/>
      <c r="BQ17" s="407"/>
      <c r="BR17" s="407"/>
      <c r="BS17" s="407"/>
      <c r="BT17" s="407"/>
      <c r="BU17" s="408"/>
      <c r="BV17" s="406">
        <v>63522088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109.13</v>
      </c>
      <c r="M18" s="459"/>
      <c r="N18" s="459"/>
      <c r="O18" s="459"/>
      <c r="P18" s="459"/>
      <c r="Q18" s="459"/>
      <c r="R18" s="460"/>
      <c r="S18" s="460"/>
      <c r="T18" s="460"/>
      <c r="U18" s="460"/>
      <c r="V18" s="461"/>
      <c r="W18" s="477"/>
      <c r="X18" s="478"/>
      <c r="Y18" s="478"/>
      <c r="Z18" s="478"/>
      <c r="AA18" s="478"/>
      <c r="AB18" s="502"/>
      <c r="AC18" s="376">
        <v>75.2</v>
      </c>
      <c r="AD18" s="377"/>
      <c r="AE18" s="377"/>
      <c r="AF18" s="377"/>
      <c r="AG18" s="462"/>
      <c r="AH18" s="376">
        <v>73.3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69572363</v>
      </c>
      <c r="BO18" s="407"/>
      <c r="BP18" s="407"/>
      <c r="BQ18" s="407"/>
      <c r="BR18" s="407"/>
      <c r="BS18" s="407"/>
      <c r="BT18" s="407"/>
      <c r="BU18" s="408"/>
      <c r="BV18" s="406">
        <v>69375184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3249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90211453</v>
      </c>
      <c r="BO19" s="407"/>
      <c r="BP19" s="407"/>
      <c r="BQ19" s="407"/>
      <c r="BR19" s="407"/>
      <c r="BS19" s="407"/>
      <c r="BT19" s="407"/>
      <c r="BU19" s="408"/>
      <c r="BV19" s="406">
        <v>87069216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153376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86613269</v>
      </c>
      <c r="BO22" s="436"/>
      <c r="BP22" s="436"/>
      <c r="BQ22" s="436"/>
      <c r="BR22" s="436"/>
      <c r="BS22" s="436"/>
      <c r="BT22" s="436"/>
      <c r="BU22" s="437"/>
      <c r="BV22" s="435">
        <v>90863988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50119396</v>
      </c>
      <c r="BO23" s="407"/>
      <c r="BP23" s="407"/>
      <c r="BQ23" s="407"/>
      <c r="BR23" s="407"/>
      <c r="BS23" s="407"/>
      <c r="BT23" s="407"/>
      <c r="BU23" s="408"/>
      <c r="BV23" s="406">
        <v>51690833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10730</v>
      </c>
      <c r="R24" s="360"/>
      <c r="S24" s="360"/>
      <c r="T24" s="360"/>
      <c r="U24" s="360"/>
      <c r="V24" s="361"/>
      <c r="W24" s="449"/>
      <c r="X24" s="386"/>
      <c r="Y24" s="387"/>
      <c r="Z24" s="362" t="s">
        <v>162</v>
      </c>
      <c r="AA24" s="363"/>
      <c r="AB24" s="363"/>
      <c r="AC24" s="363"/>
      <c r="AD24" s="363"/>
      <c r="AE24" s="363"/>
      <c r="AF24" s="363"/>
      <c r="AG24" s="364"/>
      <c r="AH24" s="359">
        <v>2058</v>
      </c>
      <c r="AI24" s="360"/>
      <c r="AJ24" s="360"/>
      <c r="AK24" s="360"/>
      <c r="AL24" s="361"/>
      <c r="AM24" s="359">
        <v>6577368</v>
      </c>
      <c r="AN24" s="360"/>
      <c r="AO24" s="360"/>
      <c r="AP24" s="360"/>
      <c r="AQ24" s="360"/>
      <c r="AR24" s="361"/>
      <c r="AS24" s="359">
        <v>3196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57229759</v>
      </c>
      <c r="BO24" s="407"/>
      <c r="BP24" s="407"/>
      <c r="BQ24" s="407"/>
      <c r="BR24" s="407"/>
      <c r="BS24" s="407"/>
      <c r="BT24" s="407"/>
      <c r="BU24" s="408"/>
      <c r="BV24" s="406">
        <v>59071337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8960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27956754</v>
      </c>
      <c r="BO25" s="436"/>
      <c r="BP25" s="436"/>
      <c r="BQ25" s="436"/>
      <c r="BR25" s="436"/>
      <c r="BS25" s="436"/>
      <c r="BT25" s="436"/>
      <c r="BU25" s="437"/>
      <c r="BV25" s="435">
        <v>29199777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8010</v>
      </c>
      <c r="R26" s="360"/>
      <c r="S26" s="360"/>
      <c r="T26" s="360"/>
      <c r="U26" s="360"/>
      <c r="V26" s="361"/>
      <c r="W26" s="449"/>
      <c r="X26" s="386"/>
      <c r="Y26" s="387"/>
      <c r="Z26" s="362" t="s">
        <v>168</v>
      </c>
      <c r="AA26" s="417"/>
      <c r="AB26" s="417"/>
      <c r="AC26" s="417"/>
      <c r="AD26" s="417"/>
      <c r="AE26" s="417"/>
      <c r="AF26" s="417"/>
      <c r="AG26" s="418"/>
      <c r="AH26" s="359">
        <v>291</v>
      </c>
      <c r="AI26" s="360"/>
      <c r="AJ26" s="360"/>
      <c r="AK26" s="360"/>
      <c r="AL26" s="361"/>
      <c r="AM26" s="359">
        <v>962919</v>
      </c>
      <c r="AN26" s="360"/>
      <c r="AO26" s="360"/>
      <c r="AP26" s="360"/>
      <c r="AQ26" s="360"/>
      <c r="AR26" s="361"/>
      <c r="AS26" s="359">
        <v>3309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6410</v>
      </c>
      <c r="R27" s="360"/>
      <c r="S27" s="360"/>
      <c r="T27" s="360"/>
      <c r="U27" s="360"/>
      <c r="V27" s="361"/>
      <c r="W27" s="449"/>
      <c r="X27" s="386"/>
      <c r="Y27" s="387"/>
      <c r="Z27" s="362" t="s">
        <v>171</v>
      </c>
      <c r="AA27" s="363"/>
      <c r="AB27" s="363"/>
      <c r="AC27" s="363"/>
      <c r="AD27" s="363"/>
      <c r="AE27" s="363"/>
      <c r="AF27" s="363"/>
      <c r="AG27" s="364"/>
      <c r="AH27" s="359">
        <v>81</v>
      </c>
      <c r="AI27" s="360"/>
      <c r="AJ27" s="360"/>
      <c r="AK27" s="360"/>
      <c r="AL27" s="361"/>
      <c r="AM27" s="359">
        <v>310215</v>
      </c>
      <c r="AN27" s="360"/>
      <c r="AO27" s="360"/>
      <c r="AP27" s="360"/>
      <c r="AQ27" s="360"/>
      <c r="AR27" s="361"/>
      <c r="AS27" s="359">
        <v>3830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5880</v>
      </c>
      <c r="R28" s="360"/>
      <c r="S28" s="360"/>
      <c r="T28" s="360"/>
      <c r="U28" s="360"/>
      <c r="V28" s="361"/>
      <c r="W28" s="449"/>
      <c r="X28" s="386"/>
      <c r="Y28" s="387"/>
      <c r="Z28" s="362" t="s">
        <v>174</v>
      </c>
      <c r="AA28" s="363"/>
      <c r="AB28" s="363"/>
      <c r="AC28" s="363"/>
      <c r="AD28" s="363"/>
      <c r="AE28" s="363"/>
      <c r="AF28" s="363"/>
      <c r="AG28" s="364"/>
      <c r="AH28" s="359">
        <v>18</v>
      </c>
      <c r="AI28" s="360"/>
      <c r="AJ28" s="360"/>
      <c r="AK28" s="360"/>
      <c r="AL28" s="361"/>
      <c r="AM28" s="359">
        <v>48186</v>
      </c>
      <c r="AN28" s="360"/>
      <c r="AO28" s="360"/>
      <c r="AP28" s="360"/>
      <c r="AQ28" s="360"/>
      <c r="AR28" s="361"/>
      <c r="AS28" s="359">
        <v>2677</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7708869</v>
      </c>
      <c r="BO28" s="436"/>
      <c r="BP28" s="436"/>
      <c r="BQ28" s="436"/>
      <c r="BR28" s="436"/>
      <c r="BS28" s="436"/>
      <c r="BT28" s="436"/>
      <c r="BU28" s="437"/>
      <c r="BV28" s="435">
        <v>4394854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34</v>
      </c>
      <c r="M29" s="360"/>
      <c r="N29" s="360"/>
      <c r="O29" s="360"/>
      <c r="P29" s="361"/>
      <c r="Q29" s="359">
        <v>5760</v>
      </c>
      <c r="R29" s="360"/>
      <c r="S29" s="360"/>
      <c r="T29" s="360"/>
      <c r="U29" s="360"/>
      <c r="V29" s="361"/>
      <c r="W29" s="450"/>
      <c r="X29" s="451"/>
      <c r="Y29" s="452"/>
      <c r="Z29" s="362" t="s">
        <v>177</v>
      </c>
      <c r="AA29" s="363"/>
      <c r="AB29" s="363"/>
      <c r="AC29" s="363"/>
      <c r="AD29" s="363"/>
      <c r="AE29" s="363"/>
      <c r="AF29" s="363"/>
      <c r="AG29" s="364"/>
      <c r="AH29" s="359">
        <v>2157</v>
      </c>
      <c r="AI29" s="360"/>
      <c r="AJ29" s="360"/>
      <c r="AK29" s="360"/>
      <c r="AL29" s="361"/>
      <c r="AM29" s="359">
        <v>6935769</v>
      </c>
      <c r="AN29" s="360"/>
      <c r="AO29" s="360"/>
      <c r="AP29" s="360"/>
      <c r="AQ29" s="360"/>
      <c r="AR29" s="361"/>
      <c r="AS29" s="359">
        <v>3215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641856</v>
      </c>
      <c r="BO29" s="407"/>
      <c r="BP29" s="407"/>
      <c r="BQ29" s="407"/>
      <c r="BR29" s="407"/>
      <c r="BS29" s="407"/>
      <c r="BT29" s="407"/>
      <c r="BU29" s="408"/>
      <c r="BV29" s="406">
        <v>400308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3861677</v>
      </c>
      <c r="BO30" s="441"/>
      <c r="BP30" s="441"/>
      <c r="BQ30" s="441"/>
      <c r="BR30" s="441"/>
      <c r="BS30" s="441"/>
      <c r="BT30" s="441"/>
      <c r="BU30" s="442"/>
      <c r="BV30" s="440">
        <v>3613589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IF('各会計、関係団体の財政状況及び健全化判断比率'!B34="","",'各会計、関係団体の財政状況及び健全化判断比率'!B34)</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川越地区消防組合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川越市勤労福祉サービスセンター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歯科診療事業特別会計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川越市施設管理公社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母子父子寡婦福祉資金貸付事業特別会計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埼玉県後期高齢者医療広域連合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川越市総合卸売市場</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川越駅東口公共地下駐車場事業特別会計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彩の組さいたま人づくり広域連合</v>
      </c>
      <c r="BZ37" s="355"/>
      <c r="CA37" s="355"/>
      <c r="CB37" s="355"/>
      <c r="CC37" s="355"/>
      <c r="CD37" s="355"/>
      <c r="CE37" s="355"/>
      <c r="CF37" s="355"/>
      <c r="CG37" s="355"/>
      <c r="CH37" s="355"/>
      <c r="CI37" s="355"/>
      <c r="CJ37" s="355"/>
      <c r="CK37" s="355"/>
      <c r="CL37" s="355"/>
      <c r="CM37" s="355"/>
      <c r="CN37" s="175"/>
      <c r="CO37" s="354">
        <f t="shared" si="3"/>
        <v>18</v>
      </c>
      <c r="CP37" s="354"/>
      <c r="CQ37" s="355" t="str">
        <f>IF('各会計、関係団体の財政状況及び健全化判断比率'!BS10="","",'各会計、関係団体の財政状況及び健全化判断比率'!BS10)</f>
        <v>川越都市開発</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19</v>
      </c>
      <c r="CP38" s="354"/>
      <c r="CQ38" s="355" t="str">
        <f>IF('各会計、関係団体の財政状況及び健全化判断比率'!BS11="","",'各会計、関係団体の財政状況及び健全化判断比率'!BS11)</f>
        <v>川越土地開発公社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3Kc81FDn+IkYql4++e7FxIFHQaMxXG/+Z1MqpdfeBw3q2ZACH0rl+WiWxEJ+C8u075LiWesZnxycTEEh1duA==" saltValue="xqIAQKlgOc0WqtIv+jTA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58678867</v>
      </c>
      <c r="S5" s="664"/>
      <c r="T5" s="664"/>
      <c r="U5" s="664"/>
      <c r="V5" s="664"/>
      <c r="W5" s="664"/>
      <c r="X5" s="664"/>
      <c r="Y5" s="689"/>
      <c r="Z5" s="702">
        <v>44.4</v>
      </c>
      <c r="AA5" s="702"/>
      <c r="AB5" s="702"/>
      <c r="AC5" s="702"/>
      <c r="AD5" s="703">
        <v>54387482</v>
      </c>
      <c r="AE5" s="703"/>
      <c r="AF5" s="703"/>
      <c r="AG5" s="703"/>
      <c r="AH5" s="703"/>
      <c r="AI5" s="703"/>
      <c r="AJ5" s="703"/>
      <c r="AK5" s="703"/>
      <c r="AL5" s="690">
        <v>78.8</v>
      </c>
      <c r="AM5" s="672"/>
      <c r="AN5" s="672"/>
      <c r="AO5" s="691"/>
      <c r="AP5" s="666" t="s">
        <v>216</v>
      </c>
      <c r="AQ5" s="667"/>
      <c r="AR5" s="667"/>
      <c r="AS5" s="667"/>
      <c r="AT5" s="667"/>
      <c r="AU5" s="667"/>
      <c r="AV5" s="667"/>
      <c r="AW5" s="667"/>
      <c r="AX5" s="667"/>
      <c r="AY5" s="667"/>
      <c r="AZ5" s="667"/>
      <c r="BA5" s="667"/>
      <c r="BB5" s="667"/>
      <c r="BC5" s="667"/>
      <c r="BD5" s="667"/>
      <c r="BE5" s="667"/>
      <c r="BF5" s="668"/>
      <c r="BG5" s="608">
        <v>52674517</v>
      </c>
      <c r="BH5" s="609"/>
      <c r="BI5" s="609"/>
      <c r="BJ5" s="609"/>
      <c r="BK5" s="609"/>
      <c r="BL5" s="609"/>
      <c r="BM5" s="609"/>
      <c r="BN5" s="610"/>
      <c r="BO5" s="646">
        <v>89.8</v>
      </c>
      <c r="BP5" s="646"/>
      <c r="BQ5" s="646"/>
      <c r="BR5" s="646"/>
      <c r="BS5" s="647">
        <v>665</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763768</v>
      </c>
      <c r="S6" s="609"/>
      <c r="T6" s="609"/>
      <c r="U6" s="609"/>
      <c r="V6" s="609"/>
      <c r="W6" s="609"/>
      <c r="X6" s="609"/>
      <c r="Y6" s="610"/>
      <c r="Z6" s="646">
        <v>0.6</v>
      </c>
      <c r="AA6" s="646"/>
      <c r="AB6" s="646"/>
      <c r="AC6" s="646"/>
      <c r="AD6" s="647">
        <v>763768</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52674517</v>
      </c>
      <c r="BH6" s="609"/>
      <c r="BI6" s="609"/>
      <c r="BJ6" s="609"/>
      <c r="BK6" s="609"/>
      <c r="BL6" s="609"/>
      <c r="BM6" s="609"/>
      <c r="BN6" s="610"/>
      <c r="BO6" s="646">
        <v>89.8</v>
      </c>
      <c r="BP6" s="646"/>
      <c r="BQ6" s="646"/>
      <c r="BR6" s="646"/>
      <c r="BS6" s="647">
        <v>665</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604613</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604613</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18799</v>
      </c>
      <c r="S7" s="609"/>
      <c r="T7" s="609"/>
      <c r="U7" s="609"/>
      <c r="V7" s="609"/>
      <c r="W7" s="609"/>
      <c r="X7" s="609"/>
      <c r="Y7" s="610"/>
      <c r="Z7" s="646">
        <v>0</v>
      </c>
      <c r="AA7" s="646"/>
      <c r="AB7" s="646"/>
      <c r="AC7" s="646"/>
      <c r="AD7" s="647">
        <v>18799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26085097</v>
      </c>
      <c r="BH7" s="609"/>
      <c r="BI7" s="609"/>
      <c r="BJ7" s="609"/>
      <c r="BK7" s="609"/>
      <c r="BL7" s="609"/>
      <c r="BM7" s="609"/>
      <c r="BN7" s="610"/>
      <c r="BO7" s="646">
        <v>44.5</v>
      </c>
      <c r="BP7" s="646"/>
      <c r="BQ7" s="646"/>
      <c r="BR7" s="646"/>
      <c r="BS7" s="647">
        <v>665</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12720466</v>
      </c>
      <c r="CS7" s="609"/>
      <c r="CT7" s="609"/>
      <c r="CU7" s="609"/>
      <c r="CV7" s="609"/>
      <c r="CW7" s="609"/>
      <c r="CX7" s="609"/>
      <c r="CY7" s="610"/>
      <c r="CZ7" s="646">
        <v>10</v>
      </c>
      <c r="DA7" s="646"/>
      <c r="DB7" s="646"/>
      <c r="DC7" s="646"/>
      <c r="DD7" s="614">
        <v>88529</v>
      </c>
      <c r="DE7" s="609"/>
      <c r="DF7" s="609"/>
      <c r="DG7" s="609"/>
      <c r="DH7" s="609"/>
      <c r="DI7" s="609"/>
      <c r="DJ7" s="609"/>
      <c r="DK7" s="609"/>
      <c r="DL7" s="609"/>
      <c r="DM7" s="609"/>
      <c r="DN7" s="609"/>
      <c r="DO7" s="609"/>
      <c r="DP7" s="610"/>
      <c r="DQ7" s="614">
        <v>11317544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344106</v>
      </c>
      <c r="S8" s="609"/>
      <c r="T8" s="609"/>
      <c r="U8" s="609"/>
      <c r="V8" s="609"/>
      <c r="W8" s="609"/>
      <c r="X8" s="609"/>
      <c r="Y8" s="610"/>
      <c r="Z8" s="646">
        <v>0.3</v>
      </c>
      <c r="AA8" s="646"/>
      <c r="AB8" s="646"/>
      <c r="AC8" s="646"/>
      <c r="AD8" s="647">
        <v>344106</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649607</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59986512</v>
      </c>
      <c r="CS8" s="609"/>
      <c r="CT8" s="609"/>
      <c r="CU8" s="609"/>
      <c r="CV8" s="609"/>
      <c r="CW8" s="609"/>
      <c r="CX8" s="609"/>
      <c r="CY8" s="610"/>
      <c r="CZ8" s="646">
        <v>47.2</v>
      </c>
      <c r="DA8" s="646"/>
      <c r="DB8" s="646"/>
      <c r="DC8" s="646"/>
      <c r="DD8" s="614">
        <v>1002515</v>
      </c>
      <c r="DE8" s="609"/>
      <c r="DF8" s="609"/>
      <c r="DG8" s="609"/>
      <c r="DH8" s="609"/>
      <c r="DI8" s="609"/>
      <c r="DJ8" s="609"/>
      <c r="DK8" s="609"/>
      <c r="DL8" s="609"/>
      <c r="DM8" s="609"/>
      <c r="DN8" s="609"/>
      <c r="DO8" s="609"/>
      <c r="DP8" s="610"/>
      <c r="DQ8" s="614">
        <v>32322390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400530</v>
      </c>
      <c r="S9" s="609"/>
      <c r="T9" s="609"/>
      <c r="U9" s="609"/>
      <c r="V9" s="609"/>
      <c r="W9" s="609"/>
      <c r="X9" s="609"/>
      <c r="Y9" s="610"/>
      <c r="Z9" s="646">
        <v>0.3</v>
      </c>
      <c r="AA9" s="646"/>
      <c r="AB9" s="646"/>
      <c r="AC9" s="646"/>
      <c r="AD9" s="647">
        <v>400530</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21993526</v>
      </c>
      <c r="BH9" s="609"/>
      <c r="BI9" s="609"/>
      <c r="BJ9" s="609"/>
      <c r="BK9" s="609"/>
      <c r="BL9" s="609"/>
      <c r="BM9" s="609"/>
      <c r="BN9" s="610"/>
      <c r="BO9" s="646">
        <v>37.5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11764334</v>
      </c>
      <c r="CS9" s="609"/>
      <c r="CT9" s="609"/>
      <c r="CU9" s="609"/>
      <c r="CV9" s="609"/>
      <c r="CW9" s="609"/>
      <c r="CX9" s="609"/>
      <c r="CY9" s="610"/>
      <c r="CZ9" s="646">
        <v>9.3000000000000007</v>
      </c>
      <c r="DA9" s="646"/>
      <c r="DB9" s="646"/>
      <c r="DC9" s="646"/>
      <c r="DD9" s="614">
        <v>1007448</v>
      </c>
      <c r="DE9" s="609"/>
      <c r="DF9" s="609"/>
      <c r="DG9" s="609"/>
      <c r="DH9" s="609"/>
      <c r="DI9" s="609"/>
      <c r="DJ9" s="609"/>
      <c r="DK9" s="609"/>
      <c r="DL9" s="609"/>
      <c r="DM9" s="609"/>
      <c r="DN9" s="609"/>
      <c r="DO9" s="609"/>
      <c r="DP9" s="610"/>
      <c r="DQ9" s="614">
        <v>8308060</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1018698</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153369</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145020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8301889</v>
      </c>
      <c r="S11" s="609"/>
      <c r="T11" s="609"/>
      <c r="U11" s="609"/>
      <c r="V11" s="609"/>
      <c r="W11" s="609"/>
      <c r="X11" s="609"/>
      <c r="Y11" s="610"/>
      <c r="Z11" s="611">
        <v>6.3</v>
      </c>
      <c r="AA11" s="612"/>
      <c r="AB11" s="612"/>
      <c r="AC11" s="613"/>
      <c r="AD11" s="614">
        <v>8301889</v>
      </c>
      <c r="AE11" s="609"/>
      <c r="AF11" s="609"/>
      <c r="AG11" s="609"/>
      <c r="AH11" s="609"/>
      <c r="AI11" s="609"/>
      <c r="AJ11" s="609"/>
      <c r="AK11" s="610"/>
      <c r="AL11" s="611">
        <v>12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2423266</v>
      </c>
      <c r="BH11" s="609"/>
      <c r="BI11" s="609"/>
      <c r="BJ11" s="609"/>
      <c r="BK11" s="609"/>
      <c r="BL11" s="609"/>
      <c r="BM11" s="609"/>
      <c r="BN11" s="610"/>
      <c r="BO11" s="646">
        <v>4.0999999999999996</v>
      </c>
      <c r="BP11" s="646"/>
      <c r="BQ11" s="646"/>
      <c r="BR11" s="646"/>
      <c r="BS11" s="647">
        <v>665</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811015</v>
      </c>
      <c r="CS11" s="609"/>
      <c r="CT11" s="609"/>
      <c r="CU11" s="609"/>
      <c r="CV11" s="609"/>
      <c r="CW11" s="609"/>
      <c r="CX11" s="609"/>
      <c r="CY11" s="610"/>
      <c r="CZ11" s="646">
        <v>0.6</v>
      </c>
      <c r="DA11" s="646"/>
      <c r="DB11" s="646"/>
      <c r="DC11" s="646"/>
      <c r="DD11" s="614">
        <v>230381</v>
      </c>
      <c r="DE11" s="609"/>
      <c r="DF11" s="609"/>
      <c r="DG11" s="609"/>
      <c r="DH11" s="609"/>
      <c r="DI11" s="609"/>
      <c r="DJ11" s="609"/>
      <c r="DK11" s="609"/>
      <c r="DL11" s="609"/>
      <c r="DM11" s="609"/>
      <c r="DN11" s="609"/>
      <c r="DO11" s="609"/>
      <c r="DP11" s="610"/>
      <c r="DQ11" s="614">
        <v>521396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56023</v>
      </c>
      <c r="S12" s="609"/>
      <c r="T12" s="609"/>
      <c r="U12" s="609"/>
      <c r="V12" s="609"/>
      <c r="W12" s="609"/>
      <c r="X12" s="609"/>
      <c r="Y12" s="610"/>
      <c r="Z12" s="646">
        <v>0</v>
      </c>
      <c r="AA12" s="646"/>
      <c r="AB12" s="646"/>
      <c r="AC12" s="646"/>
      <c r="AD12" s="647">
        <v>56023</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23589331</v>
      </c>
      <c r="BH12" s="609"/>
      <c r="BI12" s="609"/>
      <c r="BJ12" s="609"/>
      <c r="BK12" s="609"/>
      <c r="BL12" s="609"/>
      <c r="BM12" s="609"/>
      <c r="BN12" s="610"/>
      <c r="BO12" s="646">
        <v>40.200000000000003</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1449468</v>
      </c>
      <c r="CS12" s="609"/>
      <c r="CT12" s="609"/>
      <c r="CU12" s="609"/>
      <c r="CV12" s="609"/>
      <c r="CW12" s="609"/>
      <c r="CX12" s="609"/>
      <c r="CY12" s="610"/>
      <c r="CZ12" s="646">
        <v>1.1000000000000001</v>
      </c>
      <c r="DA12" s="646"/>
      <c r="DB12" s="646"/>
      <c r="DC12" s="646"/>
      <c r="DD12" s="614">
        <v>134261</v>
      </c>
      <c r="DE12" s="609"/>
      <c r="DF12" s="609"/>
      <c r="DG12" s="609"/>
      <c r="DH12" s="609"/>
      <c r="DI12" s="609"/>
      <c r="DJ12" s="609"/>
      <c r="DK12" s="609"/>
      <c r="DL12" s="609"/>
      <c r="DM12" s="609"/>
      <c r="DN12" s="609"/>
      <c r="DO12" s="609"/>
      <c r="DP12" s="610"/>
      <c r="DQ12" s="614">
        <v>1218674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23516208</v>
      </c>
      <c r="BH13" s="609"/>
      <c r="BI13" s="609"/>
      <c r="BJ13" s="609"/>
      <c r="BK13" s="609"/>
      <c r="BL13" s="609"/>
      <c r="BM13" s="609"/>
      <c r="BN13" s="610"/>
      <c r="BO13" s="646">
        <v>40.1</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10145503</v>
      </c>
      <c r="CS13" s="609"/>
      <c r="CT13" s="609"/>
      <c r="CU13" s="609"/>
      <c r="CV13" s="609"/>
      <c r="CW13" s="609"/>
      <c r="CX13" s="609"/>
      <c r="CY13" s="610"/>
      <c r="CZ13" s="646">
        <v>8</v>
      </c>
      <c r="DA13" s="646"/>
      <c r="DB13" s="646"/>
      <c r="DC13" s="646"/>
      <c r="DD13" s="614">
        <v>3861806</v>
      </c>
      <c r="DE13" s="609"/>
      <c r="DF13" s="609"/>
      <c r="DG13" s="609"/>
      <c r="DH13" s="609"/>
      <c r="DI13" s="609"/>
      <c r="DJ13" s="609"/>
      <c r="DK13" s="609"/>
      <c r="DL13" s="609"/>
      <c r="DM13" s="609"/>
      <c r="DN13" s="609"/>
      <c r="DO13" s="609"/>
      <c r="DP13" s="610"/>
      <c r="DQ13" s="614">
        <v>6043059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7775</v>
      </c>
      <c r="S14" s="609"/>
      <c r="T14" s="609"/>
      <c r="U14" s="609"/>
      <c r="V14" s="609"/>
      <c r="W14" s="609"/>
      <c r="X14" s="609"/>
      <c r="Y14" s="610"/>
      <c r="Z14" s="646">
        <v>0</v>
      </c>
      <c r="AA14" s="646"/>
      <c r="AB14" s="646"/>
      <c r="AC14" s="646"/>
      <c r="AD14" s="647">
        <v>7775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743388</v>
      </c>
      <c r="BH14" s="609"/>
      <c r="BI14" s="609"/>
      <c r="BJ14" s="609"/>
      <c r="BK14" s="609"/>
      <c r="BL14" s="609"/>
      <c r="BM14" s="609"/>
      <c r="BN14" s="610"/>
      <c r="BO14" s="646">
        <v>1.3</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4644463</v>
      </c>
      <c r="CS14" s="609"/>
      <c r="CT14" s="609"/>
      <c r="CU14" s="609"/>
      <c r="CV14" s="609"/>
      <c r="CW14" s="609"/>
      <c r="CX14" s="609"/>
      <c r="CY14" s="610"/>
      <c r="CZ14" s="646">
        <v>3.7</v>
      </c>
      <c r="DA14" s="646"/>
      <c r="DB14" s="646"/>
      <c r="DC14" s="646"/>
      <c r="DD14" s="614">
        <v>12331</v>
      </c>
      <c r="DE14" s="609"/>
      <c r="DF14" s="609"/>
      <c r="DG14" s="609"/>
      <c r="DH14" s="609"/>
      <c r="DI14" s="609"/>
      <c r="DJ14" s="609"/>
      <c r="DK14" s="609"/>
      <c r="DL14" s="609"/>
      <c r="DM14" s="609"/>
      <c r="DN14" s="609"/>
      <c r="DO14" s="609"/>
      <c r="DP14" s="610"/>
      <c r="DQ14" s="614">
        <v>4603826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2256701</v>
      </c>
      <c r="BH15" s="609"/>
      <c r="BI15" s="609"/>
      <c r="BJ15" s="609"/>
      <c r="BK15" s="609"/>
      <c r="BL15" s="609"/>
      <c r="BM15" s="609"/>
      <c r="BN15" s="610"/>
      <c r="BO15" s="646">
        <v>3.8</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13914700</v>
      </c>
      <c r="CS15" s="609"/>
      <c r="CT15" s="609"/>
      <c r="CU15" s="609"/>
      <c r="CV15" s="609"/>
      <c r="CW15" s="609"/>
      <c r="CX15" s="609"/>
      <c r="CY15" s="610"/>
      <c r="CZ15" s="646">
        <v>11</v>
      </c>
      <c r="DA15" s="646"/>
      <c r="DB15" s="646"/>
      <c r="DC15" s="646"/>
      <c r="DD15" s="614">
        <v>1326360</v>
      </c>
      <c r="DE15" s="609"/>
      <c r="DF15" s="609"/>
      <c r="DG15" s="609"/>
      <c r="DH15" s="609"/>
      <c r="DI15" s="609"/>
      <c r="DJ15" s="609"/>
      <c r="DK15" s="609"/>
      <c r="DL15" s="609"/>
      <c r="DM15" s="609"/>
      <c r="DN15" s="609"/>
      <c r="DO15" s="609"/>
      <c r="DP15" s="610"/>
      <c r="DQ15" s="614">
        <v>9024438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137464</v>
      </c>
      <c r="S16" s="609"/>
      <c r="T16" s="609"/>
      <c r="U16" s="609"/>
      <c r="V16" s="609"/>
      <c r="W16" s="609"/>
      <c r="X16" s="609"/>
      <c r="Y16" s="610"/>
      <c r="Z16" s="646">
        <v>0.1</v>
      </c>
      <c r="AA16" s="646"/>
      <c r="AB16" s="646"/>
      <c r="AC16" s="646"/>
      <c r="AD16" s="647">
        <v>137464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663240</v>
      </c>
      <c r="S17" s="609"/>
      <c r="T17" s="609"/>
      <c r="U17" s="609"/>
      <c r="V17" s="609"/>
      <c r="W17" s="609"/>
      <c r="X17" s="609"/>
      <c r="Y17" s="610"/>
      <c r="Z17" s="646">
        <v>0.5</v>
      </c>
      <c r="AA17" s="646"/>
      <c r="AB17" s="646"/>
      <c r="AC17" s="646"/>
      <c r="AD17" s="647">
        <v>663240</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10784694</v>
      </c>
      <c r="CS17" s="609"/>
      <c r="CT17" s="609"/>
      <c r="CU17" s="609"/>
      <c r="CV17" s="609"/>
      <c r="CW17" s="609"/>
      <c r="CX17" s="609"/>
      <c r="CY17" s="610"/>
      <c r="CZ17" s="646">
        <v>8.5</v>
      </c>
      <c r="DA17" s="646"/>
      <c r="DB17" s="646"/>
      <c r="DC17" s="646"/>
      <c r="DD17" s="614" t="s">
        <v>122</v>
      </c>
      <c r="DE17" s="609"/>
      <c r="DF17" s="609"/>
      <c r="DG17" s="609"/>
      <c r="DH17" s="609"/>
      <c r="DI17" s="609"/>
      <c r="DJ17" s="609"/>
      <c r="DK17" s="609"/>
      <c r="DL17" s="609"/>
      <c r="DM17" s="609"/>
      <c r="DN17" s="609"/>
      <c r="DO17" s="609"/>
      <c r="DP17" s="610"/>
      <c r="DQ17" s="614">
        <v>10784694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432335</v>
      </c>
      <c r="S18" s="609"/>
      <c r="T18" s="609"/>
      <c r="U18" s="609"/>
      <c r="V18" s="609"/>
      <c r="W18" s="609"/>
      <c r="X18" s="609"/>
      <c r="Y18" s="610"/>
      <c r="Z18" s="646">
        <v>0.3</v>
      </c>
      <c r="AA18" s="646"/>
      <c r="AB18" s="646"/>
      <c r="AC18" s="646"/>
      <c r="AD18" s="647">
        <v>432335</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v>18659</v>
      </c>
      <c r="CS18" s="609"/>
      <c r="CT18" s="609"/>
      <c r="CU18" s="609"/>
      <c r="CV18" s="609"/>
      <c r="CW18" s="609"/>
      <c r="CX18" s="609"/>
      <c r="CY18" s="610"/>
      <c r="CZ18" s="646">
        <v>0</v>
      </c>
      <c r="DA18" s="646"/>
      <c r="DB18" s="646"/>
      <c r="DC18" s="646"/>
      <c r="DD18" s="614">
        <v>18659</v>
      </c>
      <c r="DE18" s="609"/>
      <c r="DF18" s="609"/>
      <c r="DG18" s="609"/>
      <c r="DH18" s="609"/>
      <c r="DI18" s="609"/>
      <c r="DJ18" s="609"/>
      <c r="DK18" s="609"/>
      <c r="DL18" s="609"/>
      <c r="DM18" s="609"/>
      <c r="DN18" s="609"/>
      <c r="DO18" s="609"/>
      <c r="DP18" s="610"/>
      <c r="DQ18" s="614">
        <v>18659</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416959</v>
      </c>
      <c r="S19" s="609"/>
      <c r="T19" s="609"/>
      <c r="U19" s="609"/>
      <c r="V19" s="609"/>
      <c r="W19" s="609"/>
      <c r="X19" s="609"/>
      <c r="Y19" s="610"/>
      <c r="Z19" s="646">
        <v>0.3</v>
      </c>
      <c r="AA19" s="646"/>
      <c r="AB19" s="646"/>
      <c r="AC19" s="646"/>
      <c r="AD19" s="647">
        <v>416959</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6004350</v>
      </c>
      <c r="BH19" s="609"/>
      <c r="BI19" s="609"/>
      <c r="BJ19" s="609"/>
      <c r="BK19" s="609"/>
      <c r="BL19" s="609"/>
      <c r="BM19" s="609"/>
      <c r="BN19" s="610"/>
      <c r="BO19" s="646">
        <v>10.199999999999999</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15376</v>
      </c>
      <c r="S20" s="609"/>
      <c r="T20" s="609"/>
      <c r="U20" s="609"/>
      <c r="V20" s="609"/>
      <c r="W20" s="609"/>
      <c r="X20" s="609"/>
      <c r="Y20" s="610"/>
      <c r="Z20" s="646">
        <v>0</v>
      </c>
      <c r="AA20" s="646"/>
      <c r="AB20" s="646"/>
      <c r="AC20" s="646"/>
      <c r="AD20" s="647">
        <v>15376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6004350</v>
      </c>
      <c r="BH20" s="609"/>
      <c r="BI20" s="609"/>
      <c r="BJ20" s="609"/>
      <c r="BK20" s="609"/>
      <c r="BL20" s="609"/>
      <c r="BM20" s="609"/>
      <c r="BN20" s="610"/>
      <c r="BO20" s="646">
        <v>10.199999999999999</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126997796</v>
      </c>
      <c r="CS20" s="609"/>
      <c r="CT20" s="609"/>
      <c r="CU20" s="609"/>
      <c r="CV20" s="609"/>
      <c r="CW20" s="609"/>
      <c r="CX20" s="609"/>
      <c r="CY20" s="610"/>
      <c r="CZ20" s="646">
        <v>100</v>
      </c>
      <c r="DA20" s="646"/>
      <c r="DB20" s="646"/>
      <c r="DC20" s="646"/>
      <c r="DD20" s="614">
        <v>7682290</v>
      </c>
      <c r="DE20" s="609"/>
      <c r="DF20" s="609"/>
      <c r="DG20" s="609"/>
      <c r="DH20" s="609"/>
      <c r="DI20" s="609"/>
      <c r="DJ20" s="609"/>
      <c r="DK20" s="609"/>
      <c r="DL20" s="609"/>
      <c r="DM20" s="609"/>
      <c r="DN20" s="609"/>
      <c r="DO20" s="609"/>
      <c r="DP20" s="610"/>
      <c r="DQ20" s="614">
        <v>84912373</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3276478</v>
      </c>
      <c r="S21" s="609"/>
      <c r="T21" s="609"/>
      <c r="U21" s="609"/>
      <c r="V21" s="609"/>
      <c r="W21" s="609"/>
      <c r="X21" s="609"/>
      <c r="Y21" s="610"/>
      <c r="Z21" s="646">
        <v>2.5</v>
      </c>
      <c r="AA21" s="646"/>
      <c r="AB21" s="646"/>
      <c r="AC21" s="646"/>
      <c r="AD21" s="647">
        <v>2936597</v>
      </c>
      <c r="AE21" s="647"/>
      <c r="AF21" s="647"/>
      <c r="AG21" s="647"/>
      <c r="AH21" s="647"/>
      <c r="AI21" s="647"/>
      <c r="AJ21" s="647"/>
      <c r="AK21" s="647"/>
      <c r="AL21" s="611">
        <v>4.3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640</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2936597</v>
      </c>
      <c r="S22" s="609"/>
      <c r="T22" s="609"/>
      <c r="U22" s="609"/>
      <c r="V22" s="609"/>
      <c r="W22" s="609"/>
      <c r="X22" s="609"/>
      <c r="Y22" s="610"/>
      <c r="Z22" s="646">
        <v>2.2000000000000002</v>
      </c>
      <c r="AA22" s="646"/>
      <c r="AB22" s="646"/>
      <c r="AC22" s="646"/>
      <c r="AD22" s="647">
        <v>2936597</v>
      </c>
      <c r="AE22" s="647"/>
      <c r="AF22" s="647"/>
      <c r="AG22" s="647"/>
      <c r="AH22" s="647"/>
      <c r="AI22" s="647"/>
      <c r="AJ22" s="647"/>
      <c r="AK22" s="647"/>
      <c r="AL22" s="611">
        <v>4.3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v>1712325</v>
      </c>
      <c r="BH22" s="609"/>
      <c r="BI22" s="609"/>
      <c r="BJ22" s="609"/>
      <c r="BK22" s="609"/>
      <c r="BL22" s="609"/>
      <c r="BM22" s="609"/>
      <c r="BN22" s="610"/>
      <c r="BO22" s="646">
        <v>2.9</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339618</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4291385</v>
      </c>
      <c r="BH23" s="609"/>
      <c r="BI23" s="609"/>
      <c r="BJ23" s="609"/>
      <c r="BK23" s="609"/>
      <c r="BL23" s="609"/>
      <c r="BM23" s="609"/>
      <c r="BN23" s="610"/>
      <c r="BO23" s="646">
        <v>7.3</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263</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72189928</v>
      </c>
      <c r="CS24" s="664"/>
      <c r="CT24" s="664"/>
      <c r="CU24" s="664"/>
      <c r="CV24" s="664"/>
      <c r="CW24" s="664"/>
      <c r="CX24" s="664"/>
      <c r="CY24" s="689"/>
      <c r="CZ24" s="690">
        <v>56.8</v>
      </c>
      <c r="DA24" s="672"/>
      <c r="DB24" s="672"/>
      <c r="DC24" s="692"/>
      <c r="DD24" s="688">
        <v>44838431</v>
      </c>
      <c r="DE24" s="664"/>
      <c r="DF24" s="664"/>
      <c r="DG24" s="664"/>
      <c r="DH24" s="664"/>
      <c r="DI24" s="664"/>
      <c r="DJ24" s="664"/>
      <c r="DK24" s="689"/>
      <c r="DL24" s="688">
        <v>39359092</v>
      </c>
      <c r="DM24" s="664"/>
      <c r="DN24" s="664"/>
      <c r="DO24" s="664"/>
      <c r="DP24" s="664"/>
      <c r="DQ24" s="664"/>
      <c r="DR24" s="664"/>
      <c r="DS24" s="664"/>
      <c r="DT24" s="664"/>
      <c r="DU24" s="664"/>
      <c r="DV24" s="689"/>
      <c r="DW24" s="690">
        <v>56.5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73081274</v>
      </c>
      <c r="S25" s="609"/>
      <c r="T25" s="609"/>
      <c r="U25" s="609"/>
      <c r="V25" s="609"/>
      <c r="W25" s="609"/>
      <c r="X25" s="609"/>
      <c r="Y25" s="610"/>
      <c r="Z25" s="646">
        <v>55.2</v>
      </c>
      <c r="AA25" s="646"/>
      <c r="AB25" s="646"/>
      <c r="AC25" s="646"/>
      <c r="AD25" s="647">
        <v>68450008</v>
      </c>
      <c r="AE25" s="647"/>
      <c r="AF25" s="647"/>
      <c r="AG25" s="647"/>
      <c r="AH25" s="647"/>
      <c r="AI25" s="647"/>
      <c r="AJ25" s="647"/>
      <c r="AK25" s="647"/>
      <c r="AL25" s="611">
        <v>99.1</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20427343</v>
      </c>
      <c r="CS25" s="621"/>
      <c r="CT25" s="621"/>
      <c r="CU25" s="621"/>
      <c r="CV25" s="621"/>
      <c r="CW25" s="621"/>
      <c r="CX25" s="621"/>
      <c r="CY25" s="622"/>
      <c r="CZ25" s="611">
        <v>16.100000000000001</v>
      </c>
      <c r="DA25" s="623"/>
      <c r="DB25" s="623"/>
      <c r="DC25" s="624"/>
      <c r="DD25" s="614">
        <v>18326723</v>
      </c>
      <c r="DE25" s="621"/>
      <c r="DF25" s="621"/>
      <c r="DG25" s="621"/>
      <c r="DH25" s="621"/>
      <c r="DI25" s="621"/>
      <c r="DJ25" s="621"/>
      <c r="DK25" s="622"/>
      <c r="DL25" s="614">
        <v>16995452</v>
      </c>
      <c r="DM25" s="621"/>
      <c r="DN25" s="621"/>
      <c r="DO25" s="621"/>
      <c r="DP25" s="621"/>
      <c r="DQ25" s="621"/>
      <c r="DR25" s="621"/>
      <c r="DS25" s="621"/>
      <c r="DT25" s="621"/>
      <c r="DU25" s="621"/>
      <c r="DV25" s="622"/>
      <c r="DW25" s="611">
        <v>24.4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36794</v>
      </c>
      <c r="S26" s="609"/>
      <c r="T26" s="609"/>
      <c r="U26" s="609"/>
      <c r="V26" s="609"/>
      <c r="W26" s="609"/>
      <c r="X26" s="609"/>
      <c r="Y26" s="610"/>
      <c r="Z26" s="646">
        <v>0</v>
      </c>
      <c r="AA26" s="646"/>
      <c r="AB26" s="646"/>
      <c r="AC26" s="646"/>
      <c r="AD26" s="647">
        <v>36794</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14509959</v>
      </c>
      <c r="CS26" s="609"/>
      <c r="CT26" s="609"/>
      <c r="CU26" s="609"/>
      <c r="CV26" s="609"/>
      <c r="CW26" s="609"/>
      <c r="CX26" s="609"/>
      <c r="CY26" s="610"/>
      <c r="CZ26" s="611">
        <v>11.4</v>
      </c>
      <c r="DA26" s="623"/>
      <c r="DB26" s="623"/>
      <c r="DC26" s="624"/>
      <c r="DD26" s="614">
        <v>12912514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604141</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58678867</v>
      </c>
      <c r="BH27" s="609"/>
      <c r="BI27" s="609"/>
      <c r="BJ27" s="609"/>
      <c r="BK27" s="609"/>
      <c r="BL27" s="609"/>
      <c r="BM27" s="609"/>
      <c r="BN27" s="610"/>
      <c r="BO27" s="646">
        <v>100</v>
      </c>
      <c r="BP27" s="646"/>
      <c r="BQ27" s="646"/>
      <c r="BR27" s="646"/>
      <c r="BS27" s="647">
        <v>665</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40977891</v>
      </c>
      <c r="CS27" s="621"/>
      <c r="CT27" s="621"/>
      <c r="CU27" s="621"/>
      <c r="CV27" s="621"/>
      <c r="CW27" s="621"/>
      <c r="CX27" s="621"/>
      <c r="CY27" s="622"/>
      <c r="CZ27" s="611">
        <v>32.299999999999997</v>
      </c>
      <c r="DA27" s="623"/>
      <c r="DB27" s="623"/>
      <c r="DC27" s="624"/>
      <c r="DD27" s="614">
        <v>15727014</v>
      </c>
      <c r="DE27" s="621"/>
      <c r="DF27" s="621"/>
      <c r="DG27" s="621"/>
      <c r="DH27" s="621"/>
      <c r="DI27" s="621"/>
      <c r="DJ27" s="621"/>
      <c r="DK27" s="622"/>
      <c r="DL27" s="614">
        <v>11578946</v>
      </c>
      <c r="DM27" s="621"/>
      <c r="DN27" s="621"/>
      <c r="DO27" s="621"/>
      <c r="DP27" s="621"/>
      <c r="DQ27" s="621"/>
      <c r="DR27" s="621"/>
      <c r="DS27" s="621"/>
      <c r="DT27" s="621"/>
      <c r="DU27" s="621"/>
      <c r="DV27" s="622"/>
      <c r="DW27" s="611">
        <v>16.600000000000001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1556275</v>
      </c>
      <c r="S28" s="609"/>
      <c r="T28" s="609"/>
      <c r="U28" s="609"/>
      <c r="V28" s="609"/>
      <c r="W28" s="609"/>
      <c r="X28" s="609"/>
      <c r="Y28" s="610"/>
      <c r="Z28" s="646">
        <v>1.2</v>
      </c>
      <c r="AA28" s="646"/>
      <c r="AB28" s="646"/>
      <c r="AC28" s="646"/>
      <c r="AD28" s="647">
        <v>285057</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10784694</v>
      </c>
      <c r="CS28" s="609"/>
      <c r="CT28" s="609"/>
      <c r="CU28" s="609"/>
      <c r="CV28" s="609"/>
      <c r="CW28" s="609"/>
      <c r="CX28" s="609"/>
      <c r="CY28" s="610"/>
      <c r="CZ28" s="611">
        <v>8.5</v>
      </c>
      <c r="DA28" s="623"/>
      <c r="DB28" s="623"/>
      <c r="DC28" s="624"/>
      <c r="DD28" s="614">
        <v>10784694</v>
      </c>
      <c r="DE28" s="609"/>
      <c r="DF28" s="609"/>
      <c r="DG28" s="609"/>
      <c r="DH28" s="609"/>
      <c r="DI28" s="609"/>
      <c r="DJ28" s="609"/>
      <c r="DK28" s="610"/>
      <c r="DL28" s="614">
        <v>10784694</v>
      </c>
      <c r="DM28" s="609"/>
      <c r="DN28" s="609"/>
      <c r="DO28" s="609"/>
      <c r="DP28" s="609"/>
      <c r="DQ28" s="609"/>
      <c r="DR28" s="609"/>
      <c r="DS28" s="609"/>
      <c r="DT28" s="609"/>
      <c r="DU28" s="609"/>
      <c r="DV28" s="610"/>
      <c r="DW28" s="611">
        <v>15.5</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631760</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10784692</v>
      </c>
      <c r="CS29" s="621"/>
      <c r="CT29" s="621"/>
      <c r="CU29" s="621"/>
      <c r="CV29" s="621"/>
      <c r="CW29" s="621"/>
      <c r="CX29" s="621"/>
      <c r="CY29" s="622"/>
      <c r="CZ29" s="611">
        <v>8.5</v>
      </c>
      <c r="DA29" s="623"/>
      <c r="DB29" s="623"/>
      <c r="DC29" s="624"/>
      <c r="DD29" s="614">
        <v>10784692</v>
      </c>
      <c r="DE29" s="621"/>
      <c r="DF29" s="621"/>
      <c r="DG29" s="621"/>
      <c r="DH29" s="621"/>
      <c r="DI29" s="621"/>
      <c r="DJ29" s="621"/>
      <c r="DK29" s="622"/>
      <c r="DL29" s="614">
        <v>10784692</v>
      </c>
      <c r="DM29" s="621"/>
      <c r="DN29" s="621"/>
      <c r="DO29" s="621"/>
      <c r="DP29" s="621"/>
      <c r="DQ29" s="621"/>
      <c r="DR29" s="621"/>
      <c r="DS29" s="621"/>
      <c r="DT29" s="621"/>
      <c r="DU29" s="621"/>
      <c r="DV29" s="622"/>
      <c r="DW29" s="611">
        <v>15.5</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28150560</v>
      </c>
      <c r="S30" s="609"/>
      <c r="T30" s="609"/>
      <c r="U30" s="609"/>
      <c r="V30" s="609"/>
      <c r="W30" s="609"/>
      <c r="X30" s="609"/>
      <c r="Y30" s="610"/>
      <c r="Z30" s="646">
        <v>21.3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10446429</v>
      </c>
      <c r="CS30" s="609"/>
      <c r="CT30" s="609"/>
      <c r="CU30" s="609"/>
      <c r="CV30" s="609"/>
      <c r="CW30" s="609"/>
      <c r="CX30" s="609"/>
      <c r="CY30" s="610"/>
      <c r="CZ30" s="611">
        <v>8.1999999999999993</v>
      </c>
      <c r="DA30" s="623"/>
      <c r="DB30" s="623"/>
      <c r="DC30" s="624"/>
      <c r="DD30" s="614">
        <v>10446429</v>
      </c>
      <c r="DE30" s="609"/>
      <c r="DF30" s="609"/>
      <c r="DG30" s="609"/>
      <c r="DH30" s="609"/>
      <c r="DI30" s="609"/>
      <c r="DJ30" s="609"/>
      <c r="DK30" s="610"/>
      <c r="DL30" s="614">
        <v>10446429</v>
      </c>
      <c r="DM30" s="609"/>
      <c r="DN30" s="609"/>
      <c r="DO30" s="609"/>
      <c r="DP30" s="609"/>
      <c r="DQ30" s="609"/>
      <c r="DR30" s="609"/>
      <c r="DS30" s="609"/>
      <c r="DT30" s="609"/>
      <c r="DU30" s="609"/>
      <c r="DV30" s="610"/>
      <c r="DW30" s="611">
        <v>15</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97.8</v>
      </c>
      <c r="BN31" s="671"/>
      <c r="BO31" s="671"/>
      <c r="BP31" s="671"/>
      <c r="BQ31" s="673"/>
      <c r="BR31" s="670">
        <v>99.3</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338263</v>
      </c>
      <c r="CS31" s="621"/>
      <c r="CT31" s="621"/>
      <c r="CU31" s="621"/>
      <c r="CV31" s="621"/>
      <c r="CW31" s="621"/>
      <c r="CX31" s="621"/>
      <c r="CY31" s="622"/>
      <c r="CZ31" s="611">
        <v>0.3</v>
      </c>
      <c r="DA31" s="623"/>
      <c r="DB31" s="623"/>
      <c r="DC31" s="624"/>
      <c r="DD31" s="614">
        <v>338263</v>
      </c>
      <c r="DE31" s="621"/>
      <c r="DF31" s="621"/>
      <c r="DG31" s="621"/>
      <c r="DH31" s="621"/>
      <c r="DI31" s="621"/>
      <c r="DJ31" s="621"/>
      <c r="DK31" s="622"/>
      <c r="DL31" s="614">
        <v>338263</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8712958</v>
      </c>
      <c r="S32" s="609"/>
      <c r="T32" s="609"/>
      <c r="U32" s="609"/>
      <c r="V32" s="609"/>
      <c r="W32" s="609"/>
      <c r="X32" s="609"/>
      <c r="Y32" s="610"/>
      <c r="Z32" s="646">
        <v>6.6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99.1</v>
      </c>
      <c r="BH32" s="621"/>
      <c r="BI32" s="621"/>
      <c r="BJ32" s="621"/>
      <c r="BK32" s="621"/>
      <c r="BL32" s="621"/>
      <c r="BM32" s="612">
        <v>97.3</v>
      </c>
      <c r="BN32" s="621"/>
      <c r="BO32" s="621"/>
      <c r="BP32" s="621"/>
      <c r="BQ32" s="644"/>
      <c r="BR32" s="679">
        <v>99</v>
      </c>
      <c r="BS32" s="621"/>
      <c r="BT32" s="621"/>
      <c r="BU32" s="621"/>
      <c r="BV32" s="621"/>
      <c r="BW32" s="621"/>
      <c r="BX32" s="612">
        <v>97.1</v>
      </c>
      <c r="BY32" s="621"/>
      <c r="BZ32" s="621"/>
      <c r="CA32" s="621"/>
      <c r="CB32" s="644"/>
      <c r="CD32" s="631"/>
      <c r="CE32" s="632"/>
      <c r="CF32" s="605" t="s">
        <v>304</v>
      </c>
      <c r="CG32" s="606"/>
      <c r="CH32" s="606"/>
      <c r="CI32" s="606"/>
      <c r="CJ32" s="606"/>
      <c r="CK32" s="606"/>
      <c r="CL32" s="606"/>
      <c r="CM32" s="606"/>
      <c r="CN32" s="606"/>
      <c r="CO32" s="606"/>
      <c r="CP32" s="606"/>
      <c r="CQ32" s="607"/>
      <c r="CR32" s="608">
        <v>2</v>
      </c>
      <c r="CS32" s="609"/>
      <c r="CT32" s="609"/>
      <c r="CU32" s="609"/>
      <c r="CV32" s="609"/>
      <c r="CW32" s="609"/>
      <c r="CX32" s="609"/>
      <c r="CY32" s="610"/>
      <c r="CZ32" s="611">
        <v>0</v>
      </c>
      <c r="DA32" s="623"/>
      <c r="DB32" s="623"/>
      <c r="DC32" s="624"/>
      <c r="DD32" s="614">
        <v>2</v>
      </c>
      <c r="DE32" s="609"/>
      <c r="DF32" s="609"/>
      <c r="DG32" s="609"/>
      <c r="DH32" s="609"/>
      <c r="DI32" s="609"/>
      <c r="DJ32" s="609"/>
      <c r="DK32" s="610"/>
      <c r="DL32" s="614">
        <v>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512300</v>
      </c>
      <c r="S33" s="609"/>
      <c r="T33" s="609"/>
      <c r="U33" s="609"/>
      <c r="V33" s="609"/>
      <c r="W33" s="609"/>
      <c r="X33" s="609"/>
      <c r="Y33" s="610"/>
      <c r="Z33" s="646">
        <v>0.4</v>
      </c>
      <c r="AA33" s="646"/>
      <c r="AB33" s="646"/>
      <c r="AC33" s="646"/>
      <c r="AD33" s="647">
        <v>160102</v>
      </c>
      <c r="AE33" s="647"/>
      <c r="AF33" s="647"/>
      <c r="AG33" s="647"/>
      <c r="AH33" s="647"/>
      <c r="AI33" s="647"/>
      <c r="AJ33" s="647"/>
      <c r="AK33" s="647"/>
      <c r="AL33" s="611">
        <v>0.2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99.5</v>
      </c>
      <c r="BH33" s="593"/>
      <c r="BI33" s="593"/>
      <c r="BJ33" s="593"/>
      <c r="BK33" s="593"/>
      <c r="BL33" s="593"/>
      <c r="BM33" s="639">
        <v>98.1</v>
      </c>
      <c r="BN33" s="593"/>
      <c r="BO33" s="593"/>
      <c r="BP33" s="593"/>
      <c r="BQ33" s="656"/>
      <c r="BR33" s="669">
        <v>99.5</v>
      </c>
      <c r="BS33" s="593"/>
      <c r="BT33" s="593"/>
      <c r="BU33" s="593"/>
      <c r="BV33" s="593"/>
      <c r="BW33" s="593"/>
      <c r="BX33" s="639">
        <v>98</v>
      </c>
      <c r="BY33" s="593"/>
      <c r="BZ33" s="593"/>
      <c r="CA33" s="593"/>
      <c r="CB33" s="656"/>
      <c r="CD33" s="605" t="s">
        <v>307</v>
      </c>
      <c r="CE33" s="606"/>
      <c r="CF33" s="606"/>
      <c r="CG33" s="606"/>
      <c r="CH33" s="606"/>
      <c r="CI33" s="606"/>
      <c r="CJ33" s="606"/>
      <c r="CK33" s="606"/>
      <c r="CL33" s="606"/>
      <c r="CM33" s="606"/>
      <c r="CN33" s="606"/>
      <c r="CO33" s="606"/>
      <c r="CP33" s="606"/>
      <c r="CQ33" s="607"/>
      <c r="CR33" s="608">
        <v>47125578</v>
      </c>
      <c r="CS33" s="621"/>
      <c r="CT33" s="621"/>
      <c r="CU33" s="621"/>
      <c r="CV33" s="621"/>
      <c r="CW33" s="621"/>
      <c r="CX33" s="621"/>
      <c r="CY33" s="622"/>
      <c r="CZ33" s="611">
        <v>37.1</v>
      </c>
      <c r="DA33" s="623"/>
      <c r="DB33" s="623"/>
      <c r="DC33" s="624"/>
      <c r="DD33" s="614">
        <v>38704940</v>
      </c>
      <c r="DE33" s="621"/>
      <c r="DF33" s="621"/>
      <c r="DG33" s="621"/>
      <c r="DH33" s="621"/>
      <c r="DI33" s="621"/>
      <c r="DJ33" s="621"/>
      <c r="DK33" s="622"/>
      <c r="DL33" s="614">
        <v>30213271</v>
      </c>
      <c r="DM33" s="621"/>
      <c r="DN33" s="621"/>
      <c r="DO33" s="621"/>
      <c r="DP33" s="621"/>
      <c r="DQ33" s="621"/>
      <c r="DR33" s="621"/>
      <c r="DS33" s="621"/>
      <c r="DT33" s="621"/>
      <c r="DU33" s="621"/>
      <c r="DV33" s="622"/>
      <c r="DW33" s="611">
        <v>43.3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680438</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19648577</v>
      </c>
      <c r="CS34" s="609"/>
      <c r="CT34" s="609"/>
      <c r="CU34" s="609"/>
      <c r="CV34" s="609"/>
      <c r="CW34" s="609"/>
      <c r="CX34" s="609"/>
      <c r="CY34" s="610"/>
      <c r="CZ34" s="611">
        <v>15.5</v>
      </c>
      <c r="DA34" s="623"/>
      <c r="DB34" s="623"/>
      <c r="DC34" s="624"/>
      <c r="DD34" s="614">
        <v>13738530</v>
      </c>
      <c r="DE34" s="609"/>
      <c r="DF34" s="609"/>
      <c r="DG34" s="609"/>
      <c r="DH34" s="609"/>
      <c r="DI34" s="609"/>
      <c r="DJ34" s="609"/>
      <c r="DK34" s="610"/>
      <c r="DL34" s="614">
        <v>12315903</v>
      </c>
      <c r="DM34" s="609"/>
      <c r="DN34" s="609"/>
      <c r="DO34" s="609"/>
      <c r="DP34" s="609"/>
      <c r="DQ34" s="609"/>
      <c r="DR34" s="609"/>
      <c r="DS34" s="609"/>
      <c r="DT34" s="609"/>
      <c r="DU34" s="609"/>
      <c r="DV34" s="610"/>
      <c r="DW34" s="611">
        <v>17.7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191329</v>
      </c>
      <c r="S35" s="609"/>
      <c r="T35" s="609"/>
      <c r="U35" s="609"/>
      <c r="V35" s="609"/>
      <c r="W35" s="609"/>
      <c r="X35" s="609"/>
      <c r="Y35" s="610"/>
      <c r="Z35" s="646">
        <v>0.1</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1304640</v>
      </c>
      <c r="CS35" s="621"/>
      <c r="CT35" s="621"/>
      <c r="CU35" s="621"/>
      <c r="CV35" s="621"/>
      <c r="CW35" s="621"/>
      <c r="CX35" s="621"/>
      <c r="CY35" s="622"/>
      <c r="CZ35" s="611">
        <v>1</v>
      </c>
      <c r="DA35" s="623"/>
      <c r="DB35" s="623"/>
      <c r="DC35" s="624"/>
      <c r="DD35" s="614">
        <v>1277176</v>
      </c>
      <c r="DE35" s="621"/>
      <c r="DF35" s="621"/>
      <c r="DG35" s="621"/>
      <c r="DH35" s="621"/>
      <c r="DI35" s="621"/>
      <c r="DJ35" s="621"/>
      <c r="DK35" s="622"/>
      <c r="DL35" s="614">
        <v>1277176</v>
      </c>
      <c r="DM35" s="621"/>
      <c r="DN35" s="621"/>
      <c r="DO35" s="621"/>
      <c r="DP35" s="621"/>
      <c r="DQ35" s="621"/>
      <c r="DR35" s="621"/>
      <c r="DS35" s="621"/>
      <c r="DT35" s="621"/>
      <c r="DU35" s="621"/>
      <c r="DV35" s="622"/>
      <c r="DW35" s="611">
        <v>1.8</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8820115</v>
      </c>
      <c r="S36" s="609"/>
      <c r="T36" s="609"/>
      <c r="U36" s="609"/>
      <c r="V36" s="609"/>
      <c r="W36" s="609"/>
      <c r="X36" s="609"/>
      <c r="Y36" s="610"/>
      <c r="Z36" s="646">
        <v>6.7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13418587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737229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11175511</v>
      </c>
      <c r="CS36" s="609"/>
      <c r="CT36" s="609"/>
      <c r="CU36" s="609"/>
      <c r="CV36" s="609"/>
      <c r="CW36" s="609"/>
      <c r="CX36" s="609"/>
      <c r="CY36" s="610"/>
      <c r="CZ36" s="611">
        <v>8.8000000000000007</v>
      </c>
      <c r="DA36" s="623"/>
      <c r="DB36" s="623"/>
      <c r="DC36" s="624"/>
      <c r="DD36" s="614">
        <v>10470025</v>
      </c>
      <c r="DE36" s="609"/>
      <c r="DF36" s="609"/>
      <c r="DG36" s="609"/>
      <c r="DH36" s="609"/>
      <c r="DI36" s="609"/>
      <c r="DJ36" s="609"/>
      <c r="DK36" s="610"/>
      <c r="DL36" s="614">
        <v>8279588</v>
      </c>
      <c r="DM36" s="609"/>
      <c r="DN36" s="609"/>
      <c r="DO36" s="609"/>
      <c r="DP36" s="609"/>
      <c r="DQ36" s="609"/>
      <c r="DR36" s="609"/>
      <c r="DS36" s="609"/>
      <c r="DT36" s="609"/>
      <c r="DU36" s="609"/>
      <c r="DV36" s="610"/>
      <c r="DW36" s="611">
        <v>11.9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3123222</v>
      </c>
      <c r="S37" s="609"/>
      <c r="T37" s="609"/>
      <c r="U37" s="609"/>
      <c r="V37" s="609"/>
      <c r="W37" s="609"/>
      <c r="X37" s="609"/>
      <c r="Y37" s="610"/>
      <c r="Z37" s="646">
        <v>2.4</v>
      </c>
      <c r="AA37" s="646"/>
      <c r="AB37" s="646"/>
      <c r="AC37" s="646"/>
      <c r="AD37" s="647">
        <v>106685</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2375380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-137526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4576198</v>
      </c>
      <c r="CS37" s="621"/>
      <c r="CT37" s="621"/>
      <c r="CU37" s="621"/>
      <c r="CV37" s="621"/>
      <c r="CW37" s="621"/>
      <c r="CX37" s="621"/>
      <c r="CY37" s="622"/>
      <c r="CZ37" s="611">
        <v>3.6</v>
      </c>
      <c r="DA37" s="623"/>
      <c r="DB37" s="623"/>
      <c r="DC37" s="624"/>
      <c r="DD37" s="614">
        <v>4537579</v>
      </c>
      <c r="DE37" s="621"/>
      <c r="DF37" s="621"/>
      <c r="DG37" s="621"/>
      <c r="DH37" s="621"/>
      <c r="DI37" s="621"/>
      <c r="DJ37" s="621"/>
      <c r="DK37" s="622"/>
      <c r="DL37" s="614">
        <v>4443721</v>
      </c>
      <c r="DM37" s="621"/>
      <c r="DN37" s="621"/>
      <c r="DO37" s="621"/>
      <c r="DP37" s="621"/>
      <c r="DQ37" s="621"/>
      <c r="DR37" s="621"/>
      <c r="DS37" s="621"/>
      <c r="DT37" s="621"/>
      <c r="DU37" s="621"/>
      <c r="DV37" s="622"/>
      <c r="DW37" s="611">
        <v>6.4</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6195710</v>
      </c>
      <c r="S38" s="609"/>
      <c r="T38" s="609"/>
      <c r="U38" s="609"/>
      <c r="V38" s="609"/>
      <c r="W38" s="609"/>
      <c r="X38" s="609"/>
      <c r="Y38" s="610"/>
      <c r="Z38" s="646">
        <v>4.7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2996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45490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11115331</v>
      </c>
      <c r="CS38" s="609"/>
      <c r="CT38" s="609"/>
      <c r="CU38" s="609"/>
      <c r="CV38" s="609"/>
      <c r="CW38" s="609"/>
      <c r="CX38" s="609"/>
      <c r="CY38" s="610"/>
      <c r="CZ38" s="611">
        <v>8.8000000000000007</v>
      </c>
      <c r="DA38" s="623"/>
      <c r="DB38" s="623"/>
      <c r="DC38" s="624"/>
      <c r="DD38" s="614">
        <v>9427876</v>
      </c>
      <c r="DE38" s="609"/>
      <c r="DF38" s="609"/>
      <c r="DG38" s="609"/>
      <c r="DH38" s="609"/>
      <c r="DI38" s="609"/>
      <c r="DJ38" s="609"/>
      <c r="DK38" s="610"/>
      <c r="DL38" s="614">
        <v>8340604</v>
      </c>
      <c r="DM38" s="609"/>
      <c r="DN38" s="609"/>
      <c r="DO38" s="609"/>
      <c r="DP38" s="609"/>
      <c r="DQ38" s="609"/>
      <c r="DR38" s="609"/>
      <c r="DS38" s="609"/>
      <c r="DT38" s="609"/>
      <c r="DU38" s="609"/>
      <c r="DV38" s="610"/>
      <c r="DW38" s="611">
        <v>12</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65491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3820355</v>
      </c>
      <c r="CS39" s="621"/>
      <c r="CT39" s="621"/>
      <c r="CU39" s="621"/>
      <c r="CV39" s="621"/>
      <c r="CW39" s="621"/>
      <c r="CX39" s="621"/>
      <c r="CY39" s="622"/>
      <c r="CZ39" s="611">
        <v>3</v>
      </c>
      <c r="DA39" s="623"/>
      <c r="DB39" s="623"/>
      <c r="DC39" s="624"/>
      <c r="DD39" s="614">
        <v>3791333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665110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61164</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132296876</v>
      </c>
      <c r="S41" s="633"/>
      <c r="T41" s="633"/>
      <c r="U41" s="633"/>
      <c r="V41" s="633"/>
      <c r="W41" s="633"/>
      <c r="X41" s="633"/>
      <c r="Y41" s="636"/>
      <c r="Z41" s="637">
        <v>100</v>
      </c>
      <c r="AA41" s="637"/>
      <c r="AB41" s="637"/>
      <c r="AC41" s="637"/>
      <c r="AD41" s="638">
        <v>69038646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2770385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8269826</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7682290</v>
      </c>
      <c r="CS42" s="621"/>
      <c r="CT42" s="621"/>
      <c r="CU42" s="621"/>
      <c r="CV42" s="621"/>
      <c r="CW42" s="621"/>
      <c r="CX42" s="621"/>
      <c r="CY42" s="622"/>
      <c r="CZ42" s="611">
        <v>6</v>
      </c>
      <c r="DA42" s="623"/>
      <c r="DB42" s="623"/>
      <c r="DC42" s="624"/>
      <c r="DD42" s="614">
        <v>1369002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173256</v>
      </c>
      <c r="CS43" s="621"/>
      <c r="CT43" s="621"/>
      <c r="CU43" s="621"/>
      <c r="CV43" s="621"/>
      <c r="CW43" s="621"/>
      <c r="CX43" s="621"/>
      <c r="CY43" s="622"/>
      <c r="CZ43" s="611">
        <v>0.1</v>
      </c>
      <c r="DA43" s="623"/>
      <c r="DB43" s="623"/>
      <c r="DC43" s="624"/>
      <c r="DD43" s="614">
        <v>173256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7682290</v>
      </c>
      <c r="CS44" s="609"/>
      <c r="CT44" s="609"/>
      <c r="CU44" s="609"/>
      <c r="CV44" s="609"/>
      <c r="CW44" s="609"/>
      <c r="CX44" s="609"/>
      <c r="CY44" s="610"/>
      <c r="CZ44" s="611">
        <v>6</v>
      </c>
      <c r="DA44" s="612"/>
      <c r="DB44" s="612"/>
      <c r="DC44" s="613"/>
      <c r="DD44" s="614">
        <v>1369002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1673609</v>
      </c>
      <c r="CS45" s="621"/>
      <c r="CT45" s="621"/>
      <c r="CU45" s="621"/>
      <c r="CV45" s="621"/>
      <c r="CW45" s="621"/>
      <c r="CX45" s="621"/>
      <c r="CY45" s="622"/>
      <c r="CZ45" s="611">
        <v>1.3</v>
      </c>
      <c r="DA45" s="623"/>
      <c r="DB45" s="623"/>
      <c r="DC45" s="624"/>
      <c r="DD45" s="614">
        <v>281948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5945718</v>
      </c>
      <c r="CS46" s="609"/>
      <c r="CT46" s="609"/>
      <c r="CU46" s="609"/>
      <c r="CV46" s="609"/>
      <c r="CW46" s="609"/>
      <c r="CX46" s="609"/>
      <c r="CY46" s="610"/>
      <c r="CZ46" s="611">
        <v>4.7</v>
      </c>
      <c r="DA46" s="612"/>
      <c r="DB46" s="612"/>
      <c r="DC46" s="613"/>
      <c r="DD46" s="614">
        <v>1079891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126997796</v>
      </c>
      <c r="CS49" s="593"/>
      <c r="CT49" s="593"/>
      <c r="CU49" s="593"/>
      <c r="CV49" s="593"/>
      <c r="CW49" s="593"/>
      <c r="CX49" s="593"/>
      <c r="CY49" s="594"/>
      <c r="CZ49" s="595">
        <v>100</v>
      </c>
      <c r="DA49" s="596"/>
      <c r="DB49" s="596"/>
      <c r="DC49" s="597"/>
      <c r="DD49" s="598">
        <v>84912373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beb1ixIOPpabMJqs8ie7QFQs3sAkZUtWfE1unf9Mi+HPCDiSx9+ELcMUeF41BzwZLz2RDlUn9F572J4Xts13g==" saltValue="uRS1S2MQyOXOcITl/e5l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55" zoomScale="55" zoomScaleNormal="55" zoomScaleSheetLayoutView="70" workbookViewId="0">
      <selection activeCell="AU88" sqref="AU88:AY8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132212</v>
      </c>
      <c r="R7" s="1090"/>
      <c r="S7" s="1090"/>
      <c r="T7" s="1090"/>
      <c r="U7" s="1090"/>
      <c r="V7" s="1090">
        <v>127097</v>
      </c>
      <c r="W7" s="1090"/>
      <c r="X7" s="1090"/>
      <c r="Y7" s="1090"/>
      <c r="Z7" s="1090"/>
      <c r="AA7" s="1090">
        <v>5115</v>
      </c>
      <c r="AB7" s="1090"/>
      <c r="AC7" s="1090"/>
      <c r="AD7" s="1090"/>
      <c r="AE7" s="1091"/>
      <c r="AF7" s="1092">
        <v>4993</v>
      </c>
      <c r="AG7" s="1093"/>
      <c r="AH7" s="1093"/>
      <c r="AI7" s="1093"/>
      <c r="AJ7" s="1094"/>
      <c r="AK7" s="1095">
        <v>176</v>
      </c>
      <c r="AL7" s="1096"/>
      <c r="AM7" s="1096"/>
      <c r="AN7" s="1096"/>
      <c r="AO7" s="1096"/>
      <c r="AP7" s="1096">
        <v>86613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551</v>
      </c>
      <c r="BT7" s="1087"/>
      <c r="BU7" s="1087"/>
      <c r="BV7" s="1087"/>
      <c r="BW7" s="1087"/>
      <c r="BX7" s="1087"/>
      <c r="BY7" s="1087"/>
      <c r="BZ7" s="1087"/>
      <c r="CA7" s="1087"/>
      <c r="CB7" s="1087"/>
      <c r="CC7" s="1087"/>
      <c r="CD7" s="1087"/>
      <c r="CE7" s="1087"/>
      <c r="CF7" s="1087"/>
      <c r="CG7" s="1099"/>
      <c r="CH7" s="1083">
        <v>-5</v>
      </c>
      <c r="CI7" s="1084"/>
      <c r="CJ7" s="1084"/>
      <c r="CK7" s="1084"/>
      <c r="CL7" s="1085"/>
      <c r="CM7" s="1083">
        <v>106</v>
      </c>
      <c r="CN7" s="1084"/>
      <c r="CO7" s="1084"/>
      <c r="CP7" s="1084"/>
      <c r="CQ7" s="1085"/>
      <c r="CR7" s="1083">
        <v>51</v>
      </c>
      <c r="CS7" s="1084"/>
      <c r="CT7" s="1084"/>
      <c r="CU7" s="1084"/>
      <c r="CV7" s="1085"/>
      <c r="CW7" s="1083">
        <v>28</v>
      </c>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88</v>
      </c>
      <c r="R8" s="1026"/>
      <c r="S8" s="1026"/>
      <c r="T8" s="1026"/>
      <c r="U8" s="1026"/>
      <c r="V8" s="1026">
        <v>76</v>
      </c>
      <c r="W8" s="1026"/>
      <c r="X8" s="1026"/>
      <c r="Y8" s="1026"/>
      <c r="Z8" s="1026"/>
      <c r="AA8" s="1026">
        <v>12</v>
      </c>
      <c r="AB8" s="1026"/>
      <c r="AC8" s="1026"/>
      <c r="AD8" s="1026"/>
      <c r="AE8" s="1027"/>
      <c r="AF8" s="1022">
        <v>12</v>
      </c>
      <c r="AG8" s="1023"/>
      <c r="AH8" s="1023"/>
      <c r="AI8" s="1023"/>
      <c r="AJ8" s="1024"/>
      <c r="AK8" s="1067">
        <v>54</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552</v>
      </c>
      <c r="BT8" s="980"/>
      <c r="BU8" s="980"/>
      <c r="BV8" s="980"/>
      <c r="BW8" s="980"/>
      <c r="BX8" s="980"/>
      <c r="BY8" s="980"/>
      <c r="BZ8" s="980"/>
      <c r="CA8" s="980"/>
      <c r="CB8" s="980"/>
      <c r="CC8" s="980"/>
      <c r="CD8" s="980"/>
      <c r="CE8" s="980"/>
      <c r="CF8" s="980"/>
      <c r="CG8" s="1001"/>
      <c r="CH8" s="976">
        <v>-1</v>
      </c>
      <c r="CI8" s="977"/>
      <c r="CJ8" s="977"/>
      <c r="CK8" s="977"/>
      <c r="CL8" s="978"/>
      <c r="CM8" s="976">
        <v>200</v>
      </c>
      <c r="CN8" s="977"/>
      <c r="CO8" s="977"/>
      <c r="CP8" s="977"/>
      <c r="CQ8" s="978"/>
      <c r="CR8" s="976">
        <v>100</v>
      </c>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220</v>
      </c>
      <c r="R9" s="1026"/>
      <c r="S9" s="1026"/>
      <c r="T9" s="1026"/>
      <c r="U9" s="1026"/>
      <c r="V9" s="1026">
        <v>48</v>
      </c>
      <c r="W9" s="1026"/>
      <c r="X9" s="1026"/>
      <c r="Y9" s="1026"/>
      <c r="Z9" s="1026"/>
      <c r="AA9" s="1026">
        <v>172</v>
      </c>
      <c r="AB9" s="1026"/>
      <c r="AC9" s="1026"/>
      <c r="AD9" s="1026"/>
      <c r="AE9" s="1027"/>
      <c r="AF9" s="1022">
        <v>172</v>
      </c>
      <c r="AG9" s="1023"/>
      <c r="AH9" s="1023"/>
      <c r="AI9" s="1023"/>
      <c r="AJ9" s="1024"/>
      <c r="AK9" s="1067">
        <v>1</v>
      </c>
      <c r="AL9" s="1068"/>
      <c r="AM9" s="1068"/>
      <c r="AN9" s="1068"/>
      <c r="AO9" s="1068"/>
      <c r="AP9" s="1068">
        <v>459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553</v>
      </c>
      <c r="BT9" s="980"/>
      <c r="BU9" s="980"/>
      <c r="BV9" s="980"/>
      <c r="BW9" s="980"/>
      <c r="BX9" s="980"/>
      <c r="BY9" s="980"/>
      <c r="BZ9" s="980"/>
      <c r="CA9" s="980"/>
      <c r="CB9" s="980"/>
      <c r="CC9" s="980"/>
      <c r="CD9" s="980"/>
      <c r="CE9" s="980"/>
      <c r="CF9" s="980"/>
      <c r="CG9" s="1001"/>
      <c r="CH9" s="976">
        <v>170</v>
      </c>
      <c r="CI9" s="977"/>
      <c r="CJ9" s="977"/>
      <c r="CK9" s="977"/>
      <c r="CL9" s="978"/>
      <c r="CM9" s="976">
        <v>12113</v>
      </c>
      <c r="CN9" s="977"/>
      <c r="CO9" s="977"/>
      <c r="CP9" s="977"/>
      <c r="CQ9" s="978"/>
      <c r="CR9" s="976">
        <v>9917</v>
      </c>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554</v>
      </c>
      <c r="BT10" s="980"/>
      <c r="BU10" s="980"/>
      <c r="BV10" s="980"/>
      <c r="BW10" s="980"/>
      <c r="BX10" s="980"/>
      <c r="BY10" s="980"/>
      <c r="BZ10" s="980"/>
      <c r="CA10" s="980"/>
      <c r="CB10" s="980"/>
      <c r="CC10" s="980"/>
      <c r="CD10" s="980"/>
      <c r="CE10" s="980"/>
      <c r="CF10" s="980"/>
      <c r="CG10" s="1001"/>
      <c r="CH10" s="976">
        <v>25</v>
      </c>
      <c r="CI10" s="977"/>
      <c r="CJ10" s="977"/>
      <c r="CK10" s="977"/>
      <c r="CL10" s="978"/>
      <c r="CM10" s="976">
        <v>396</v>
      </c>
      <c r="CN10" s="977"/>
      <c r="CO10" s="977"/>
      <c r="CP10" s="977"/>
      <c r="CQ10" s="978"/>
      <c r="CR10" s="976">
        <v>48</v>
      </c>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555</v>
      </c>
      <c r="BT11" s="980"/>
      <c r="BU11" s="980"/>
      <c r="BV11" s="980"/>
      <c r="BW11" s="980"/>
      <c r="BX11" s="980"/>
      <c r="BY11" s="980"/>
      <c r="BZ11" s="980"/>
      <c r="CA11" s="980"/>
      <c r="CB11" s="980"/>
      <c r="CC11" s="980"/>
      <c r="CD11" s="980"/>
      <c r="CE11" s="980"/>
      <c r="CF11" s="980"/>
      <c r="CG11" s="1001"/>
      <c r="CH11" s="976">
        <v>14</v>
      </c>
      <c r="CI11" s="977"/>
      <c r="CJ11" s="977"/>
      <c r="CK11" s="977"/>
      <c r="CL11" s="978"/>
      <c r="CM11" s="976">
        <v>1013</v>
      </c>
      <c r="CN11" s="977"/>
      <c r="CO11" s="977"/>
      <c r="CP11" s="977"/>
      <c r="CQ11" s="978"/>
      <c r="CR11" s="976">
        <v>5</v>
      </c>
      <c r="CS11" s="977"/>
      <c r="CT11" s="977"/>
      <c r="CU11" s="977"/>
      <c r="CV11" s="978"/>
      <c r="CW11" s="976">
        <v>33</v>
      </c>
      <c r="CX11" s="977"/>
      <c r="CY11" s="977"/>
      <c r="CZ11" s="977"/>
      <c r="DA11" s="978"/>
      <c r="DB11" s="976"/>
      <c r="DC11" s="977"/>
      <c r="DD11" s="977"/>
      <c r="DE11" s="977"/>
      <c r="DF11" s="978"/>
      <c r="DG11" s="976">
        <v>6451</v>
      </c>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132520</v>
      </c>
      <c r="R23" s="1048"/>
      <c r="S23" s="1048"/>
      <c r="T23" s="1048"/>
      <c r="U23" s="1048"/>
      <c r="V23" s="1048">
        <v>127221</v>
      </c>
      <c r="W23" s="1048"/>
      <c r="X23" s="1048"/>
      <c r="Y23" s="1048"/>
      <c r="Z23" s="1048"/>
      <c r="AA23" s="1048">
        <v>5299</v>
      </c>
      <c r="AB23" s="1048"/>
      <c r="AC23" s="1048"/>
      <c r="AD23" s="1048"/>
      <c r="AE23" s="1055"/>
      <c r="AF23" s="1056">
        <v>5177</v>
      </c>
      <c r="AG23" s="1048"/>
      <c r="AH23" s="1048"/>
      <c r="AI23" s="1048"/>
      <c r="AJ23" s="1057"/>
      <c r="AK23" s="1058"/>
      <c r="AL23" s="1059"/>
      <c r="AM23" s="1059"/>
      <c r="AN23" s="1059"/>
      <c r="AO23" s="1059"/>
      <c r="AP23" s="1048">
        <v>87072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32818</v>
      </c>
      <c r="R28" s="1038"/>
      <c r="S28" s="1038"/>
      <c r="T28" s="1038"/>
      <c r="U28" s="1038"/>
      <c r="V28" s="1038">
        <v>32081</v>
      </c>
      <c r="W28" s="1038"/>
      <c r="X28" s="1038"/>
      <c r="Y28" s="1038"/>
      <c r="Z28" s="1038"/>
      <c r="AA28" s="1038">
        <v>737</v>
      </c>
      <c r="AB28" s="1038"/>
      <c r="AC28" s="1038"/>
      <c r="AD28" s="1038"/>
      <c r="AE28" s="1039"/>
      <c r="AF28" s="1040">
        <v>737</v>
      </c>
      <c r="AG28" s="1038"/>
      <c r="AH28" s="1038"/>
      <c r="AI28" s="1038"/>
      <c r="AJ28" s="1041"/>
      <c r="AK28" s="1029">
        <v>2761</v>
      </c>
      <c r="AL28" s="1030"/>
      <c r="AM28" s="1030"/>
      <c r="AN28" s="1030"/>
      <c r="AO28" s="1030"/>
      <c r="AP28" s="1030" t="s">
        <v>558</v>
      </c>
      <c r="AQ28" s="1030"/>
      <c r="AR28" s="1030"/>
      <c r="AS28" s="1030"/>
      <c r="AT28" s="1030"/>
      <c r="AU28" s="1030" t="s">
        <v>558</v>
      </c>
      <c r="AV28" s="1030"/>
      <c r="AW28" s="1030"/>
      <c r="AX28" s="1030"/>
      <c r="AY28" s="1030"/>
      <c r="AZ28" s="1031" t="s">
        <v>558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27037</v>
      </c>
      <c r="R29" s="1026"/>
      <c r="S29" s="1026"/>
      <c r="T29" s="1026"/>
      <c r="U29" s="1026"/>
      <c r="V29" s="1026">
        <v>26579</v>
      </c>
      <c r="W29" s="1026"/>
      <c r="X29" s="1026"/>
      <c r="Y29" s="1026"/>
      <c r="Z29" s="1026"/>
      <c r="AA29" s="1026">
        <v>458</v>
      </c>
      <c r="AB29" s="1026"/>
      <c r="AC29" s="1026"/>
      <c r="AD29" s="1026"/>
      <c r="AE29" s="1027"/>
      <c r="AF29" s="1022">
        <v>458</v>
      </c>
      <c r="AG29" s="1023"/>
      <c r="AH29" s="1023"/>
      <c r="AI29" s="1023"/>
      <c r="AJ29" s="1024"/>
      <c r="AK29" s="967">
        <v>3617</v>
      </c>
      <c r="AL29" s="958"/>
      <c r="AM29" s="958"/>
      <c r="AN29" s="958"/>
      <c r="AO29" s="958"/>
      <c r="AP29" s="958" t="s">
        <v>558</v>
      </c>
      <c r="AQ29" s="958"/>
      <c r="AR29" s="958"/>
      <c r="AS29" s="958"/>
      <c r="AT29" s="958"/>
      <c r="AU29" s="958" t="s">
        <v>558</v>
      </c>
      <c r="AV29" s="958"/>
      <c r="AW29" s="958"/>
      <c r="AX29" s="958"/>
      <c r="AY29" s="958"/>
      <c r="AZ29" s="1028" t="s">
        <v>558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5365</v>
      </c>
      <c r="R30" s="1026"/>
      <c r="S30" s="1026"/>
      <c r="T30" s="1026"/>
      <c r="U30" s="1026"/>
      <c r="V30" s="1026">
        <v>5326</v>
      </c>
      <c r="W30" s="1026"/>
      <c r="X30" s="1026"/>
      <c r="Y30" s="1026"/>
      <c r="Z30" s="1026"/>
      <c r="AA30" s="1026">
        <v>39</v>
      </c>
      <c r="AB30" s="1026"/>
      <c r="AC30" s="1026"/>
      <c r="AD30" s="1026"/>
      <c r="AE30" s="1027"/>
      <c r="AF30" s="1022">
        <v>39</v>
      </c>
      <c r="AG30" s="1023"/>
      <c r="AH30" s="1023"/>
      <c r="AI30" s="1023"/>
      <c r="AJ30" s="1024"/>
      <c r="AK30" s="967">
        <v>917</v>
      </c>
      <c r="AL30" s="958"/>
      <c r="AM30" s="958"/>
      <c r="AN30" s="958"/>
      <c r="AO30" s="958"/>
      <c r="AP30" s="958" t="s">
        <v>558</v>
      </c>
      <c r="AQ30" s="958"/>
      <c r="AR30" s="958"/>
      <c r="AS30" s="958"/>
      <c r="AT30" s="958"/>
      <c r="AU30" s="958" t="s">
        <v>558</v>
      </c>
      <c r="AV30" s="958"/>
      <c r="AW30" s="958"/>
      <c r="AX30" s="958"/>
      <c r="AY30" s="958"/>
      <c r="AZ30" s="1028" t="s">
        <v>558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133</v>
      </c>
      <c r="R31" s="1026"/>
      <c r="S31" s="1026"/>
      <c r="T31" s="1026"/>
      <c r="U31" s="1026"/>
      <c r="V31" s="1026">
        <v>101</v>
      </c>
      <c r="W31" s="1026"/>
      <c r="X31" s="1026"/>
      <c r="Y31" s="1026"/>
      <c r="Z31" s="1026"/>
      <c r="AA31" s="1026">
        <v>32</v>
      </c>
      <c r="AB31" s="1026"/>
      <c r="AC31" s="1026"/>
      <c r="AD31" s="1026"/>
      <c r="AE31" s="1027"/>
      <c r="AF31" s="1022">
        <v>32</v>
      </c>
      <c r="AG31" s="1023"/>
      <c r="AH31" s="1023"/>
      <c r="AI31" s="1023"/>
      <c r="AJ31" s="1024"/>
      <c r="AK31" s="967">
        <v>0</v>
      </c>
      <c r="AL31" s="958"/>
      <c r="AM31" s="958"/>
      <c r="AN31" s="958"/>
      <c r="AO31" s="958"/>
      <c r="AP31" s="958">
        <v>9</v>
      </c>
      <c r="AQ31" s="958"/>
      <c r="AR31" s="958"/>
      <c r="AS31" s="958"/>
      <c r="AT31" s="958"/>
      <c r="AU31" s="958" t="s">
        <v>558</v>
      </c>
      <c r="AV31" s="958"/>
      <c r="AW31" s="958"/>
      <c r="AX31" s="958"/>
      <c r="AY31" s="958"/>
      <c r="AZ31" s="1028" t="s">
        <v>558</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6313</v>
      </c>
      <c r="R32" s="1026"/>
      <c r="S32" s="1026"/>
      <c r="T32" s="1026"/>
      <c r="U32" s="1026"/>
      <c r="V32" s="1026">
        <v>5890</v>
      </c>
      <c r="W32" s="1026"/>
      <c r="X32" s="1026"/>
      <c r="Y32" s="1026"/>
      <c r="Z32" s="1026"/>
      <c r="AA32" s="1026">
        <v>423</v>
      </c>
      <c r="AB32" s="1026"/>
      <c r="AC32" s="1026"/>
      <c r="AD32" s="1026"/>
      <c r="AE32" s="1027"/>
      <c r="AF32" s="1022">
        <v>4781</v>
      </c>
      <c r="AG32" s="1023"/>
      <c r="AH32" s="1023"/>
      <c r="AI32" s="1023"/>
      <c r="AJ32" s="1024"/>
      <c r="AK32" s="967">
        <v>79</v>
      </c>
      <c r="AL32" s="958"/>
      <c r="AM32" s="958"/>
      <c r="AN32" s="958"/>
      <c r="AO32" s="958"/>
      <c r="AP32" s="958">
        <v>7015</v>
      </c>
      <c r="AQ32" s="958"/>
      <c r="AR32" s="958"/>
      <c r="AS32" s="958"/>
      <c r="AT32" s="958"/>
      <c r="AU32" s="958">
        <v>0</v>
      </c>
      <c r="AV32" s="958"/>
      <c r="AW32" s="958"/>
      <c r="AX32" s="958"/>
      <c r="AY32" s="958"/>
      <c r="AZ32" s="1028" t="s">
        <v>556</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5866</v>
      </c>
      <c r="R33" s="1026"/>
      <c r="S33" s="1026"/>
      <c r="T33" s="1026"/>
      <c r="U33" s="1026"/>
      <c r="V33" s="1026">
        <v>5642</v>
      </c>
      <c r="W33" s="1026"/>
      <c r="X33" s="1026"/>
      <c r="Y33" s="1026"/>
      <c r="Z33" s="1026"/>
      <c r="AA33" s="1026">
        <v>224</v>
      </c>
      <c r="AB33" s="1026"/>
      <c r="AC33" s="1026"/>
      <c r="AD33" s="1026"/>
      <c r="AE33" s="1027"/>
      <c r="AF33" s="1022">
        <v>5815</v>
      </c>
      <c r="AG33" s="1023"/>
      <c r="AH33" s="1023"/>
      <c r="AI33" s="1023"/>
      <c r="AJ33" s="1024"/>
      <c r="AK33" s="967">
        <v>2300</v>
      </c>
      <c r="AL33" s="958"/>
      <c r="AM33" s="958"/>
      <c r="AN33" s="958"/>
      <c r="AO33" s="958"/>
      <c r="AP33" s="958">
        <v>13259</v>
      </c>
      <c r="AQ33" s="958"/>
      <c r="AR33" s="958"/>
      <c r="AS33" s="958"/>
      <c r="AT33" s="958"/>
      <c r="AU33" s="958">
        <v>10196</v>
      </c>
      <c r="AV33" s="958"/>
      <c r="AW33" s="958"/>
      <c r="AX33" s="958"/>
      <c r="AY33" s="958"/>
      <c r="AZ33" s="1028" t="s">
        <v>556</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217</v>
      </c>
      <c r="R34" s="1026"/>
      <c r="S34" s="1026"/>
      <c r="T34" s="1026"/>
      <c r="U34" s="1026"/>
      <c r="V34" s="1026">
        <v>189</v>
      </c>
      <c r="W34" s="1026"/>
      <c r="X34" s="1026"/>
      <c r="Y34" s="1026"/>
      <c r="Z34" s="1026"/>
      <c r="AA34" s="1026">
        <v>27</v>
      </c>
      <c r="AB34" s="1026"/>
      <c r="AC34" s="1026"/>
      <c r="AD34" s="1026"/>
      <c r="AE34" s="1027"/>
      <c r="AF34" s="1022">
        <v>27</v>
      </c>
      <c r="AG34" s="1023"/>
      <c r="AH34" s="1023"/>
      <c r="AI34" s="1023"/>
      <c r="AJ34" s="1024"/>
      <c r="AK34" s="967">
        <v>75</v>
      </c>
      <c r="AL34" s="958"/>
      <c r="AM34" s="958"/>
      <c r="AN34" s="958"/>
      <c r="AO34" s="958"/>
      <c r="AP34" s="958">
        <v>785</v>
      </c>
      <c r="AQ34" s="958"/>
      <c r="AR34" s="958"/>
      <c r="AS34" s="958"/>
      <c r="AT34" s="958"/>
      <c r="AU34" s="958">
        <v>785</v>
      </c>
      <c r="AV34" s="958"/>
      <c r="AW34" s="958"/>
      <c r="AX34" s="958"/>
      <c r="AY34" s="958"/>
      <c r="AZ34" s="1028" t="s">
        <v>558</v>
      </c>
      <c r="BA34" s="1028"/>
      <c r="BB34" s="1028"/>
      <c r="BC34" s="1028"/>
      <c r="BD34" s="1028"/>
      <c r="BE34" s="959" t="s">
        <v>398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11889</v>
      </c>
      <c r="AG63" s="946"/>
      <c r="AH63" s="946"/>
      <c r="AI63" s="946"/>
      <c r="AJ63" s="1009"/>
      <c r="AK63" s="1010"/>
      <c r="AL63" s="950"/>
      <c r="AM63" s="950"/>
      <c r="AN63" s="950"/>
      <c r="AO63" s="950"/>
      <c r="AP63" s="946">
        <v>21068</v>
      </c>
      <c r="AQ63" s="946"/>
      <c r="AR63" s="946"/>
      <c r="AS63" s="946"/>
      <c r="AT63" s="946"/>
      <c r="AU63" s="946">
        <v>10981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557</v>
      </c>
      <c r="C68" s="973"/>
      <c r="D68" s="973"/>
      <c r="E68" s="973"/>
      <c r="F68" s="973"/>
      <c r="G68" s="973"/>
      <c r="H68" s="973"/>
      <c r="I68" s="973"/>
      <c r="J68" s="973"/>
      <c r="K68" s="973"/>
      <c r="L68" s="973"/>
      <c r="M68" s="973"/>
      <c r="N68" s="973"/>
      <c r="O68" s="973"/>
      <c r="P68" s="974"/>
      <c r="Q68" s="975">
        <v>5570</v>
      </c>
      <c r="R68" s="969"/>
      <c r="S68" s="969"/>
      <c r="T68" s="969"/>
      <c r="U68" s="969"/>
      <c r="V68" s="969">
        <v>5353</v>
      </c>
      <c r="W68" s="969"/>
      <c r="X68" s="969"/>
      <c r="Y68" s="969"/>
      <c r="Z68" s="969"/>
      <c r="AA68" s="969">
        <v>217</v>
      </c>
      <c r="AB68" s="969"/>
      <c r="AC68" s="969"/>
      <c r="AD68" s="969"/>
      <c r="AE68" s="969"/>
      <c r="AF68" s="969">
        <v>177</v>
      </c>
      <c r="AG68" s="969"/>
      <c r="AH68" s="969"/>
      <c r="AI68" s="969"/>
      <c r="AJ68" s="969"/>
      <c r="AK68" s="969">
        <v>0</v>
      </c>
      <c r="AL68" s="969"/>
      <c r="AM68" s="969"/>
      <c r="AN68" s="969"/>
      <c r="AO68" s="969"/>
      <c r="AP68" s="969">
        <v>1600</v>
      </c>
      <c r="AQ68" s="969"/>
      <c r="AR68" s="969"/>
      <c r="AS68" s="969"/>
      <c r="AT68" s="969"/>
      <c r="AU68" s="969">
        <v>1432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564</v>
      </c>
      <c r="C69" s="962"/>
      <c r="D69" s="962"/>
      <c r="E69" s="962"/>
      <c r="F69" s="962"/>
      <c r="G69" s="962"/>
      <c r="H69" s="962"/>
      <c r="I69" s="962"/>
      <c r="J69" s="962"/>
      <c r="K69" s="962"/>
      <c r="L69" s="962"/>
      <c r="M69" s="962"/>
      <c r="N69" s="962"/>
      <c r="O69" s="962"/>
      <c r="P69" s="963"/>
      <c r="Q69" s="964">
        <v>2562.1930000000002</v>
      </c>
      <c r="R69" s="958"/>
      <c r="S69" s="958"/>
      <c r="T69" s="958"/>
      <c r="U69" s="958"/>
      <c r="V69" s="958">
        <v>2538.2570000000001</v>
      </c>
      <c r="W69" s="958"/>
      <c r="X69" s="958"/>
      <c r="Y69" s="958"/>
      <c r="Z69" s="958"/>
      <c r="AA69" s="958">
        <v>23.936</v>
      </c>
      <c r="AB69" s="958"/>
      <c r="AC69" s="958"/>
      <c r="AD69" s="958"/>
      <c r="AE69" s="958"/>
      <c r="AF69" s="958">
        <v>23.936</v>
      </c>
      <c r="AG69" s="958"/>
      <c r="AH69" s="958"/>
      <c r="AI69" s="958"/>
      <c r="AJ69" s="958"/>
      <c r="AK69" s="958" t="s">
        <v>491</v>
      </c>
      <c r="AL69" s="958"/>
      <c r="AM69" s="958"/>
      <c r="AN69" s="958"/>
      <c r="AO69" s="958"/>
      <c r="AP69" s="958" t="s">
        <v>491</v>
      </c>
      <c r="AQ69" s="958"/>
      <c r="AR69" s="958"/>
      <c r="AS69" s="958"/>
      <c r="AT69" s="958"/>
      <c r="AU69" s="958" t="s">
        <v>491</v>
      </c>
      <c r="AV69" s="958"/>
      <c r="AW69" s="958"/>
      <c r="AX69" s="958"/>
      <c r="AY69" s="958"/>
      <c r="AZ69" s="959" t="s">
        <v>567</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565</v>
      </c>
      <c r="C70" s="962"/>
      <c r="D70" s="962"/>
      <c r="E70" s="962"/>
      <c r="F70" s="962"/>
      <c r="G70" s="962"/>
      <c r="H70" s="962"/>
      <c r="I70" s="962"/>
      <c r="J70" s="962"/>
      <c r="K70" s="962"/>
      <c r="L70" s="962"/>
      <c r="M70" s="962"/>
      <c r="N70" s="962"/>
      <c r="O70" s="962"/>
      <c r="P70" s="963"/>
      <c r="Q70" s="964">
        <v>880772.72400000005</v>
      </c>
      <c r="R70" s="958"/>
      <c r="S70" s="958"/>
      <c r="T70" s="958"/>
      <c r="U70" s="958"/>
      <c r="V70" s="958">
        <v>869976.28099999996</v>
      </c>
      <c r="W70" s="958"/>
      <c r="X70" s="958"/>
      <c r="Y70" s="958"/>
      <c r="Z70" s="958"/>
      <c r="AA70" s="958">
        <v>10796.442999999999</v>
      </c>
      <c r="AB70" s="958"/>
      <c r="AC70" s="958"/>
      <c r="AD70" s="958"/>
      <c r="AE70" s="958"/>
      <c r="AF70" s="958">
        <v>10571.001</v>
      </c>
      <c r="AG70" s="958"/>
      <c r="AH70" s="958"/>
      <c r="AI70" s="958"/>
      <c r="AJ70" s="958"/>
      <c r="AK70" s="958">
        <v>5497.5929999999998</v>
      </c>
      <c r="AL70" s="958"/>
      <c r="AM70" s="958"/>
      <c r="AN70" s="958"/>
      <c r="AO70" s="958"/>
      <c r="AP70" s="958" t="s">
        <v>491</v>
      </c>
      <c r="AQ70" s="958"/>
      <c r="AR70" s="958"/>
      <c r="AS70" s="958"/>
      <c r="AT70" s="958"/>
      <c r="AU70" s="958" t="s">
        <v>491</v>
      </c>
      <c r="AV70" s="958"/>
      <c r="AW70" s="958"/>
      <c r="AX70" s="958"/>
      <c r="AY70" s="958"/>
      <c r="AZ70" s="959" t="s">
        <v>568</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566</v>
      </c>
      <c r="C71" s="962"/>
      <c r="D71" s="962"/>
      <c r="E71" s="962"/>
      <c r="F71" s="962"/>
      <c r="G71" s="962"/>
      <c r="H71" s="962"/>
      <c r="I71" s="962"/>
      <c r="J71" s="962"/>
      <c r="K71" s="962"/>
      <c r="L71" s="962"/>
      <c r="M71" s="962"/>
      <c r="N71" s="962"/>
      <c r="O71" s="962"/>
      <c r="P71" s="963"/>
      <c r="Q71" s="964">
        <v>288.60700000000003</v>
      </c>
      <c r="R71" s="958"/>
      <c r="S71" s="958"/>
      <c r="T71" s="958"/>
      <c r="U71" s="958"/>
      <c r="V71" s="958">
        <v>262.45100000000002</v>
      </c>
      <c r="W71" s="958"/>
      <c r="X71" s="958"/>
      <c r="Y71" s="958"/>
      <c r="Z71" s="958"/>
      <c r="AA71" s="958">
        <v>26.155999999999999</v>
      </c>
      <c r="AB71" s="958"/>
      <c r="AC71" s="958"/>
      <c r="AD71" s="958"/>
      <c r="AE71" s="958"/>
      <c r="AF71" s="958">
        <v>26.155999999999999</v>
      </c>
      <c r="AG71" s="958"/>
      <c r="AH71" s="958"/>
      <c r="AI71" s="958"/>
      <c r="AJ71" s="958"/>
      <c r="AK71" s="958">
        <v>3.9809999999999999</v>
      </c>
      <c r="AL71" s="958"/>
      <c r="AM71" s="958"/>
      <c r="AN71" s="958"/>
      <c r="AO71" s="958"/>
      <c r="AP71" s="958" t="s">
        <v>491</v>
      </c>
      <c r="AQ71" s="958"/>
      <c r="AR71" s="958"/>
      <c r="AS71" s="958"/>
      <c r="AT71" s="958"/>
      <c r="AU71" s="958" t="s">
        <v>491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10798</v>
      </c>
      <c r="AG88" s="946"/>
      <c r="AH88" s="946"/>
      <c r="AI88" s="946"/>
      <c r="AJ88" s="946"/>
      <c r="AK88" s="950"/>
      <c r="AL88" s="950"/>
      <c r="AM88" s="950"/>
      <c r="AN88" s="950"/>
      <c r="AO88" s="950"/>
      <c r="AP88" s="946">
        <v>1600</v>
      </c>
      <c r="AQ88" s="946"/>
      <c r="AR88" s="946"/>
      <c r="AS88" s="946"/>
      <c r="AT88" s="946"/>
      <c r="AU88" s="946">
        <v>1432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10121</v>
      </c>
      <c r="CS102" s="940"/>
      <c r="CT102" s="940"/>
      <c r="CU102" s="940"/>
      <c r="CV102" s="941"/>
      <c r="CW102" s="939">
        <v>61</v>
      </c>
      <c r="CX102" s="940"/>
      <c r="CY102" s="940"/>
      <c r="CZ102" s="940"/>
      <c r="DA102" s="941"/>
      <c r="DB102" s="939"/>
      <c r="DC102" s="940"/>
      <c r="DD102" s="940"/>
      <c r="DE102" s="940"/>
      <c r="DF102" s="941"/>
      <c r="DG102" s="939">
        <v>6451</v>
      </c>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11085044</v>
      </c>
      <c r="AB110" s="876"/>
      <c r="AC110" s="876"/>
      <c r="AD110" s="876"/>
      <c r="AE110" s="877"/>
      <c r="AF110" s="878">
        <v>10996172</v>
      </c>
      <c r="AG110" s="876"/>
      <c r="AH110" s="876"/>
      <c r="AI110" s="876"/>
      <c r="AJ110" s="877"/>
      <c r="AK110" s="878">
        <v>10792968</v>
      </c>
      <c r="AL110" s="876"/>
      <c r="AM110" s="876"/>
      <c r="AN110" s="876"/>
      <c r="AO110" s="877"/>
      <c r="AP110" s="879">
        <v>17</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96991412</v>
      </c>
      <c r="BR110" s="829"/>
      <c r="BS110" s="829"/>
      <c r="BT110" s="829"/>
      <c r="BU110" s="829"/>
      <c r="BV110" s="829">
        <v>91331405</v>
      </c>
      <c r="BW110" s="829"/>
      <c r="BX110" s="829"/>
      <c r="BY110" s="829"/>
      <c r="BZ110" s="829"/>
      <c r="CA110" s="829">
        <v>87072409</v>
      </c>
      <c r="CB110" s="829"/>
      <c r="CC110" s="829"/>
      <c r="CD110" s="829"/>
      <c r="CE110" s="829"/>
      <c r="CF110" s="853">
        <v>136.9</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613526</v>
      </c>
      <c r="DH110" s="829"/>
      <c r="DI110" s="829"/>
      <c r="DJ110" s="829"/>
      <c r="DK110" s="829"/>
      <c r="DL110" s="829">
        <v>512646</v>
      </c>
      <c r="DM110" s="829"/>
      <c r="DN110" s="829"/>
      <c r="DO110" s="829"/>
      <c r="DP110" s="829"/>
      <c r="DQ110" s="829">
        <v>410007</v>
      </c>
      <c r="DR110" s="829"/>
      <c r="DS110" s="829"/>
      <c r="DT110" s="829"/>
      <c r="DU110" s="829"/>
      <c r="DV110" s="830">
        <v>0.6</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9366142</v>
      </c>
      <c r="BR111" s="804"/>
      <c r="BS111" s="804"/>
      <c r="BT111" s="804"/>
      <c r="BU111" s="804"/>
      <c r="BV111" s="804">
        <v>9892686</v>
      </c>
      <c r="BW111" s="804"/>
      <c r="BX111" s="804"/>
      <c r="BY111" s="804"/>
      <c r="BZ111" s="804"/>
      <c r="CA111" s="804">
        <v>8363766</v>
      </c>
      <c r="CB111" s="804"/>
      <c r="CC111" s="804"/>
      <c r="CD111" s="804"/>
      <c r="CE111" s="804"/>
      <c r="CF111" s="862">
        <v>13.1</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123663</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11192663</v>
      </c>
      <c r="BR112" s="804"/>
      <c r="BS112" s="804"/>
      <c r="BT112" s="804"/>
      <c r="BU112" s="804"/>
      <c r="BV112" s="804">
        <v>11004169</v>
      </c>
      <c r="BW112" s="804"/>
      <c r="BX112" s="804"/>
      <c r="BY112" s="804"/>
      <c r="BZ112" s="804"/>
      <c r="CA112" s="804">
        <v>10980737</v>
      </c>
      <c r="CB112" s="804"/>
      <c r="CC112" s="804"/>
      <c r="CD112" s="804"/>
      <c r="CE112" s="804"/>
      <c r="CF112" s="862">
        <v>17.3</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1103366</v>
      </c>
      <c r="AB113" s="906"/>
      <c r="AC113" s="906"/>
      <c r="AD113" s="906"/>
      <c r="AE113" s="907"/>
      <c r="AF113" s="908">
        <v>1098492</v>
      </c>
      <c r="AG113" s="906"/>
      <c r="AH113" s="906"/>
      <c r="AI113" s="906"/>
      <c r="AJ113" s="907"/>
      <c r="AK113" s="908">
        <v>1081642</v>
      </c>
      <c r="AL113" s="906"/>
      <c r="AM113" s="906"/>
      <c r="AN113" s="906"/>
      <c r="AO113" s="907"/>
      <c r="AP113" s="909">
        <v>1.7</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1190337</v>
      </c>
      <c r="BR113" s="804"/>
      <c r="BS113" s="804"/>
      <c r="BT113" s="804"/>
      <c r="BU113" s="804"/>
      <c r="BV113" s="804">
        <v>1291263</v>
      </c>
      <c r="BW113" s="804"/>
      <c r="BX113" s="804"/>
      <c r="BY113" s="804"/>
      <c r="BZ113" s="804"/>
      <c r="CA113" s="804">
        <v>1431574</v>
      </c>
      <c r="CB113" s="804"/>
      <c r="CC113" s="804"/>
      <c r="CD113" s="804"/>
      <c r="CE113" s="804"/>
      <c r="CF113" s="862">
        <v>2.2999999999999998</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215805</v>
      </c>
      <c r="AB114" s="767"/>
      <c r="AC114" s="767"/>
      <c r="AD114" s="767"/>
      <c r="AE114" s="768"/>
      <c r="AF114" s="769">
        <v>204127</v>
      </c>
      <c r="AG114" s="767"/>
      <c r="AH114" s="767"/>
      <c r="AI114" s="767"/>
      <c r="AJ114" s="768"/>
      <c r="AK114" s="769">
        <v>189187</v>
      </c>
      <c r="AL114" s="767"/>
      <c r="AM114" s="767"/>
      <c r="AN114" s="767"/>
      <c r="AO114" s="768"/>
      <c r="AP114" s="811">
        <v>0.3</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14056560</v>
      </c>
      <c r="BR114" s="804"/>
      <c r="BS114" s="804"/>
      <c r="BT114" s="804"/>
      <c r="BU114" s="804"/>
      <c r="BV114" s="804">
        <v>14145241</v>
      </c>
      <c r="BW114" s="804"/>
      <c r="BX114" s="804"/>
      <c r="BY114" s="804"/>
      <c r="BZ114" s="804"/>
      <c r="CA114" s="804">
        <v>14893315</v>
      </c>
      <c r="CB114" s="804"/>
      <c r="CC114" s="804"/>
      <c r="CD114" s="804"/>
      <c r="CE114" s="804"/>
      <c r="CF114" s="862">
        <v>23.4</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285571</v>
      </c>
      <c r="AB115" s="906"/>
      <c r="AC115" s="906"/>
      <c r="AD115" s="906"/>
      <c r="AE115" s="907"/>
      <c r="AF115" s="908">
        <v>354478</v>
      </c>
      <c r="AG115" s="906"/>
      <c r="AH115" s="906"/>
      <c r="AI115" s="906"/>
      <c r="AJ115" s="907"/>
      <c r="AK115" s="908">
        <v>227143</v>
      </c>
      <c r="AL115" s="906"/>
      <c r="AM115" s="906"/>
      <c r="AN115" s="906"/>
      <c r="AO115" s="907"/>
      <c r="AP115" s="909">
        <v>0.4</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8934</v>
      </c>
      <c r="BR115" s="804"/>
      <c r="BS115" s="804"/>
      <c r="BT115" s="804"/>
      <c r="BU115" s="804"/>
      <c r="BV115" s="804" t="s">
        <v>122</v>
      </c>
      <c r="BW115" s="804"/>
      <c r="BX115" s="804"/>
      <c r="BY115" s="804"/>
      <c r="BZ115" s="804"/>
      <c r="CA115" s="804">
        <v>2140</v>
      </c>
      <c r="CB115" s="804"/>
      <c r="CC115" s="804"/>
      <c r="CD115" s="804"/>
      <c r="CE115" s="804"/>
      <c r="CF115" s="862">
        <v>0</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8471315</v>
      </c>
      <c r="DH115" s="767"/>
      <c r="DI115" s="767"/>
      <c r="DJ115" s="767"/>
      <c r="DK115" s="768"/>
      <c r="DL115" s="769">
        <v>8777543</v>
      </c>
      <c r="DM115" s="767"/>
      <c r="DN115" s="767"/>
      <c r="DO115" s="767"/>
      <c r="DP115" s="768"/>
      <c r="DQ115" s="769">
        <v>7363400</v>
      </c>
      <c r="DR115" s="767"/>
      <c r="DS115" s="767"/>
      <c r="DT115" s="767"/>
      <c r="DU115" s="768"/>
      <c r="DV115" s="811">
        <v>11.6</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12689786</v>
      </c>
      <c r="AB117" s="890"/>
      <c r="AC117" s="890"/>
      <c r="AD117" s="890"/>
      <c r="AE117" s="891"/>
      <c r="AF117" s="892">
        <v>12653269</v>
      </c>
      <c r="AG117" s="890"/>
      <c r="AH117" s="890"/>
      <c r="AI117" s="890"/>
      <c r="AJ117" s="891"/>
      <c r="AK117" s="892">
        <v>12290940</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109231</v>
      </c>
      <c r="AB119" s="876"/>
      <c r="AC119" s="876"/>
      <c r="AD119" s="876"/>
      <c r="AE119" s="877"/>
      <c r="AF119" s="878">
        <v>109317</v>
      </c>
      <c r="AG119" s="876"/>
      <c r="AH119" s="876"/>
      <c r="AI119" s="876"/>
      <c r="AJ119" s="877"/>
      <c r="AK119" s="878">
        <v>109405</v>
      </c>
      <c r="AL119" s="876"/>
      <c r="AM119" s="876"/>
      <c r="AN119" s="876"/>
      <c r="AO119" s="877"/>
      <c r="AP119" s="879">
        <v>0.2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132806048</v>
      </c>
      <c r="BR119" s="832"/>
      <c r="BS119" s="832"/>
      <c r="BT119" s="832"/>
      <c r="BU119" s="832"/>
      <c r="BV119" s="832">
        <v>127664764</v>
      </c>
      <c r="BW119" s="832"/>
      <c r="BX119" s="832"/>
      <c r="BY119" s="832"/>
      <c r="BZ119" s="832"/>
      <c r="CA119" s="832">
        <v>122743941</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157638</v>
      </c>
      <c r="DH119" s="751"/>
      <c r="DI119" s="751"/>
      <c r="DJ119" s="751"/>
      <c r="DK119" s="752"/>
      <c r="DL119" s="753">
        <v>602497</v>
      </c>
      <c r="DM119" s="751"/>
      <c r="DN119" s="751"/>
      <c r="DO119" s="751"/>
      <c r="DP119" s="752"/>
      <c r="DQ119" s="753">
        <v>590359</v>
      </c>
      <c r="DR119" s="751"/>
      <c r="DS119" s="751"/>
      <c r="DT119" s="751"/>
      <c r="DU119" s="752"/>
      <c r="DV119" s="835">
        <v>0.9</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125614</v>
      </c>
      <c r="AB120" s="767"/>
      <c r="AC120" s="767"/>
      <c r="AD120" s="767"/>
      <c r="AE120" s="768"/>
      <c r="AF120" s="769">
        <v>125614</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11547542</v>
      </c>
      <c r="BR120" s="829"/>
      <c r="BS120" s="829"/>
      <c r="BT120" s="829"/>
      <c r="BU120" s="829"/>
      <c r="BV120" s="829">
        <v>11899990</v>
      </c>
      <c r="BW120" s="829"/>
      <c r="BX120" s="829"/>
      <c r="BY120" s="829"/>
      <c r="BZ120" s="829"/>
      <c r="CA120" s="829">
        <v>15432920</v>
      </c>
      <c r="CB120" s="829"/>
      <c r="CC120" s="829"/>
      <c r="CD120" s="829"/>
      <c r="CE120" s="829"/>
      <c r="CF120" s="853">
        <v>24.3</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10348636</v>
      </c>
      <c r="DH120" s="829"/>
      <c r="DI120" s="829"/>
      <c r="DJ120" s="829"/>
      <c r="DK120" s="829"/>
      <c r="DL120" s="829">
        <v>10190161</v>
      </c>
      <c r="DM120" s="829"/>
      <c r="DN120" s="829"/>
      <c r="DO120" s="829"/>
      <c r="DP120" s="829"/>
      <c r="DQ120" s="829">
        <v>10196043</v>
      </c>
      <c r="DR120" s="829"/>
      <c r="DS120" s="829"/>
      <c r="DT120" s="829"/>
      <c r="DU120" s="829"/>
      <c r="DV120" s="830">
        <v>16</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23462155</v>
      </c>
      <c r="BR121" s="804"/>
      <c r="BS121" s="804"/>
      <c r="BT121" s="804"/>
      <c r="BU121" s="804"/>
      <c r="BV121" s="804">
        <v>21101609</v>
      </c>
      <c r="BW121" s="804"/>
      <c r="BX121" s="804"/>
      <c r="BY121" s="804"/>
      <c r="BZ121" s="804"/>
      <c r="CA121" s="804">
        <v>19320449</v>
      </c>
      <c r="CB121" s="804"/>
      <c r="CC121" s="804"/>
      <c r="CD121" s="804"/>
      <c r="CE121" s="804"/>
      <c r="CF121" s="862">
        <v>30.4</v>
      </c>
      <c r="CG121" s="863"/>
      <c r="CH121" s="863"/>
      <c r="CI121" s="863"/>
      <c r="CJ121" s="863"/>
      <c r="CK121" s="856"/>
      <c r="CL121" s="842"/>
      <c r="CM121" s="842"/>
      <c r="CN121" s="842"/>
      <c r="CO121" s="843"/>
      <c r="CP121" s="822" t="s">
        <v>397</v>
      </c>
      <c r="CQ121" s="823"/>
      <c r="CR121" s="823"/>
      <c r="CS121" s="823"/>
      <c r="CT121" s="823"/>
      <c r="CU121" s="823"/>
      <c r="CV121" s="823"/>
      <c r="CW121" s="823"/>
      <c r="CX121" s="823"/>
      <c r="CY121" s="823"/>
      <c r="CZ121" s="823"/>
      <c r="DA121" s="823"/>
      <c r="DB121" s="823"/>
      <c r="DC121" s="823"/>
      <c r="DD121" s="823"/>
      <c r="DE121" s="823"/>
      <c r="DF121" s="824"/>
      <c r="DG121" s="803">
        <v>844027</v>
      </c>
      <c r="DH121" s="804"/>
      <c r="DI121" s="804"/>
      <c r="DJ121" s="804"/>
      <c r="DK121" s="804"/>
      <c r="DL121" s="804">
        <v>814008</v>
      </c>
      <c r="DM121" s="804"/>
      <c r="DN121" s="804"/>
      <c r="DO121" s="804"/>
      <c r="DP121" s="804"/>
      <c r="DQ121" s="804">
        <v>784694</v>
      </c>
      <c r="DR121" s="804"/>
      <c r="DS121" s="804"/>
      <c r="DT121" s="804"/>
      <c r="DU121" s="804"/>
      <c r="DV121" s="781">
        <v>1.2</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58164907</v>
      </c>
      <c r="BR122" s="832"/>
      <c r="BS122" s="832"/>
      <c r="BT122" s="832"/>
      <c r="BU122" s="832"/>
      <c r="BV122" s="832">
        <v>55428610</v>
      </c>
      <c r="BW122" s="832"/>
      <c r="BX122" s="832"/>
      <c r="BY122" s="832"/>
      <c r="BZ122" s="832"/>
      <c r="CA122" s="832">
        <v>54011553</v>
      </c>
      <c r="CB122" s="832"/>
      <c r="CC122" s="832"/>
      <c r="CD122" s="832"/>
      <c r="CE122" s="832"/>
      <c r="CF122" s="833">
        <v>84.9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93174604</v>
      </c>
      <c r="BR123" s="820"/>
      <c r="BS123" s="820"/>
      <c r="BT123" s="820"/>
      <c r="BU123" s="820"/>
      <c r="BV123" s="820">
        <v>88430209</v>
      </c>
      <c r="BW123" s="820"/>
      <c r="BX123" s="820"/>
      <c r="BY123" s="820"/>
      <c r="BZ123" s="820"/>
      <c r="CA123" s="820">
        <v>88764922</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62.2</v>
      </c>
      <c r="BR124" s="818"/>
      <c r="BS124" s="818"/>
      <c r="BT124" s="818"/>
      <c r="BU124" s="818"/>
      <c r="BV124" s="818">
        <v>63.1</v>
      </c>
      <c r="BW124" s="818"/>
      <c r="BX124" s="818"/>
      <c r="BY124" s="818"/>
      <c r="BZ124" s="818"/>
      <c r="CA124" s="818">
        <v>53.4</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6338</v>
      </c>
      <c r="AB126" s="767"/>
      <c r="AC126" s="767"/>
      <c r="AD126" s="767"/>
      <c r="AE126" s="768"/>
      <c r="AF126" s="769">
        <v>81483</v>
      </c>
      <c r="AG126" s="767"/>
      <c r="AH126" s="767"/>
      <c r="AI126" s="767"/>
      <c r="AJ126" s="768"/>
      <c r="AK126" s="769">
        <v>82413</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44388</v>
      </c>
      <c r="AB127" s="767"/>
      <c r="AC127" s="767"/>
      <c r="AD127" s="767"/>
      <c r="AE127" s="768"/>
      <c r="AF127" s="769">
        <v>38064</v>
      </c>
      <c r="AG127" s="767"/>
      <c r="AH127" s="767"/>
      <c r="AI127" s="767"/>
      <c r="AJ127" s="768"/>
      <c r="AK127" s="769">
        <v>35325</v>
      </c>
      <c r="AL127" s="767"/>
      <c r="AM127" s="767"/>
      <c r="AN127" s="767"/>
      <c r="AO127" s="768"/>
      <c r="AP127" s="811">
        <v>0.1</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3058302</v>
      </c>
      <c r="AB128" s="788"/>
      <c r="AC128" s="788"/>
      <c r="AD128" s="788"/>
      <c r="AE128" s="789"/>
      <c r="AF128" s="790">
        <v>3027754</v>
      </c>
      <c r="AG128" s="788"/>
      <c r="AH128" s="788"/>
      <c r="AI128" s="788"/>
      <c r="AJ128" s="789"/>
      <c r="AK128" s="790">
        <v>3020160</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8934</v>
      </c>
      <c r="DH128" s="778"/>
      <c r="DI128" s="778"/>
      <c r="DJ128" s="778"/>
      <c r="DK128" s="778"/>
      <c r="DL128" s="778" t="s">
        <v>122</v>
      </c>
      <c r="DM128" s="778"/>
      <c r="DN128" s="778"/>
      <c r="DO128" s="778"/>
      <c r="DP128" s="778"/>
      <c r="DQ128" s="778">
        <v>2140</v>
      </c>
      <c r="DR128" s="778"/>
      <c r="DS128" s="778"/>
      <c r="DT128" s="778"/>
      <c r="DU128" s="778"/>
      <c r="DV128" s="779">
        <v>0</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69162366</v>
      </c>
      <c r="AB129" s="767"/>
      <c r="AC129" s="767"/>
      <c r="AD129" s="767"/>
      <c r="AE129" s="768"/>
      <c r="AF129" s="769">
        <v>67518828</v>
      </c>
      <c r="AG129" s="767"/>
      <c r="AH129" s="767"/>
      <c r="AI129" s="767"/>
      <c r="AJ129" s="768"/>
      <c r="AK129" s="769">
        <v>68822466</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5469751</v>
      </c>
      <c r="AB130" s="767"/>
      <c r="AC130" s="767"/>
      <c r="AD130" s="767"/>
      <c r="AE130" s="768"/>
      <c r="AF130" s="769">
        <v>5364713</v>
      </c>
      <c r="AG130" s="767"/>
      <c r="AH130" s="767"/>
      <c r="AI130" s="767"/>
      <c r="AJ130" s="768"/>
      <c r="AK130" s="769">
        <v>5215164</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6.5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63692615</v>
      </c>
      <c r="AB131" s="751"/>
      <c r="AC131" s="751"/>
      <c r="AD131" s="751"/>
      <c r="AE131" s="752"/>
      <c r="AF131" s="753">
        <v>62154115</v>
      </c>
      <c r="AG131" s="751"/>
      <c r="AH131" s="751"/>
      <c r="AI131" s="751"/>
      <c r="AJ131" s="752"/>
      <c r="AK131" s="753">
        <v>63607302</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53.4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6.5340903340000001</v>
      </c>
      <c r="AB132" s="732"/>
      <c r="AC132" s="732"/>
      <c r="AD132" s="732"/>
      <c r="AE132" s="733"/>
      <c r="AF132" s="734">
        <v>6.8552210899999997</v>
      </c>
      <c r="AG132" s="732"/>
      <c r="AH132" s="732"/>
      <c r="AI132" s="732"/>
      <c r="AJ132" s="733"/>
      <c r="AK132" s="734">
        <v>6.3760226769999999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6.2</v>
      </c>
      <c r="AB133" s="711"/>
      <c r="AC133" s="711"/>
      <c r="AD133" s="711"/>
      <c r="AE133" s="712"/>
      <c r="AF133" s="710">
        <v>6.4</v>
      </c>
      <c r="AG133" s="711"/>
      <c r="AH133" s="711"/>
      <c r="AI133" s="711"/>
      <c r="AJ133" s="712"/>
      <c r="AK133" s="710">
        <v>6.5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DrmcUcKXH4WnHwMNy3tBNp9cHf8ufLkEtFhGVrf4emH+cF86Z6iqH+3ONosU261JQy7r75mKYlcH+BQexPkgA==" saltValue="bhvr4Qj1ezPrB0ShLJAs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CM28" sqref="CM2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tAjVHeamiUmhGAFJHt5aM6FP6elQ6I+hA4dN1xaJUbuYQodqCkCXIVowyifSTGHIGoUiSHerpBWyqJAJIBK3A==" saltValue="DhlWBioSFW2kVCH6sGoj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uCeDh6syMEp9FWgKNGxmchC9g5ju9i55PcqJg7yk7rygqNV+coYdq468mK9pmkd+dsb3m7q/4rffzmP1UXsgQ==" saltValue="S41huRJSxtuZ8g23QWki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4"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20427343</v>
      </c>
      <c r="AP9" s="274">
        <v>57914</v>
      </c>
      <c r="AQ9" s="275">
        <v>62936</v>
      </c>
      <c r="AR9" s="276">
        <v>-8</v>
      </c>
    </row>
    <row r="10" spans="1:46" ht="13.5" customHeight="1" x14ac:dyDescent="0.15">
      <c r="A10" s="259"/>
      <c r="AK10" s="1117" t="s">
        <v>488</v>
      </c>
      <c r="AL10" s="1118"/>
      <c r="AM10" s="1118"/>
      <c r="AN10" s="1119"/>
      <c r="AO10" s="277">
        <v>3581197</v>
      </c>
      <c r="AP10" s="277">
        <v>10153</v>
      </c>
      <c r="AQ10" s="278">
        <v>1734</v>
      </c>
      <c r="AR10" s="279">
        <v>485.5</v>
      </c>
    </row>
    <row r="11" spans="1:46" ht="13.5" customHeight="1" x14ac:dyDescent="0.15">
      <c r="A11" s="259"/>
      <c r="AK11" s="1117" t="s">
        <v>489</v>
      </c>
      <c r="AL11" s="1118"/>
      <c r="AM11" s="1118"/>
      <c r="AN11" s="1119"/>
      <c r="AO11" s="277">
        <v>195424</v>
      </c>
      <c r="AP11" s="277">
        <v>554</v>
      </c>
      <c r="AQ11" s="278">
        <v>694</v>
      </c>
      <c r="AR11" s="279">
        <v>-20.2</v>
      </c>
    </row>
    <row r="12" spans="1:46" ht="13.5" customHeight="1" x14ac:dyDescent="0.15">
      <c r="A12" s="259"/>
      <c r="AK12" s="1117" t="s">
        <v>490</v>
      </c>
      <c r="AL12" s="1118"/>
      <c r="AM12" s="1118"/>
      <c r="AN12" s="1119"/>
      <c r="AO12" s="277" t="s">
        <v>491</v>
      </c>
      <c r="AP12" s="277" t="s">
        <v>491</v>
      </c>
      <c r="AQ12" s="278">
        <v>24</v>
      </c>
      <c r="AR12" s="279" t="s">
        <v>491</v>
      </c>
    </row>
    <row r="13" spans="1:46" ht="13.5" customHeight="1" x14ac:dyDescent="0.15">
      <c r="A13" s="259"/>
      <c r="AK13" s="1117" t="s">
        <v>492</v>
      </c>
      <c r="AL13" s="1118"/>
      <c r="AM13" s="1118"/>
      <c r="AN13" s="1119"/>
      <c r="AO13" s="277">
        <v>568939</v>
      </c>
      <c r="AP13" s="277">
        <v>1613</v>
      </c>
      <c r="AQ13" s="278">
        <v>1996</v>
      </c>
      <c r="AR13" s="279">
        <v>-19.2</v>
      </c>
    </row>
    <row r="14" spans="1:46" ht="13.5" customHeight="1" x14ac:dyDescent="0.15">
      <c r="A14" s="259"/>
      <c r="AK14" s="1117" t="s">
        <v>493</v>
      </c>
      <c r="AL14" s="1118"/>
      <c r="AM14" s="1118"/>
      <c r="AN14" s="1119"/>
      <c r="AO14" s="277">
        <v>173256</v>
      </c>
      <c r="AP14" s="277">
        <v>491</v>
      </c>
      <c r="AQ14" s="278">
        <v>1351</v>
      </c>
      <c r="AR14" s="279">
        <v>-63.7</v>
      </c>
    </row>
    <row r="15" spans="1:46" ht="13.5" customHeight="1" x14ac:dyDescent="0.15">
      <c r="A15" s="259"/>
      <c r="AK15" s="1120" t="s">
        <v>494</v>
      </c>
      <c r="AL15" s="1121"/>
      <c r="AM15" s="1121"/>
      <c r="AN15" s="1122"/>
      <c r="AO15" s="277">
        <v>-462970</v>
      </c>
      <c r="AP15" s="277">
        <v>-1313</v>
      </c>
      <c r="AQ15" s="278">
        <v>-1933</v>
      </c>
      <c r="AR15" s="279">
        <v>-32.1</v>
      </c>
    </row>
    <row r="16" spans="1:46" x14ac:dyDescent="0.15">
      <c r="A16" s="259"/>
      <c r="AK16" s="1120" t="s">
        <v>177</v>
      </c>
      <c r="AL16" s="1121"/>
      <c r="AM16" s="1121"/>
      <c r="AN16" s="1122"/>
      <c r="AO16" s="277">
        <v>24483189</v>
      </c>
      <c r="AP16" s="277">
        <v>69413</v>
      </c>
      <c r="AQ16" s="278">
        <v>66802</v>
      </c>
      <c r="AR16" s="279">
        <v>3.9</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6.12</v>
      </c>
      <c r="AP21" s="290">
        <v>6.52</v>
      </c>
      <c r="AQ21" s="291">
        <v>-0.4</v>
      </c>
      <c r="AS21" s="292"/>
      <c r="AT21" s="288"/>
    </row>
    <row r="22" spans="1:46" s="260" customFormat="1" x14ac:dyDescent="0.15">
      <c r="A22" s="288"/>
      <c r="AK22" s="1123" t="s">
        <v>500</v>
      </c>
      <c r="AL22" s="1124"/>
      <c r="AM22" s="1124"/>
      <c r="AN22" s="1125"/>
      <c r="AO22" s="293">
        <v>101.4</v>
      </c>
      <c r="AP22" s="294">
        <v>99.2</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10792968</v>
      </c>
      <c r="AP32" s="303">
        <v>30600</v>
      </c>
      <c r="AQ32" s="304">
        <v>37417</v>
      </c>
      <c r="AR32" s="305">
        <v>-18.2</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v>46</v>
      </c>
      <c r="AR34" s="305" t="s">
        <v>491</v>
      </c>
    </row>
    <row r="35" spans="1:46" ht="27" customHeight="1" x14ac:dyDescent="0.15">
      <c r="A35" s="259"/>
      <c r="AK35" s="1107" t="s">
        <v>507</v>
      </c>
      <c r="AL35" s="1108"/>
      <c r="AM35" s="1108"/>
      <c r="AN35" s="1109"/>
      <c r="AO35" s="303">
        <v>1081642</v>
      </c>
      <c r="AP35" s="303">
        <v>3067</v>
      </c>
      <c r="AQ35" s="304">
        <v>8245</v>
      </c>
      <c r="AR35" s="305">
        <v>-62.8</v>
      </c>
    </row>
    <row r="36" spans="1:46" ht="27" customHeight="1" x14ac:dyDescent="0.15">
      <c r="A36" s="259"/>
      <c r="AK36" s="1107" t="s">
        <v>508</v>
      </c>
      <c r="AL36" s="1108"/>
      <c r="AM36" s="1108"/>
      <c r="AN36" s="1109"/>
      <c r="AO36" s="303">
        <v>189187</v>
      </c>
      <c r="AP36" s="303">
        <v>536</v>
      </c>
      <c r="AQ36" s="304">
        <v>440</v>
      </c>
      <c r="AR36" s="305">
        <v>21.8</v>
      </c>
    </row>
    <row r="37" spans="1:46" ht="13.5" customHeight="1" x14ac:dyDescent="0.15">
      <c r="A37" s="259"/>
      <c r="AK37" s="1107" t="s">
        <v>509</v>
      </c>
      <c r="AL37" s="1108"/>
      <c r="AM37" s="1108"/>
      <c r="AN37" s="1109"/>
      <c r="AO37" s="303">
        <v>227143</v>
      </c>
      <c r="AP37" s="303">
        <v>644</v>
      </c>
      <c r="AQ37" s="304">
        <v>558</v>
      </c>
      <c r="AR37" s="305">
        <v>15.4</v>
      </c>
    </row>
    <row r="38" spans="1:46" ht="27" customHeight="1" x14ac:dyDescent="0.15">
      <c r="A38" s="259"/>
      <c r="AK38" s="1110" t="s">
        <v>510</v>
      </c>
      <c r="AL38" s="1111"/>
      <c r="AM38" s="1111"/>
      <c r="AN38" s="1112"/>
      <c r="AO38" s="306" t="s">
        <v>491</v>
      </c>
      <c r="AP38" s="306" t="s">
        <v>491</v>
      </c>
      <c r="AQ38" s="307">
        <v>1</v>
      </c>
      <c r="AR38" s="295" t="s">
        <v>491</v>
      </c>
      <c r="AS38" s="302"/>
    </row>
    <row r="39" spans="1:46" x14ac:dyDescent="0.15">
      <c r="A39" s="259"/>
      <c r="AK39" s="1110" t="s">
        <v>511</v>
      </c>
      <c r="AL39" s="1111"/>
      <c r="AM39" s="1111"/>
      <c r="AN39" s="1112"/>
      <c r="AO39" s="303">
        <v>-3020160</v>
      </c>
      <c r="AP39" s="303">
        <v>-8563</v>
      </c>
      <c r="AQ39" s="304">
        <v>-7933</v>
      </c>
      <c r="AR39" s="305">
        <v>7.9</v>
      </c>
      <c r="AS39" s="302"/>
    </row>
    <row r="40" spans="1:46" ht="27" customHeight="1" x14ac:dyDescent="0.15">
      <c r="A40" s="259"/>
      <c r="AK40" s="1107" t="s">
        <v>512</v>
      </c>
      <c r="AL40" s="1108"/>
      <c r="AM40" s="1108"/>
      <c r="AN40" s="1109"/>
      <c r="AO40" s="303">
        <v>-5215164</v>
      </c>
      <c r="AP40" s="303">
        <v>-14786</v>
      </c>
      <c r="AQ40" s="304">
        <v>-28055</v>
      </c>
      <c r="AR40" s="305">
        <v>-47.3</v>
      </c>
      <c r="AS40" s="302"/>
    </row>
    <row r="41" spans="1:46" x14ac:dyDescent="0.15">
      <c r="A41" s="259"/>
      <c r="AK41" s="1113" t="s">
        <v>287</v>
      </c>
      <c r="AL41" s="1114"/>
      <c r="AM41" s="1114"/>
      <c r="AN41" s="1115"/>
      <c r="AO41" s="303">
        <v>4055616</v>
      </c>
      <c r="AP41" s="303">
        <v>11498</v>
      </c>
      <c r="AQ41" s="304">
        <v>10719</v>
      </c>
      <c r="AR41" s="305">
        <v>7.3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8346308</v>
      </c>
      <c r="AN51" s="325">
        <v>23624</v>
      </c>
      <c r="AO51" s="326">
        <v>-23.5</v>
      </c>
      <c r="AP51" s="327">
        <v>51849</v>
      </c>
      <c r="AQ51" s="328">
        <v>11.6</v>
      </c>
      <c r="AR51" s="329">
        <v>-35.1</v>
      </c>
    </row>
    <row r="52" spans="1:44" x14ac:dyDescent="0.15">
      <c r="A52" s="259"/>
      <c r="AK52" s="330"/>
      <c r="AL52" s="331" t="s">
        <v>522</v>
      </c>
      <c r="AM52" s="332">
        <v>5095103</v>
      </c>
      <c r="AN52" s="333">
        <v>14421</v>
      </c>
      <c r="AO52" s="334">
        <v>-33.700000000000003</v>
      </c>
      <c r="AP52" s="335">
        <v>26326</v>
      </c>
      <c r="AQ52" s="336">
        <v>9.6</v>
      </c>
      <c r="AR52" s="337">
        <v>-43.3</v>
      </c>
    </row>
    <row r="53" spans="1:44" x14ac:dyDescent="0.15">
      <c r="A53" s="259"/>
      <c r="AK53" s="315" t="s">
        <v>523</v>
      </c>
      <c r="AL53" s="316"/>
      <c r="AM53" s="324">
        <v>7948775</v>
      </c>
      <c r="AN53" s="325">
        <v>22501</v>
      </c>
      <c r="AO53" s="326">
        <v>-4.8</v>
      </c>
      <c r="AP53" s="327">
        <v>52191</v>
      </c>
      <c r="AQ53" s="328">
        <v>0.7</v>
      </c>
      <c r="AR53" s="329">
        <v>-5.5</v>
      </c>
    </row>
    <row r="54" spans="1:44" x14ac:dyDescent="0.15">
      <c r="A54" s="259"/>
      <c r="AK54" s="330"/>
      <c r="AL54" s="331" t="s">
        <v>522</v>
      </c>
      <c r="AM54" s="332">
        <v>5643553</v>
      </c>
      <c r="AN54" s="333">
        <v>15976</v>
      </c>
      <c r="AO54" s="334">
        <v>10.8</v>
      </c>
      <c r="AP54" s="335">
        <v>26807</v>
      </c>
      <c r="AQ54" s="336">
        <v>1.8</v>
      </c>
      <c r="AR54" s="337">
        <v>9</v>
      </c>
    </row>
    <row r="55" spans="1:44" x14ac:dyDescent="0.15">
      <c r="A55" s="259"/>
      <c r="AK55" s="315" t="s">
        <v>524</v>
      </c>
      <c r="AL55" s="316"/>
      <c r="AM55" s="324">
        <v>8600446</v>
      </c>
      <c r="AN55" s="325">
        <v>24348</v>
      </c>
      <c r="AO55" s="326">
        <v>8.1999999999999993</v>
      </c>
      <c r="AP55" s="327">
        <v>48105</v>
      </c>
      <c r="AQ55" s="328">
        <v>-7.8</v>
      </c>
      <c r="AR55" s="329">
        <v>16</v>
      </c>
    </row>
    <row r="56" spans="1:44" x14ac:dyDescent="0.15">
      <c r="A56" s="259"/>
      <c r="AK56" s="330"/>
      <c r="AL56" s="331" t="s">
        <v>522</v>
      </c>
      <c r="AM56" s="332">
        <v>5392738</v>
      </c>
      <c r="AN56" s="333">
        <v>15267</v>
      </c>
      <c r="AO56" s="334">
        <v>-4.4000000000000004</v>
      </c>
      <c r="AP56" s="335">
        <v>24072</v>
      </c>
      <c r="AQ56" s="336">
        <v>-10.199999999999999</v>
      </c>
      <c r="AR56" s="337">
        <v>5.8</v>
      </c>
    </row>
    <row r="57" spans="1:44" x14ac:dyDescent="0.15">
      <c r="A57" s="259"/>
      <c r="AK57" s="315" t="s">
        <v>525</v>
      </c>
      <c r="AL57" s="316"/>
      <c r="AM57" s="324">
        <v>6102144</v>
      </c>
      <c r="AN57" s="325">
        <v>17278</v>
      </c>
      <c r="AO57" s="326">
        <v>-29</v>
      </c>
      <c r="AP57" s="327">
        <v>47446</v>
      </c>
      <c r="AQ57" s="328">
        <v>-1.4</v>
      </c>
      <c r="AR57" s="329">
        <v>-27.6</v>
      </c>
    </row>
    <row r="58" spans="1:44" x14ac:dyDescent="0.15">
      <c r="A58" s="259"/>
      <c r="AK58" s="330"/>
      <c r="AL58" s="331" t="s">
        <v>522</v>
      </c>
      <c r="AM58" s="332">
        <v>4121920</v>
      </c>
      <c r="AN58" s="333">
        <v>11671</v>
      </c>
      <c r="AO58" s="334">
        <v>-23.6</v>
      </c>
      <c r="AP58" s="335">
        <v>24371</v>
      </c>
      <c r="AQ58" s="336">
        <v>1.2</v>
      </c>
      <c r="AR58" s="337">
        <v>-24.8</v>
      </c>
    </row>
    <row r="59" spans="1:44" x14ac:dyDescent="0.15">
      <c r="A59" s="259"/>
      <c r="AK59" s="315" t="s">
        <v>526</v>
      </c>
      <c r="AL59" s="316"/>
      <c r="AM59" s="324">
        <v>7682290</v>
      </c>
      <c r="AN59" s="325">
        <v>21780</v>
      </c>
      <c r="AO59" s="326">
        <v>26.1</v>
      </c>
      <c r="AP59" s="327">
        <v>48387</v>
      </c>
      <c r="AQ59" s="328">
        <v>2</v>
      </c>
      <c r="AR59" s="329">
        <v>24.1</v>
      </c>
    </row>
    <row r="60" spans="1:44" x14ac:dyDescent="0.15">
      <c r="A60" s="259"/>
      <c r="AK60" s="330"/>
      <c r="AL60" s="331" t="s">
        <v>522</v>
      </c>
      <c r="AM60" s="332">
        <v>5945718</v>
      </c>
      <c r="AN60" s="333">
        <v>16857</v>
      </c>
      <c r="AO60" s="334">
        <v>44.4</v>
      </c>
      <c r="AP60" s="335">
        <v>25592</v>
      </c>
      <c r="AQ60" s="336">
        <v>5</v>
      </c>
      <c r="AR60" s="337">
        <v>39.4</v>
      </c>
    </row>
    <row r="61" spans="1:44" x14ac:dyDescent="0.15">
      <c r="A61" s="259"/>
      <c r="AK61" s="315" t="s">
        <v>527</v>
      </c>
      <c r="AL61" s="338"/>
      <c r="AM61" s="324">
        <v>7735993</v>
      </c>
      <c r="AN61" s="325">
        <v>21906</v>
      </c>
      <c r="AO61" s="326">
        <v>-4.5999999999999996</v>
      </c>
      <c r="AP61" s="327">
        <v>49596</v>
      </c>
      <c r="AQ61" s="339">
        <v>1</v>
      </c>
      <c r="AR61" s="329">
        <v>-5.6</v>
      </c>
    </row>
    <row r="62" spans="1:44" x14ac:dyDescent="0.15">
      <c r="A62" s="259"/>
      <c r="AK62" s="330"/>
      <c r="AL62" s="331" t="s">
        <v>522</v>
      </c>
      <c r="AM62" s="332">
        <v>5239806</v>
      </c>
      <c r="AN62" s="333">
        <v>14838</v>
      </c>
      <c r="AO62" s="334">
        <v>-1.3</v>
      </c>
      <c r="AP62" s="335">
        <v>25434</v>
      </c>
      <c r="AQ62" s="336">
        <v>1.5</v>
      </c>
      <c r="AR62" s="337">
        <v>-2.8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cKNyAmpJVD+XJivd6Fkthg8RrLqwcwSZYwJLiOujtrsCYuWsFGxRflMO5uD5AoqlHviuI7GfQxUJ0KWcPQPuA==" saltValue="gwgJYYgidU6bap7zKsv2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election activeCell="BK102" sqref="BK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8uFgEKbusaShBC7uySKr9tgSrwaFTg1dh3gMCrexnffujD6fpXchuyuqk4FdAMUiADXwne+bARUSDUCJEzbZfQ==" saltValue="v6CaA4T5DX+p6M5J1ZHK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AE55" sqref="AE5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nK7KvHdJhKSuOyHimwTeoVqJFgMk3elK2CNIhkXq+wvI8dov1pH4u+kZMyBGDorqifbez0pPTqbI+PrSzvCtzg==" saltValue="nFgxyP9AepiJ8h/lzUR9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4.29</v>
      </c>
      <c r="G47" s="12">
        <v>4.6399999999999997</v>
      </c>
      <c r="H47" s="12">
        <v>5.42</v>
      </c>
      <c r="I47" s="12">
        <v>6.51</v>
      </c>
      <c r="J47" s="13">
        <v>11.2</v>
      </c>
    </row>
    <row r="48" spans="2:10" ht="57.75" customHeight="1" x14ac:dyDescent="0.15">
      <c r="B48" s="14"/>
      <c r="C48" s="1128" t="s">
        <v>4</v>
      </c>
      <c r="D48" s="1128"/>
      <c r="E48" s="1129"/>
      <c r="F48" s="15">
        <v>5.16</v>
      </c>
      <c r="G48" s="16">
        <v>6.17</v>
      </c>
      <c r="H48" s="16">
        <v>11.1</v>
      </c>
      <c r="I48" s="16">
        <v>12.66</v>
      </c>
      <c r="J48" s="17">
        <v>7.52</v>
      </c>
    </row>
    <row r="49" spans="2:10" ht="57.75" customHeight="1" thickBot="1" x14ac:dyDescent="0.2">
      <c r="B49" s="18"/>
      <c r="C49" s="1130" t="s">
        <v>5</v>
      </c>
      <c r="D49" s="1130"/>
      <c r="E49" s="1131"/>
      <c r="F49" s="19" t="s">
        <v>534</v>
      </c>
      <c r="G49" s="20">
        <v>1.64</v>
      </c>
      <c r="H49" s="20">
        <v>6.21</v>
      </c>
      <c r="I49" s="20">
        <v>2.25</v>
      </c>
      <c r="J49" s="21" t="s">
        <v>535</v>
      </c>
    </row>
    <row r="50" spans="2:10" x14ac:dyDescent="0.15"/>
  </sheetData>
  <sheetProtection algorithmName="SHA-512" hashValue="sqSH+XuJKLsFVEDqukYRA2KnEV41DXxIQ3+03WEyoutNql0ZGiyeeDD3emgJGTslcpqELQP5fyVtxFibScLAaA==" saltValue="BjWRExShZo9hiJTBg4h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536</v>
      </c>
      <c r="D34" s="1136"/>
      <c r="E34" s="1137"/>
      <c r="F34" s="32">
        <v>7.85</v>
      </c>
      <c r="G34" s="33">
        <v>8.07</v>
      </c>
      <c r="H34" s="33">
        <v>7.69</v>
      </c>
      <c r="I34" s="33">
        <v>8.08</v>
      </c>
      <c r="J34" s="34">
        <v>8.44</v>
      </c>
      <c r="K34" s="22"/>
      <c r="L34" s="22"/>
      <c r="M34" s="22"/>
      <c r="N34" s="22"/>
      <c r="O34" s="22"/>
      <c r="P34" s="22"/>
    </row>
    <row r="35" spans="1:16" ht="39" customHeight="1" x14ac:dyDescent="0.15">
      <c r="A35" s="22"/>
      <c r="B35" s="35"/>
      <c r="C35" s="1132" t="s">
        <v>537</v>
      </c>
      <c r="D35" s="1132"/>
      <c r="E35" s="1133"/>
      <c r="F35" s="36">
        <v>5.0599999999999996</v>
      </c>
      <c r="G35" s="37">
        <v>6.05</v>
      </c>
      <c r="H35" s="37">
        <v>10.93</v>
      </c>
      <c r="I35" s="37">
        <v>12.44</v>
      </c>
      <c r="J35" s="38">
        <v>7.25</v>
      </c>
      <c r="K35" s="22"/>
      <c r="L35" s="22"/>
      <c r="M35" s="22"/>
      <c r="N35" s="22"/>
      <c r="O35" s="22"/>
      <c r="P35" s="22"/>
    </row>
    <row r="36" spans="1:16" ht="39" customHeight="1" x14ac:dyDescent="0.15">
      <c r="A36" s="22"/>
      <c r="B36" s="35"/>
      <c r="C36" s="1132" t="s">
        <v>538</v>
      </c>
      <c r="D36" s="1132"/>
      <c r="E36" s="1133"/>
      <c r="F36" s="36">
        <v>8.4</v>
      </c>
      <c r="G36" s="37">
        <v>8.58</v>
      </c>
      <c r="H36" s="37">
        <v>8.24</v>
      </c>
      <c r="I36" s="37">
        <v>7.53</v>
      </c>
      <c r="J36" s="38">
        <v>6.94</v>
      </c>
      <c r="K36" s="22"/>
      <c r="L36" s="22"/>
      <c r="M36" s="22"/>
      <c r="N36" s="22"/>
      <c r="O36" s="22"/>
      <c r="P36" s="22"/>
    </row>
    <row r="37" spans="1:16" ht="39" customHeight="1" x14ac:dyDescent="0.15">
      <c r="A37" s="22"/>
      <c r="B37" s="35"/>
      <c r="C37" s="1132" t="s">
        <v>539</v>
      </c>
      <c r="D37" s="1132"/>
      <c r="E37" s="1133"/>
      <c r="F37" s="36">
        <v>1.37</v>
      </c>
      <c r="G37" s="37">
        <v>1.43</v>
      </c>
      <c r="H37" s="37">
        <v>1.75</v>
      </c>
      <c r="I37" s="37">
        <v>1.76</v>
      </c>
      <c r="J37" s="38">
        <v>1.07</v>
      </c>
      <c r="K37" s="22"/>
      <c r="L37" s="22"/>
      <c r="M37" s="22"/>
      <c r="N37" s="22"/>
      <c r="O37" s="22"/>
      <c r="P37" s="22"/>
    </row>
    <row r="38" spans="1:16" ht="39" customHeight="1" x14ac:dyDescent="0.15">
      <c r="A38" s="22"/>
      <c r="B38" s="35"/>
      <c r="C38" s="1132" t="s">
        <v>540</v>
      </c>
      <c r="D38" s="1132"/>
      <c r="E38" s="1133"/>
      <c r="F38" s="36">
        <v>0.8</v>
      </c>
      <c r="G38" s="37">
        <v>1.59</v>
      </c>
      <c r="H38" s="37">
        <v>1.18</v>
      </c>
      <c r="I38" s="37">
        <v>1.28</v>
      </c>
      <c r="J38" s="38">
        <v>0.66</v>
      </c>
      <c r="K38" s="22"/>
      <c r="L38" s="22"/>
      <c r="M38" s="22"/>
      <c r="N38" s="22"/>
      <c r="O38" s="22"/>
      <c r="P38" s="22"/>
    </row>
    <row r="39" spans="1:16" ht="39" customHeight="1" x14ac:dyDescent="0.15">
      <c r="A39" s="22"/>
      <c r="B39" s="35"/>
      <c r="C39" s="1132" t="s">
        <v>541</v>
      </c>
      <c r="D39" s="1132"/>
      <c r="E39" s="1133"/>
      <c r="F39" s="36">
        <v>0.06</v>
      </c>
      <c r="G39" s="37">
        <v>0.09</v>
      </c>
      <c r="H39" s="37">
        <v>0.15</v>
      </c>
      <c r="I39" s="37">
        <v>0.2</v>
      </c>
      <c r="J39" s="38">
        <v>0.25</v>
      </c>
      <c r="K39" s="22"/>
      <c r="L39" s="22"/>
      <c r="M39" s="22"/>
      <c r="N39" s="22"/>
      <c r="O39" s="22"/>
      <c r="P39" s="22"/>
    </row>
    <row r="40" spans="1:16" ht="39" customHeight="1" x14ac:dyDescent="0.15">
      <c r="A40" s="22"/>
      <c r="B40" s="35"/>
      <c r="C40" s="1132" t="s">
        <v>542</v>
      </c>
      <c r="D40" s="1132"/>
      <c r="E40" s="1133"/>
      <c r="F40" s="36">
        <v>7.0000000000000007E-2</v>
      </c>
      <c r="G40" s="37">
        <v>7.0000000000000007E-2</v>
      </c>
      <c r="H40" s="37">
        <v>0.1</v>
      </c>
      <c r="I40" s="37">
        <v>0.12</v>
      </c>
      <c r="J40" s="38">
        <v>0.05</v>
      </c>
      <c r="K40" s="22"/>
      <c r="L40" s="22"/>
      <c r="M40" s="22"/>
      <c r="N40" s="22"/>
      <c r="O40" s="22"/>
      <c r="P40" s="22"/>
    </row>
    <row r="41" spans="1:16" ht="39" customHeight="1" x14ac:dyDescent="0.15">
      <c r="A41" s="22"/>
      <c r="B41" s="35"/>
      <c r="C41" s="1132" t="s">
        <v>543</v>
      </c>
      <c r="D41" s="1132"/>
      <c r="E41" s="1133"/>
      <c r="F41" s="36">
        <v>0.02</v>
      </c>
      <c r="G41" s="37">
        <v>0.01</v>
      </c>
      <c r="H41" s="37">
        <v>0.02</v>
      </c>
      <c r="I41" s="37">
        <v>0.03</v>
      </c>
      <c r="J41" s="38">
        <v>0.04</v>
      </c>
      <c r="K41" s="22"/>
      <c r="L41" s="22"/>
      <c r="M41" s="22"/>
      <c r="N41" s="22"/>
      <c r="O41" s="22"/>
      <c r="P41" s="22"/>
    </row>
    <row r="42" spans="1:16" ht="39" customHeight="1" x14ac:dyDescent="0.15">
      <c r="A42" s="22"/>
      <c r="B42" s="39"/>
      <c r="C42" s="1132" t="s">
        <v>544</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545</v>
      </c>
      <c r="D43" s="1134"/>
      <c r="E43" s="1135"/>
      <c r="F43" s="41">
        <v>0.05</v>
      </c>
      <c r="G43" s="42">
        <v>0.05</v>
      </c>
      <c r="H43" s="42">
        <v>0.11</v>
      </c>
      <c r="I43" s="42">
        <v>0.14000000000000001</v>
      </c>
      <c r="J43" s="43">
        <v>0.05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gPDj2P4RX6m3N5C7wcKARw36nJFWO6Ske9OiTFq+W735O7cNB93LkSNrPQAE8R2uViH19YXoOWXaV5TWxok1Q==" saltValue="FQA1mT44zLzyrN4YG5be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6" zoomScale="70" zoomScaleNormal="70" zoomScaleSheetLayoutView="55" workbookViewId="0">
      <selection activeCell="U50" sqref="U5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10437</v>
      </c>
      <c r="L45" s="58">
        <v>10612</v>
      </c>
      <c r="M45" s="58">
        <v>11085</v>
      </c>
      <c r="N45" s="58">
        <v>10996</v>
      </c>
      <c r="O45" s="59">
        <v>10793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1112</v>
      </c>
      <c r="L48" s="62">
        <v>1113</v>
      </c>
      <c r="M48" s="62">
        <v>1103</v>
      </c>
      <c r="N48" s="62">
        <v>1098</v>
      </c>
      <c r="O48" s="63">
        <v>1082</v>
      </c>
      <c r="P48" s="46"/>
      <c r="Q48" s="46"/>
      <c r="R48" s="46"/>
      <c r="S48" s="46"/>
      <c r="T48" s="46"/>
      <c r="U48" s="46"/>
    </row>
    <row r="49" spans="1:21" ht="30.75" customHeight="1" x14ac:dyDescent="0.15">
      <c r="A49" s="46"/>
      <c r="B49" s="1163"/>
      <c r="C49" s="1164"/>
      <c r="D49" s="60"/>
      <c r="E49" s="1140" t="s">
        <v>14</v>
      </c>
      <c r="F49" s="1140"/>
      <c r="G49" s="1140"/>
      <c r="H49" s="1140"/>
      <c r="I49" s="1140"/>
      <c r="J49" s="1141"/>
      <c r="K49" s="61">
        <v>293</v>
      </c>
      <c r="L49" s="62">
        <v>193</v>
      </c>
      <c r="M49" s="62">
        <v>216</v>
      </c>
      <c r="N49" s="62">
        <v>204</v>
      </c>
      <c r="O49" s="63">
        <v>189</v>
      </c>
      <c r="P49" s="46"/>
      <c r="Q49" s="46"/>
      <c r="R49" s="46"/>
      <c r="S49" s="46"/>
      <c r="T49" s="46"/>
      <c r="U49" s="46"/>
    </row>
    <row r="50" spans="1:21" ht="30.75" customHeight="1" x14ac:dyDescent="0.15">
      <c r="A50" s="46"/>
      <c r="B50" s="1163"/>
      <c r="C50" s="1164"/>
      <c r="D50" s="60"/>
      <c r="E50" s="1140" t="s">
        <v>15</v>
      </c>
      <c r="F50" s="1140"/>
      <c r="G50" s="1140"/>
      <c r="H50" s="1140"/>
      <c r="I50" s="1140"/>
      <c r="J50" s="1141"/>
      <c r="K50" s="61">
        <v>268</v>
      </c>
      <c r="L50" s="62">
        <v>275</v>
      </c>
      <c r="M50" s="62">
        <v>286</v>
      </c>
      <c r="N50" s="62">
        <v>354</v>
      </c>
      <c r="O50" s="63">
        <v>227</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8499</v>
      </c>
      <c r="L52" s="62">
        <v>8553</v>
      </c>
      <c r="M52" s="62">
        <v>8528</v>
      </c>
      <c r="N52" s="62">
        <v>8393</v>
      </c>
      <c r="O52" s="63">
        <v>8236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3611</v>
      </c>
      <c r="L53" s="67">
        <v>3640</v>
      </c>
      <c r="M53" s="67">
        <v>4162</v>
      </c>
      <c r="N53" s="67">
        <v>4259</v>
      </c>
      <c r="O53" s="68">
        <v>4055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xbXituncMxW0naBudJMwl4RivuwLQNstMxaHIcLCcOuSYGHZ+ITbajdwvHnpV2N/xcmKrQmk4UjhB9FuKU5dw==" saltValue="JFow4CDeJqYQ/xzyXybN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F29" sqref="F2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100994</v>
      </c>
      <c r="J41" s="343">
        <v>98793</v>
      </c>
      <c r="K41" s="343">
        <v>96991</v>
      </c>
      <c r="L41" s="343">
        <v>91331</v>
      </c>
      <c r="M41" s="344">
        <v>87072</v>
      </c>
    </row>
    <row r="42" spans="2:13" ht="27.75" customHeight="1" x14ac:dyDescent="0.15">
      <c r="B42" s="1171"/>
      <c r="C42" s="1172"/>
      <c r="D42" s="104"/>
      <c r="E42" s="1175" t="s">
        <v>32</v>
      </c>
      <c r="F42" s="1175"/>
      <c r="G42" s="1175"/>
      <c r="H42" s="1176"/>
      <c r="I42" s="345">
        <v>9633</v>
      </c>
      <c r="J42" s="346">
        <v>9446</v>
      </c>
      <c r="K42" s="346">
        <v>9366</v>
      </c>
      <c r="L42" s="346">
        <v>9893</v>
      </c>
      <c r="M42" s="347">
        <v>8364</v>
      </c>
    </row>
    <row r="43" spans="2:13" ht="27.75" customHeight="1" x14ac:dyDescent="0.15">
      <c r="B43" s="1171"/>
      <c r="C43" s="1172"/>
      <c r="D43" s="104"/>
      <c r="E43" s="1175" t="s">
        <v>33</v>
      </c>
      <c r="F43" s="1175"/>
      <c r="G43" s="1175"/>
      <c r="H43" s="1176"/>
      <c r="I43" s="345">
        <v>12041</v>
      </c>
      <c r="J43" s="346">
        <v>11665</v>
      </c>
      <c r="K43" s="346">
        <v>11193</v>
      </c>
      <c r="L43" s="346">
        <v>11004</v>
      </c>
      <c r="M43" s="347">
        <v>10981</v>
      </c>
    </row>
    <row r="44" spans="2:13" ht="27.75" customHeight="1" x14ac:dyDescent="0.15">
      <c r="B44" s="1171"/>
      <c r="C44" s="1172"/>
      <c r="D44" s="104"/>
      <c r="E44" s="1175" t="s">
        <v>34</v>
      </c>
      <c r="F44" s="1175"/>
      <c r="G44" s="1175"/>
      <c r="H44" s="1176"/>
      <c r="I44" s="345">
        <v>767</v>
      </c>
      <c r="J44" s="346">
        <v>1113</v>
      </c>
      <c r="K44" s="346">
        <v>1190</v>
      </c>
      <c r="L44" s="346">
        <v>1291</v>
      </c>
      <c r="M44" s="347">
        <v>1432</v>
      </c>
    </row>
    <row r="45" spans="2:13" ht="27.75" customHeight="1" x14ac:dyDescent="0.15">
      <c r="B45" s="1171"/>
      <c r="C45" s="1172"/>
      <c r="D45" s="104"/>
      <c r="E45" s="1175" t="s">
        <v>35</v>
      </c>
      <c r="F45" s="1175"/>
      <c r="G45" s="1175"/>
      <c r="H45" s="1176"/>
      <c r="I45" s="345">
        <v>13979</v>
      </c>
      <c r="J45" s="346">
        <v>14004</v>
      </c>
      <c r="K45" s="346">
        <v>14057</v>
      </c>
      <c r="L45" s="346">
        <v>14145</v>
      </c>
      <c r="M45" s="347">
        <v>14893</v>
      </c>
    </row>
    <row r="46" spans="2:13" ht="27.75" customHeight="1" x14ac:dyDescent="0.15">
      <c r="B46" s="1171"/>
      <c r="C46" s="1172"/>
      <c r="D46" s="105"/>
      <c r="E46" s="1175" t="s">
        <v>36</v>
      </c>
      <c r="F46" s="1175"/>
      <c r="G46" s="1175"/>
      <c r="H46" s="1176"/>
      <c r="I46" s="345">
        <v>5</v>
      </c>
      <c r="J46" s="346" t="s">
        <v>491</v>
      </c>
      <c r="K46" s="346">
        <v>9</v>
      </c>
      <c r="L46" s="346" t="s">
        <v>491</v>
      </c>
      <c r="M46" s="347">
        <v>2</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10678</v>
      </c>
      <c r="J50" s="346">
        <v>10610</v>
      </c>
      <c r="K50" s="346">
        <v>11548</v>
      </c>
      <c r="L50" s="346">
        <v>11900</v>
      </c>
      <c r="M50" s="347">
        <v>15433</v>
      </c>
    </row>
    <row r="51" spans="2:13" ht="27.75" customHeight="1" x14ac:dyDescent="0.15">
      <c r="B51" s="1171"/>
      <c r="C51" s="1172"/>
      <c r="D51" s="104"/>
      <c r="E51" s="1175" t="s">
        <v>42</v>
      </c>
      <c r="F51" s="1175"/>
      <c r="G51" s="1175"/>
      <c r="H51" s="1176"/>
      <c r="I51" s="345">
        <v>27532</v>
      </c>
      <c r="J51" s="346">
        <v>24705</v>
      </c>
      <c r="K51" s="346">
        <v>23462</v>
      </c>
      <c r="L51" s="346">
        <v>21102</v>
      </c>
      <c r="M51" s="347">
        <v>19320</v>
      </c>
    </row>
    <row r="52" spans="2:13" ht="27.75" customHeight="1" x14ac:dyDescent="0.15">
      <c r="B52" s="1173"/>
      <c r="C52" s="1174"/>
      <c r="D52" s="104"/>
      <c r="E52" s="1175" t="s">
        <v>43</v>
      </c>
      <c r="F52" s="1175"/>
      <c r="G52" s="1175"/>
      <c r="H52" s="1176"/>
      <c r="I52" s="345">
        <v>58871</v>
      </c>
      <c r="J52" s="346">
        <v>57586</v>
      </c>
      <c r="K52" s="346">
        <v>58165</v>
      </c>
      <c r="L52" s="346">
        <v>55429</v>
      </c>
      <c r="M52" s="347">
        <v>54012</v>
      </c>
    </row>
    <row r="53" spans="2:13" ht="27.75" customHeight="1" thickBot="1" x14ac:dyDescent="0.2">
      <c r="B53" s="1177" t="s">
        <v>19</v>
      </c>
      <c r="C53" s="1178"/>
      <c r="D53" s="108"/>
      <c r="E53" s="1179" t="s">
        <v>44</v>
      </c>
      <c r="F53" s="1179"/>
      <c r="G53" s="1179"/>
      <c r="H53" s="1180"/>
      <c r="I53" s="348">
        <v>40339</v>
      </c>
      <c r="J53" s="349">
        <v>42121</v>
      </c>
      <c r="K53" s="349">
        <v>39631</v>
      </c>
      <c r="L53" s="349">
        <v>39235</v>
      </c>
      <c r="M53" s="350">
        <v>33979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Nmgh8/gT4OuK+9Q+6g8aKGx4ZvKloPUMzBHoa9u935Hz/SQxK5LhFCemGThS/q1XJtp3ASQgRgm1tbKey7P+g==" saltValue="3bguuM/Z2UAFmuxr/+Wp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55" zoomScaleNormal="55" zoomScaleSheetLayoutView="100" workbookViewId="0">
      <selection activeCell="C58" sqref="C58: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3749</v>
      </c>
      <c r="G55" s="120">
        <v>4395</v>
      </c>
      <c r="H55" s="121">
        <v>7709</v>
      </c>
    </row>
    <row r="56" spans="2:8" ht="52.5" customHeight="1" x14ac:dyDescent="0.15">
      <c r="B56" s="122"/>
      <c r="C56" s="1198" t="s">
        <v>47</v>
      </c>
      <c r="D56" s="1198"/>
      <c r="E56" s="1199"/>
      <c r="F56" s="123">
        <v>400</v>
      </c>
      <c r="G56" s="123">
        <v>400</v>
      </c>
      <c r="H56" s="124">
        <v>642</v>
      </c>
    </row>
    <row r="57" spans="2:8" ht="53.25" customHeight="1" x14ac:dyDescent="0.15">
      <c r="B57" s="122"/>
      <c r="C57" s="1200" t="s">
        <v>48</v>
      </c>
      <c r="D57" s="1200"/>
      <c r="E57" s="1201"/>
      <c r="F57" s="125">
        <v>3670</v>
      </c>
      <c r="G57" s="125">
        <v>3614</v>
      </c>
      <c r="H57" s="126">
        <v>3862</v>
      </c>
    </row>
    <row r="58" spans="2:8" ht="45.75" customHeight="1" x14ac:dyDescent="0.15">
      <c r="B58" s="127"/>
      <c r="C58" s="1188" t="s">
        <v>559</v>
      </c>
      <c r="D58" s="1189"/>
      <c r="E58" s="1190"/>
      <c r="F58" s="128">
        <v>1573</v>
      </c>
      <c r="G58" s="128">
        <v>1573</v>
      </c>
      <c r="H58" s="129">
        <v>1573</v>
      </c>
    </row>
    <row r="59" spans="2:8" ht="45.75" customHeight="1" x14ac:dyDescent="0.15">
      <c r="B59" s="127"/>
      <c r="C59" s="1188" t="s">
        <v>560</v>
      </c>
      <c r="D59" s="1189"/>
      <c r="E59" s="1190"/>
      <c r="F59" s="128">
        <v>552</v>
      </c>
      <c r="G59" s="128">
        <v>624</v>
      </c>
      <c r="H59" s="129">
        <v>837</v>
      </c>
    </row>
    <row r="60" spans="2:8" ht="45.75" customHeight="1" x14ac:dyDescent="0.15">
      <c r="B60" s="127"/>
      <c r="C60" s="1188" t="s">
        <v>561</v>
      </c>
      <c r="D60" s="1189"/>
      <c r="E60" s="1190"/>
      <c r="F60" s="128">
        <v>767</v>
      </c>
      <c r="G60" s="128">
        <v>767</v>
      </c>
      <c r="H60" s="129">
        <v>767</v>
      </c>
    </row>
    <row r="61" spans="2:8" ht="45.75" customHeight="1" x14ac:dyDescent="0.15">
      <c r="B61" s="127"/>
      <c r="C61" s="1188" t="s">
        <v>562</v>
      </c>
      <c r="D61" s="1189"/>
      <c r="E61" s="1190"/>
      <c r="F61" s="128">
        <v>259</v>
      </c>
      <c r="G61" s="128">
        <v>236</v>
      </c>
      <c r="H61" s="129">
        <v>236</v>
      </c>
    </row>
    <row r="62" spans="2:8" ht="45.75" customHeight="1" thickBot="1" x14ac:dyDescent="0.2">
      <c r="B62" s="130"/>
      <c r="C62" s="1191" t="s">
        <v>563</v>
      </c>
      <c r="D62" s="1192"/>
      <c r="E62" s="1193"/>
      <c r="F62" s="131">
        <v>172</v>
      </c>
      <c r="G62" s="131">
        <v>167</v>
      </c>
      <c r="H62" s="132">
        <v>167</v>
      </c>
    </row>
    <row r="63" spans="2:8" ht="52.5" customHeight="1" thickBot="1" x14ac:dyDescent="0.2">
      <c r="B63" s="133"/>
      <c r="C63" s="1194" t="s">
        <v>49</v>
      </c>
      <c r="D63" s="1194"/>
      <c r="E63" s="1195"/>
      <c r="F63" s="134">
        <v>7819</v>
      </c>
      <c r="G63" s="134">
        <v>8409</v>
      </c>
      <c r="H63" s="135">
        <v>12212</v>
      </c>
    </row>
    <row r="64" spans="2:8" x14ac:dyDescent="0.15"/>
  </sheetData>
  <sheetProtection algorithmName="SHA-512" hashValue="xmkXEbOvOSnwD9CJGE/KcjxJB/Dr9BHxXzN6bzACTATGBJPDNyMaKqYvJQATU4H2a76nd7vgUfQN1Tx1gGMN+Q==" saltValue="RQSw5vfHTxGO+ZS7EIeZ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23624</v>
      </c>
      <c r="E3" s="154"/>
      <c r="F3" s="155">
        <v>51849</v>
      </c>
      <c r="G3" s="156"/>
      <c r="H3" s="157"/>
    </row>
    <row r="4" spans="1:8" x14ac:dyDescent="0.15">
      <c r="A4" s="158"/>
      <c r="B4" s="159"/>
      <c r="C4" s="160"/>
      <c r="D4" s="161">
        <v>14421</v>
      </c>
      <c r="E4" s="162"/>
      <c r="F4" s="163">
        <v>26326</v>
      </c>
      <c r="G4" s="164"/>
      <c r="H4" s="165"/>
    </row>
    <row r="5" spans="1:8" x14ac:dyDescent="0.15">
      <c r="A5" s="146" t="s">
        <v>523</v>
      </c>
      <c r="B5" s="151"/>
      <c r="C5" s="152"/>
      <c r="D5" s="153">
        <v>22501</v>
      </c>
      <c r="E5" s="154"/>
      <c r="F5" s="155">
        <v>52191</v>
      </c>
      <c r="G5" s="156"/>
      <c r="H5" s="157"/>
    </row>
    <row r="6" spans="1:8" x14ac:dyDescent="0.15">
      <c r="A6" s="158"/>
      <c r="B6" s="159"/>
      <c r="C6" s="160"/>
      <c r="D6" s="161">
        <v>15976</v>
      </c>
      <c r="E6" s="162"/>
      <c r="F6" s="163">
        <v>26807</v>
      </c>
      <c r="G6" s="164"/>
      <c r="H6" s="165"/>
    </row>
    <row r="7" spans="1:8" x14ac:dyDescent="0.15">
      <c r="A7" s="146" t="s">
        <v>524</v>
      </c>
      <c r="B7" s="151"/>
      <c r="C7" s="152"/>
      <c r="D7" s="153">
        <v>24348</v>
      </c>
      <c r="E7" s="154"/>
      <c r="F7" s="155">
        <v>48105</v>
      </c>
      <c r="G7" s="156"/>
      <c r="H7" s="157"/>
    </row>
    <row r="8" spans="1:8" x14ac:dyDescent="0.15">
      <c r="A8" s="158"/>
      <c r="B8" s="159"/>
      <c r="C8" s="160"/>
      <c r="D8" s="161">
        <v>15267</v>
      </c>
      <c r="E8" s="162"/>
      <c r="F8" s="163">
        <v>24072</v>
      </c>
      <c r="G8" s="164"/>
      <c r="H8" s="165"/>
    </row>
    <row r="9" spans="1:8" x14ac:dyDescent="0.15">
      <c r="A9" s="146" t="s">
        <v>525</v>
      </c>
      <c r="B9" s="151"/>
      <c r="C9" s="152"/>
      <c r="D9" s="153">
        <v>17278</v>
      </c>
      <c r="E9" s="154"/>
      <c r="F9" s="155">
        <v>47446</v>
      </c>
      <c r="G9" s="156"/>
      <c r="H9" s="157"/>
    </row>
    <row r="10" spans="1:8" x14ac:dyDescent="0.15">
      <c r="A10" s="158"/>
      <c r="B10" s="159"/>
      <c r="C10" s="160"/>
      <c r="D10" s="161">
        <v>11671</v>
      </c>
      <c r="E10" s="162"/>
      <c r="F10" s="163">
        <v>24371</v>
      </c>
      <c r="G10" s="164"/>
      <c r="H10" s="165"/>
    </row>
    <row r="11" spans="1:8" x14ac:dyDescent="0.15">
      <c r="A11" s="146" t="s">
        <v>526</v>
      </c>
      <c r="B11" s="151"/>
      <c r="C11" s="152"/>
      <c r="D11" s="153">
        <v>21780</v>
      </c>
      <c r="E11" s="154"/>
      <c r="F11" s="155">
        <v>48387</v>
      </c>
      <c r="G11" s="156"/>
      <c r="H11" s="157"/>
    </row>
    <row r="12" spans="1:8" x14ac:dyDescent="0.15">
      <c r="A12" s="158"/>
      <c r="B12" s="159"/>
      <c r="C12" s="166"/>
      <c r="D12" s="161">
        <v>16857</v>
      </c>
      <c r="E12" s="162"/>
      <c r="F12" s="163">
        <v>25592</v>
      </c>
      <c r="G12" s="164"/>
      <c r="H12" s="165"/>
    </row>
    <row r="13" spans="1:8" x14ac:dyDescent="0.15">
      <c r="A13" s="146"/>
      <c r="B13" s="151"/>
      <c r="C13" s="152"/>
      <c r="D13" s="153">
        <v>21906</v>
      </c>
      <c r="E13" s="154"/>
      <c r="F13" s="155">
        <v>49596</v>
      </c>
      <c r="G13" s="167"/>
      <c r="H13" s="157"/>
    </row>
    <row r="14" spans="1:8" x14ac:dyDescent="0.15">
      <c r="A14" s="158"/>
      <c r="B14" s="159"/>
      <c r="C14" s="160"/>
      <c r="D14" s="161">
        <v>14838</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5.16</v>
      </c>
      <c r="C19" s="168">
        <f>ROUND(VALUE(SUBSTITUTE(実質収支比率等に係る経年分析!G$48,"▲","-")),2)</f>
        <v>6.17</v>
      </c>
      <c r="D19" s="168">
        <f>ROUND(VALUE(SUBSTITUTE(実質収支比率等に係る経年分析!H$48,"▲","-")),2)</f>
        <v>11.1</v>
      </c>
      <c r="E19" s="168">
        <f>ROUND(VALUE(SUBSTITUTE(実質収支比率等に係る経年分析!I$48,"▲","-")),2)</f>
        <v>12.66</v>
      </c>
      <c r="F19" s="168">
        <f>ROUND(VALUE(SUBSTITUTE(実質収支比率等に係る経年分析!J$48,"▲","-")),2)</f>
        <v>7.52</v>
      </c>
    </row>
    <row r="20" spans="1:11" x14ac:dyDescent="0.15">
      <c r="A20" s="168" t="s">
        <v>53</v>
      </c>
      <c r="B20" s="168">
        <f>ROUND(VALUE(SUBSTITUTE(実質収支比率等に係る経年分析!F$47,"▲","-")),2)</f>
        <v>4.29</v>
      </c>
      <c r="C20" s="168">
        <f>ROUND(VALUE(SUBSTITUTE(実質収支比率等に係る経年分析!G$47,"▲","-")),2)</f>
        <v>4.6399999999999997</v>
      </c>
      <c r="D20" s="168">
        <f>ROUND(VALUE(SUBSTITUTE(実質収支比率等に係る経年分析!H$47,"▲","-")),2)</f>
        <v>5.42</v>
      </c>
      <c r="E20" s="168">
        <f>ROUND(VALUE(SUBSTITUTE(実質収支比率等に係る経年分析!I$47,"▲","-")),2)</f>
        <v>6.51</v>
      </c>
      <c r="F20" s="168">
        <f>ROUND(VALUE(SUBSTITUTE(実質収支比率等に係る経年分析!J$47,"▲","-")),2)</f>
        <v>11.2</v>
      </c>
    </row>
    <row r="21" spans="1:11" x14ac:dyDescent="0.15">
      <c r="A21" s="168" t="s">
        <v>54</v>
      </c>
      <c r="B21" s="168">
        <f>IF(ISNUMBER(VALUE(SUBSTITUTE(実質収支比率等に係る経年分析!F$49,"▲","-"))),ROUND(VALUE(SUBSTITUTE(実質収支比率等に係る経年分析!F$49,"▲","-")),2),NA())</f>
        <v>-1.17</v>
      </c>
      <c r="C21" s="168">
        <f>IF(ISNUMBER(VALUE(SUBSTITUTE(実質収支比率等に係る経年分析!G$49,"▲","-"))),ROUND(VALUE(SUBSTITUTE(実質収支比率等に係る経年分析!G$49,"▲","-")),2),NA())</f>
        <v>1.64</v>
      </c>
      <c r="D21" s="168">
        <f>IF(ISNUMBER(VALUE(SUBSTITUTE(実質収支比率等に係る経年分析!H$49,"▲","-"))),ROUND(VALUE(SUBSTITUTE(実質収支比率等に係る経年分析!H$49,"▲","-")),2),NA())</f>
        <v>6.21</v>
      </c>
      <c r="E21" s="168">
        <f>IF(ISNUMBER(VALUE(SUBSTITUTE(実質収支比率等に係る経年分析!I$49,"▲","-"))),ROUND(VALUE(SUBSTITUTE(実質収支比率等に係る経年分析!I$49,"▲","-")),2),NA())</f>
        <v>2.25</v>
      </c>
      <c r="F21" s="168">
        <f>IF(ISNUMBER(VALUE(SUBSTITUTE(実質収支比率等に係る経年分析!J$49,"▲","-"))),ROUND(VALUE(SUBSTITUTE(実質収支比率等に係る経年分析!J$49,"▲","-")),2),NA())</f>
        <v>-0.08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0.14000000000000001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川越駅東口公共地下駐車場事業特別会計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母子父子寡婦福祉資金貸付事業特別会計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0.66</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1.07</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6.94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5.0599999999999996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7.25</v>
      </c>
    </row>
    <row r="36" spans="1:16" x14ac:dyDescent="0.15">
      <c r="A36" s="169" t="str">
        <f>IF(連結実質赤字比率に係る赤字・黒字の構成分析!C$34="",NA(),連結実質赤字比率に係る赤字・黒字の構成分析!C$34)</f>
        <v>公共下水道事業会計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8499</v>
      </c>
      <c r="E42" s="170"/>
      <c r="F42" s="170"/>
      <c r="G42" s="170">
        <f>'実質公債費比率（分子）の構造'!L$52</f>
        <v>8553</v>
      </c>
      <c r="H42" s="170"/>
      <c r="I42" s="170"/>
      <c r="J42" s="170">
        <f>'実質公債費比率（分子）の構造'!M$52</f>
        <v>8528</v>
      </c>
      <c r="K42" s="170"/>
      <c r="L42" s="170"/>
      <c r="M42" s="170">
        <f>'実質公債費比率（分子）の構造'!N$52</f>
        <v>8393</v>
      </c>
      <c r="N42" s="170"/>
      <c r="O42" s="170"/>
      <c r="P42" s="170">
        <f>'実質公債費比率（分子）の構造'!O$52</f>
        <v>8236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268</v>
      </c>
      <c r="C44" s="170"/>
      <c r="D44" s="170"/>
      <c r="E44" s="170">
        <f>'実質公債費比率（分子）の構造'!L$50</f>
        <v>275</v>
      </c>
      <c r="F44" s="170"/>
      <c r="G44" s="170"/>
      <c r="H44" s="170">
        <f>'実質公債費比率（分子）の構造'!M$50</f>
        <v>286</v>
      </c>
      <c r="I44" s="170"/>
      <c r="J44" s="170"/>
      <c r="K44" s="170">
        <f>'実質公債費比率（分子）の構造'!N$50</f>
        <v>354</v>
      </c>
      <c r="L44" s="170"/>
      <c r="M44" s="170"/>
      <c r="N44" s="170">
        <f>'実質公債費比率（分子）の構造'!O$50</f>
        <v>227</v>
      </c>
      <c r="O44" s="170"/>
      <c r="P44" s="170"/>
    </row>
    <row r="45" spans="1:16" x14ac:dyDescent="0.15">
      <c r="A45" s="170" t="s">
        <v>63</v>
      </c>
      <c r="B45" s="170">
        <f>'実質公債費比率（分子）の構造'!K$49</f>
        <v>293</v>
      </c>
      <c r="C45" s="170"/>
      <c r="D45" s="170"/>
      <c r="E45" s="170">
        <f>'実質公債費比率（分子）の構造'!L$49</f>
        <v>193</v>
      </c>
      <c r="F45" s="170"/>
      <c r="G45" s="170"/>
      <c r="H45" s="170">
        <f>'実質公債費比率（分子）の構造'!M$49</f>
        <v>216</v>
      </c>
      <c r="I45" s="170"/>
      <c r="J45" s="170"/>
      <c r="K45" s="170">
        <f>'実質公債費比率（分子）の構造'!N$49</f>
        <v>204</v>
      </c>
      <c r="L45" s="170"/>
      <c r="M45" s="170"/>
      <c r="N45" s="170">
        <f>'実質公債費比率（分子）の構造'!O$49</f>
        <v>189</v>
      </c>
      <c r="O45" s="170"/>
      <c r="P45" s="170"/>
    </row>
    <row r="46" spans="1:16" x14ac:dyDescent="0.15">
      <c r="A46" s="170" t="s">
        <v>64</v>
      </c>
      <c r="B46" s="170">
        <f>'実質公債費比率（分子）の構造'!K$48</f>
        <v>1112</v>
      </c>
      <c r="C46" s="170"/>
      <c r="D46" s="170"/>
      <c r="E46" s="170">
        <f>'実質公債費比率（分子）の構造'!L$48</f>
        <v>1113</v>
      </c>
      <c r="F46" s="170"/>
      <c r="G46" s="170"/>
      <c r="H46" s="170">
        <f>'実質公債費比率（分子）の構造'!M$48</f>
        <v>1103</v>
      </c>
      <c r="I46" s="170"/>
      <c r="J46" s="170"/>
      <c r="K46" s="170">
        <f>'実質公債費比率（分子）の構造'!N$48</f>
        <v>1098</v>
      </c>
      <c r="L46" s="170"/>
      <c r="M46" s="170"/>
      <c r="N46" s="170">
        <f>'実質公債費比率（分子）の構造'!O$48</f>
        <v>1082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10437</v>
      </c>
      <c r="C49" s="170"/>
      <c r="D49" s="170"/>
      <c r="E49" s="170">
        <f>'実質公債費比率（分子）の構造'!L$45</f>
        <v>10612</v>
      </c>
      <c r="F49" s="170"/>
      <c r="G49" s="170"/>
      <c r="H49" s="170">
        <f>'実質公債費比率（分子）の構造'!M$45</f>
        <v>11085</v>
      </c>
      <c r="I49" s="170"/>
      <c r="J49" s="170"/>
      <c r="K49" s="170">
        <f>'実質公債費比率（分子）の構造'!N$45</f>
        <v>10996</v>
      </c>
      <c r="L49" s="170"/>
      <c r="M49" s="170"/>
      <c r="N49" s="170">
        <f>'実質公債費比率（分子）の構造'!O$45</f>
        <v>10793</v>
      </c>
      <c r="O49" s="170"/>
      <c r="P49" s="170"/>
    </row>
    <row r="50" spans="1:16" x14ac:dyDescent="0.15">
      <c r="A50" s="170" t="s">
        <v>67</v>
      </c>
      <c r="B50" s="170" t="e">
        <f>NA()</f>
        <v>#N/A</v>
      </c>
      <c r="C50" s="170">
        <f>IF(ISNUMBER('実質公債費比率（分子）の構造'!K$53),'実質公債費比率（分子）の構造'!K$53,NA())</f>
        <v>3611</v>
      </c>
      <c r="D50" s="170" t="e">
        <f>NA()</f>
        <v>#N/A</v>
      </c>
      <c r="E50" s="170" t="e">
        <f>NA()</f>
        <v>#N/A</v>
      </c>
      <c r="F50" s="170">
        <f>IF(ISNUMBER('実質公債費比率（分子）の構造'!L$53),'実質公債費比率（分子）の構造'!L$53,NA())</f>
        <v>3640</v>
      </c>
      <c r="G50" s="170" t="e">
        <f>NA()</f>
        <v>#N/A</v>
      </c>
      <c r="H50" s="170" t="e">
        <f>NA()</f>
        <v>#N/A</v>
      </c>
      <c r="I50" s="170">
        <f>IF(ISNUMBER('実質公債費比率（分子）の構造'!M$53),'実質公債費比率（分子）の構造'!M$53,NA())</f>
        <v>4162</v>
      </c>
      <c r="J50" s="170" t="e">
        <f>NA()</f>
        <v>#N/A</v>
      </c>
      <c r="K50" s="170" t="e">
        <f>NA()</f>
        <v>#N/A</v>
      </c>
      <c r="L50" s="170">
        <f>IF(ISNUMBER('実質公債費比率（分子）の構造'!N$53),'実質公債費比率（分子）の構造'!N$53,NA())</f>
        <v>4259</v>
      </c>
      <c r="M50" s="170" t="e">
        <f>NA()</f>
        <v>#N/A</v>
      </c>
      <c r="N50" s="170" t="e">
        <f>NA()</f>
        <v>#N/A</v>
      </c>
      <c r="O50" s="170">
        <f>IF(ISNUMBER('実質公債費比率（分子）の構造'!O$53),'実質公債費比率（分子）の構造'!O$53,NA())</f>
        <v>4055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58871</v>
      </c>
      <c r="E56" s="169"/>
      <c r="F56" s="169"/>
      <c r="G56" s="169">
        <f>'将来負担比率（分子）の構造'!J$52</f>
        <v>57586</v>
      </c>
      <c r="H56" s="169"/>
      <c r="I56" s="169"/>
      <c r="J56" s="169">
        <f>'将来負担比率（分子）の構造'!K$52</f>
        <v>58165</v>
      </c>
      <c r="K56" s="169"/>
      <c r="L56" s="169"/>
      <c r="M56" s="169">
        <f>'将来負担比率（分子）の構造'!L$52</f>
        <v>55429</v>
      </c>
      <c r="N56" s="169"/>
      <c r="O56" s="169"/>
      <c r="P56" s="169">
        <f>'将来負担比率（分子）の構造'!M$52</f>
        <v>54012</v>
      </c>
    </row>
    <row r="57" spans="1:16" x14ac:dyDescent="0.15">
      <c r="A57" s="169" t="s">
        <v>42</v>
      </c>
      <c r="B57" s="169"/>
      <c r="C57" s="169"/>
      <c r="D57" s="169">
        <f>'将来負担比率（分子）の構造'!I$51</f>
        <v>27532</v>
      </c>
      <c r="E57" s="169"/>
      <c r="F57" s="169"/>
      <c r="G57" s="169">
        <f>'将来負担比率（分子）の構造'!J$51</f>
        <v>24705</v>
      </c>
      <c r="H57" s="169"/>
      <c r="I57" s="169"/>
      <c r="J57" s="169">
        <f>'将来負担比率（分子）の構造'!K$51</f>
        <v>23462</v>
      </c>
      <c r="K57" s="169"/>
      <c r="L57" s="169"/>
      <c r="M57" s="169">
        <f>'将来負担比率（分子）の構造'!L$51</f>
        <v>21102</v>
      </c>
      <c r="N57" s="169"/>
      <c r="O57" s="169"/>
      <c r="P57" s="169">
        <f>'将来負担比率（分子）の構造'!M$51</f>
        <v>19320</v>
      </c>
    </row>
    <row r="58" spans="1:16" x14ac:dyDescent="0.15">
      <c r="A58" s="169" t="s">
        <v>41</v>
      </c>
      <c r="B58" s="169"/>
      <c r="C58" s="169"/>
      <c r="D58" s="169">
        <f>'将来負担比率（分子）の構造'!I$50</f>
        <v>10678</v>
      </c>
      <c r="E58" s="169"/>
      <c r="F58" s="169"/>
      <c r="G58" s="169">
        <f>'将来負担比率（分子）の構造'!J$50</f>
        <v>10610</v>
      </c>
      <c r="H58" s="169"/>
      <c r="I58" s="169"/>
      <c r="J58" s="169">
        <f>'将来負担比率（分子）の構造'!K$50</f>
        <v>11548</v>
      </c>
      <c r="K58" s="169"/>
      <c r="L58" s="169"/>
      <c r="M58" s="169">
        <f>'将来負担比率（分子）の構造'!L$50</f>
        <v>11900</v>
      </c>
      <c r="N58" s="169"/>
      <c r="O58" s="169"/>
      <c r="P58" s="169">
        <f>'将来負担比率（分子）の構造'!M$50</f>
        <v>15433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5</v>
      </c>
      <c r="C61" s="169"/>
      <c r="D61" s="169"/>
      <c r="E61" s="169" t="str">
        <f>'将来負担比率（分子）の構造'!J$46</f>
        <v>-</v>
      </c>
      <c r="F61" s="169"/>
      <c r="G61" s="169"/>
      <c r="H61" s="169">
        <f>'将来負担比率（分子）の構造'!K$46</f>
        <v>9</v>
      </c>
      <c r="I61" s="169"/>
      <c r="J61" s="169"/>
      <c r="K61" s="169" t="str">
        <f>'将来負担比率（分子）の構造'!L$46</f>
        <v>-</v>
      </c>
      <c r="L61" s="169"/>
      <c r="M61" s="169"/>
      <c r="N61" s="169">
        <f>'将来負担比率（分子）の構造'!M$46</f>
        <v>2</v>
      </c>
      <c r="O61" s="169"/>
      <c r="P61" s="169"/>
    </row>
    <row r="62" spans="1:16" x14ac:dyDescent="0.15">
      <c r="A62" s="169" t="s">
        <v>35</v>
      </c>
      <c r="B62" s="169">
        <f>'将来負担比率（分子）の構造'!I$45</f>
        <v>13979</v>
      </c>
      <c r="C62" s="169"/>
      <c r="D62" s="169"/>
      <c r="E62" s="169">
        <f>'将来負担比率（分子）の構造'!J$45</f>
        <v>14004</v>
      </c>
      <c r="F62" s="169"/>
      <c r="G62" s="169"/>
      <c r="H62" s="169">
        <f>'将来負担比率（分子）の構造'!K$45</f>
        <v>14057</v>
      </c>
      <c r="I62" s="169"/>
      <c r="J62" s="169"/>
      <c r="K62" s="169">
        <f>'将来負担比率（分子）の構造'!L$45</f>
        <v>14145</v>
      </c>
      <c r="L62" s="169"/>
      <c r="M62" s="169"/>
      <c r="N62" s="169">
        <f>'将来負担比率（分子）の構造'!M$45</f>
        <v>14893</v>
      </c>
      <c r="O62" s="169"/>
      <c r="P62" s="169"/>
    </row>
    <row r="63" spans="1:16" x14ac:dyDescent="0.15">
      <c r="A63" s="169" t="s">
        <v>34</v>
      </c>
      <c r="B63" s="169">
        <f>'将来負担比率（分子）の構造'!I$44</f>
        <v>767</v>
      </c>
      <c r="C63" s="169"/>
      <c r="D63" s="169"/>
      <c r="E63" s="169">
        <f>'将来負担比率（分子）の構造'!J$44</f>
        <v>1113</v>
      </c>
      <c r="F63" s="169"/>
      <c r="G63" s="169"/>
      <c r="H63" s="169">
        <f>'将来負担比率（分子）の構造'!K$44</f>
        <v>1190</v>
      </c>
      <c r="I63" s="169"/>
      <c r="J63" s="169"/>
      <c r="K63" s="169">
        <f>'将来負担比率（分子）の構造'!L$44</f>
        <v>1291</v>
      </c>
      <c r="L63" s="169"/>
      <c r="M63" s="169"/>
      <c r="N63" s="169">
        <f>'将来負担比率（分子）の構造'!M$44</f>
        <v>1432</v>
      </c>
      <c r="O63" s="169"/>
      <c r="P63" s="169"/>
    </row>
    <row r="64" spans="1:16" x14ac:dyDescent="0.15">
      <c r="A64" s="169" t="s">
        <v>33</v>
      </c>
      <c r="B64" s="169">
        <f>'将来負担比率（分子）の構造'!I$43</f>
        <v>12041</v>
      </c>
      <c r="C64" s="169"/>
      <c r="D64" s="169"/>
      <c r="E64" s="169">
        <f>'将来負担比率（分子）の構造'!J$43</f>
        <v>11665</v>
      </c>
      <c r="F64" s="169"/>
      <c r="G64" s="169"/>
      <c r="H64" s="169">
        <f>'将来負担比率（分子）の構造'!K$43</f>
        <v>11193</v>
      </c>
      <c r="I64" s="169"/>
      <c r="J64" s="169"/>
      <c r="K64" s="169">
        <f>'将来負担比率（分子）の構造'!L$43</f>
        <v>11004</v>
      </c>
      <c r="L64" s="169"/>
      <c r="M64" s="169"/>
      <c r="N64" s="169">
        <f>'将来負担比率（分子）の構造'!M$43</f>
        <v>10981</v>
      </c>
      <c r="O64" s="169"/>
      <c r="P64" s="169"/>
    </row>
    <row r="65" spans="1:16" x14ac:dyDescent="0.15">
      <c r="A65" s="169" t="s">
        <v>32</v>
      </c>
      <c r="B65" s="169">
        <f>'将来負担比率（分子）の構造'!I$42</f>
        <v>9633</v>
      </c>
      <c r="C65" s="169"/>
      <c r="D65" s="169"/>
      <c r="E65" s="169">
        <f>'将来負担比率（分子）の構造'!J$42</f>
        <v>9446</v>
      </c>
      <c r="F65" s="169"/>
      <c r="G65" s="169"/>
      <c r="H65" s="169">
        <f>'将来負担比率（分子）の構造'!K$42</f>
        <v>9366</v>
      </c>
      <c r="I65" s="169"/>
      <c r="J65" s="169"/>
      <c r="K65" s="169">
        <f>'将来負担比率（分子）の構造'!L$42</f>
        <v>9893</v>
      </c>
      <c r="L65" s="169"/>
      <c r="M65" s="169"/>
      <c r="N65" s="169">
        <f>'将来負担比率（分子）の構造'!M$42</f>
        <v>8364</v>
      </c>
      <c r="O65" s="169"/>
      <c r="P65" s="169"/>
    </row>
    <row r="66" spans="1:16" x14ac:dyDescent="0.15">
      <c r="A66" s="169" t="s">
        <v>31</v>
      </c>
      <c r="B66" s="169">
        <f>'将来負担比率（分子）の構造'!I$41</f>
        <v>100994</v>
      </c>
      <c r="C66" s="169"/>
      <c r="D66" s="169"/>
      <c r="E66" s="169">
        <f>'将来負担比率（分子）の構造'!J$41</f>
        <v>98793</v>
      </c>
      <c r="F66" s="169"/>
      <c r="G66" s="169"/>
      <c r="H66" s="169">
        <f>'将来負担比率（分子）の構造'!K$41</f>
        <v>96991</v>
      </c>
      <c r="I66" s="169"/>
      <c r="J66" s="169"/>
      <c r="K66" s="169">
        <f>'将来負担比率（分子）の構造'!L$41</f>
        <v>91331</v>
      </c>
      <c r="L66" s="169"/>
      <c r="M66" s="169"/>
      <c r="N66" s="169">
        <f>'将来負担比率（分子）の構造'!M$41</f>
        <v>87072</v>
      </c>
      <c r="O66" s="169"/>
      <c r="P66" s="169"/>
    </row>
    <row r="67" spans="1:16" x14ac:dyDescent="0.15">
      <c r="A67" s="169" t="s">
        <v>71</v>
      </c>
      <c r="B67" s="169" t="e">
        <f>NA()</f>
        <v>#N/A</v>
      </c>
      <c r="C67" s="169">
        <f>IF(ISNUMBER('将来負担比率（分子）の構造'!I$53), IF('将来負担比率（分子）の構造'!I$53 &lt; 0, 0, '将来負担比率（分子）の構造'!I$53), NA())</f>
        <v>40339</v>
      </c>
      <c r="D67" s="169" t="e">
        <f>NA()</f>
        <v>#N/A</v>
      </c>
      <c r="E67" s="169" t="e">
        <f>NA()</f>
        <v>#N/A</v>
      </c>
      <c r="F67" s="169">
        <f>IF(ISNUMBER('将来負担比率（分子）の構造'!J$53), IF('将来負担比率（分子）の構造'!J$53 &lt; 0, 0, '将来負担比率（分子）の構造'!J$53), NA())</f>
        <v>42121</v>
      </c>
      <c r="G67" s="169" t="e">
        <f>NA()</f>
        <v>#N/A</v>
      </c>
      <c r="H67" s="169" t="e">
        <f>NA()</f>
        <v>#N/A</v>
      </c>
      <c r="I67" s="169">
        <f>IF(ISNUMBER('将来負担比率（分子）の構造'!K$53), IF('将来負担比率（分子）の構造'!K$53 &lt; 0, 0, '将来負担比率（分子）の構造'!K$53), NA())</f>
        <v>39631</v>
      </c>
      <c r="J67" s="169" t="e">
        <f>NA()</f>
        <v>#N/A</v>
      </c>
      <c r="K67" s="169" t="e">
        <f>NA()</f>
        <v>#N/A</v>
      </c>
      <c r="L67" s="169">
        <f>IF(ISNUMBER('将来負担比率（分子）の構造'!L$53), IF('将来負担比率（分子）の構造'!L$53 &lt; 0, 0, '将来負担比率（分子）の構造'!L$53), NA())</f>
        <v>39235</v>
      </c>
      <c r="M67" s="169" t="e">
        <f>NA()</f>
        <v>#N/A</v>
      </c>
      <c r="N67" s="169" t="e">
        <f>NA()</f>
        <v>#N/A</v>
      </c>
      <c r="O67" s="169">
        <f>IF(ISNUMBER('将来負担比率（分子）の構造'!M$53), IF('将来負担比率（分子）の構造'!M$53 &lt; 0, 0, '将来負担比率（分子）の構造'!M$53), NA())</f>
        <v>33979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3749</v>
      </c>
      <c r="C72" s="173">
        <f>基金残高に係る経年分析!G55</f>
        <v>4395</v>
      </c>
      <c r="D72" s="173">
        <f>基金残高に係る経年分析!H55</f>
        <v>7709</v>
      </c>
    </row>
    <row r="73" spans="1:16" x14ac:dyDescent="0.15">
      <c r="A73" s="172" t="s">
        <v>74</v>
      </c>
      <c r="B73" s="173">
        <f>基金残高に係る経年分析!F56</f>
        <v>400</v>
      </c>
      <c r="C73" s="173">
        <f>基金残高に係る経年分析!G56</f>
        <v>400</v>
      </c>
      <c r="D73" s="173">
        <f>基金残高に係る経年分析!H56</f>
        <v>642</v>
      </c>
    </row>
    <row r="74" spans="1:16" x14ac:dyDescent="0.15">
      <c r="A74" s="172" t="s">
        <v>75</v>
      </c>
      <c r="B74" s="173">
        <f>基金残高に係る経年分析!F57</f>
        <v>3670</v>
      </c>
      <c r="C74" s="173">
        <f>基金残高に係る経年分析!G57</f>
        <v>3614</v>
      </c>
      <c r="D74" s="173">
        <f>基金残高に係る経年分析!H57</f>
        <v>3862</v>
      </c>
    </row>
  </sheetData>
  <sheetProtection algorithmName="SHA-512" hashValue="YRyzwE/gucJt/khOIdngCyBK5kaEzkotzEJKXZYYeZK89unsxnBenogjFrjzGa2G5+IUqScvIUyYvX+8Hif/qA==" saltValue="Y5bpZdvS3jr5sp8ETk4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平野 敏充</cp:lastModifiedBy>
  <dcterms:created xsi:type="dcterms:W3CDTF">2025-02-19T01:24:34Z</dcterms:created>
  <dcterms:modified xsi:type="dcterms:W3CDTF">2025-03-18T05:42:49Z</dcterms:modified>
  <cp:category/>
</cp:coreProperties>
</file>