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12" documentId="106_{BF8B1689-00EC-4C23-ABEA-0B78CE9DC52E}" xr6:coauthVersionLast="47" xr6:coauthVersionMax="47" xr10:uidLastSave="{09CFE920-5AE1-4E6F-A9AD-6BBABD97751D}"/>
  <bookViews>
    <workbookView xWindow="28680" yWindow="-120" windowWidth="29040" windowHeight="15840" tabRatio="867" firstSheet="4"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<sst xmlns="http://schemas.openxmlformats.org/spreadsheetml/2006/main" count="6992" uniqueCount="2571">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</sst>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41"/>
      <c r="AH14" s="242"/>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12</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16</v>
      </c>
      <c r="B23" s="765" t="s">
        <v>17</v>
      </c>
      <c r="C23" s="765"/>
      <c r="D23" s="765"/>
      <c r="E23" s="765"/>
      <c r="F23" s="765"/>
      <c r="G23" s="765"/>
      <c r="H23" s="765"/>
      <c r="I23" s="765"/>
      <c r="J23" s="765"/>
      <c r="K23" s="765"/>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8"/>
      <c r="B24" s="809" t="s">
        <v>20</v>
      </c>
      <c r="C24" s="809"/>
      <c r="D24" s="809"/>
      <c r="E24" s="809"/>
      <c r="F24" s="809"/>
      <c r="G24" s="809"/>
      <c r="H24" s="809"/>
      <c r="I24" s="809"/>
      <c r="J24" s="809"/>
      <c r="K24" s="809"/>
      <c r="L24" s="758"/>
      <c r="M24" s="759"/>
      <c r="N24" s="759"/>
      <c r="O24" s="759"/>
      <c r="P24" s="759"/>
      <c r="Q24" s="759"/>
      <c r="R24" s="759"/>
      <c r="S24" s="759"/>
      <c r="T24" s="759"/>
      <c r="U24" s="759"/>
      <c r="V24" s="759"/>
      <c r="W24" s="759"/>
      <c r="X24" s="759"/>
      <c r="Y24" s="759"/>
      <c r="Z24" s="759"/>
      <c r="AA24" s="759"/>
      <c r="AB24" s="759"/>
      <c r="AC24" s="759"/>
      <c r="AD24" s="760"/>
      <c r="AF24"/>
      <c r="AM24" s="246" t="str">
        <f>L23&amp;"-"&amp;Q23</f>
        <v>-</v>
      </c>
    </row>
    <row r="25" spans="1:39" ht="38.25" customHeight="1">
      <c r="A25" s="720"/>
      <c r="B25" s="809" t="s">
        <v>21</v>
      </c>
      <c r="C25" s="809"/>
      <c r="D25" s="809"/>
      <c r="E25" s="809"/>
      <c r="F25" s="809"/>
      <c r="G25" s="809"/>
      <c r="H25" s="809"/>
      <c r="I25" s="809"/>
      <c r="J25" s="809"/>
      <c r="K25" s="809"/>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24</v>
      </c>
      <c r="C27" s="796"/>
      <c r="D27" s="796"/>
      <c r="E27" s="796"/>
      <c r="F27" s="796"/>
      <c r="G27" s="796"/>
      <c r="H27" s="796"/>
      <c r="I27" s="796"/>
      <c r="J27" s="796"/>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25</v>
      </c>
      <c r="B28" s="804"/>
      <c r="C28" s="804"/>
      <c r="D28" s="804"/>
      <c r="E28" s="804"/>
      <c r="F28" s="804"/>
      <c r="G28" s="804"/>
      <c r="H28" s="804"/>
      <c r="I28" s="804"/>
      <c r="J28" s="804"/>
      <c r="K28" s="805"/>
      <c r="L28" s="752"/>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24</v>
      </c>
      <c r="C30" s="1456"/>
      <c r="D30" s="1456"/>
      <c r="E30" s="1456"/>
      <c r="F30" s="1456"/>
      <c r="G30" s="1456"/>
      <c r="H30" s="1456"/>
      <c r="I30" s="1456"/>
      <c r="J30" s="1456"/>
      <c r="K30" s="1456"/>
      <c r="L30" s="766"/>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29</v>
      </c>
      <c r="C32" s="765"/>
      <c r="D32" s="765"/>
      <c r="E32" s="765"/>
      <c r="F32" s="765"/>
      <c r="G32" s="765"/>
      <c r="H32" s="765"/>
      <c r="I32" s="765"/>
      <c r="J32" s="765"/>
      <c r="K32" s="765"/>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1" t="s">
        <v>36</v>
      </c>
      <c r="C38" s="722"/>
      <c r="D38" s="722"/>
      <c r="E38" s="722"/>
      <c r="F38" s="722"/>
      <c r="G38" s="722"/>
      <c r="H38" s="722"/>
      <c r="I38" s="722"/>
      <c r="J38" s="722"/>
      <c r="K38" s="723"/>
      <c r="L38" s="721" t="s">
        <v>37</v>
      </c>
      <c r="M38" s="722"/>
      <c r="N38" s="722"/>
      <c r="O38" s="722"/>
      <c r="P38" s="723"/>
      <c r="Q38" s="747" t="s">
        <v>38</v>
      </c>
      <c r="R38" s="748"/>
      <c r="S38" s="748"/>
      <c r="T38" s="748"/>
      <c r="U38" s="748"/>
      <c r="V38" s="749"/>
      <c r="W38" s="729" t="s">
        <v>39</v>
      </c>
      <c r="X38" s="721" t="s">
        <v>40</v>
      </c>
      <c r="Y38" s="723"/>
      <c r="Z38" s="755" t="s">
        <v>41</v>
      </c>
      <c r="AA38" s="750" t="s">
        <v>42</v>
      </c>
      <c r="AB38" s="750" t="s">
        <v>43</v>
      </c>
      <c r="AC38" s="750" t="s">
        <v>44</v>
      </c>
      <c r="AD38" s="729" t="s">
        <v>45</v>
      </c>
      <c r="AE38" s="729" t="s">
        <v>46</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6"/>
      <c r="AA39" s="751"/>
      <c r="AB39" s="751"/>
      <c r="AC39" s="751"/>
      <c r="AD39" s="730"/>
      <c r="AE39" s="730"/>
      <c r="AF39" s="251"/>
      <c r="AG39" s="706"/>
      <c r="AH39" s="707"/>
      <c r="AI39" s="707"/>
      <c r="AJ39" s="707"/>
      <c r="AK39" s="708"/>
    </row>
    <row r="40" spans="1:46" ht="49.9" customHeight="1" thickBot="1">
      <c r="A40" s="252">
        <v>1</v>
      </c>
      <c r="B40" s="731"/>
      <c r="C40" s="732"/>
      <c r="D40" s="732"/>
      <c r="E40" s="732"/>
      <c r="F40" s="732"/>
      <c r="G40" s="732"/>
      <c r="H40" s="732"/>
      <c r="I40" s="732"/>
      <c r="J40" s="732"/>
      <c r="K40" s="732"/>
      <c r="L40" s="757"/>
      <c r="M40" s="757"/>
      <c r="N40" s="757"/>
      <c r="O40" s="757"/>
      <c r="P40" s="757"/>
      <c r="Q40" s="1457"/>
      <c r="R40" s="1457"/>
      <c r="S40" s="1457"/>
      <c r="T40" s="1457"/>
      <c r="U40" s="1457"/>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7"/>
      <c r="M41" s="757"/>
      <c r="N41" s="757"/>
      <c r="O41" s="757"/>
      <c r="P41" s="757"/>
      <c r="Q41" s="1457"/>
      <c r="R41" s="1457"/>
      <c r="S41" s="1457"/>
      <c r="T41" s="1457"/>
      <c r="U41" s="1457"/>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1457"/>
      <c r="R42" s="1457"/>
      <c r="S42" s="1457"/>
      <c r="T42" s="1457"/>
      <c r="U42" s="1457"/>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6"/>
      <c r="C43" s="737"/>
      <c r="D43" s="737"/>
      <c r="E43" s="737"/>
      <c r="F43" s="737"/>
      <c r="G43" s="737"/>
      <c r="H43" s="737"/>
      <c r="I43" s="737"/>
      <c r="J43" s="737"/>
      <c r="K43" s="738"/>
      <c r="L43" s="733"/>
      <c r="M43" s="734"/>
      <c r="N43" s="734"/>
      <c r="O43" s="734"/>
      <c r="P43" s="735"/>
      <c r="Q43" s="1457"/>
      <c r="R43" s="1457"/>
      <c r="S43" s="1457"/>
      <c r="T43" s="1457"/>
      <c r="U43" s="1457"/>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1457"/>
      <c r="R44" s="1457"/>
      <c r="S44" s="1457"/>
      <c r="T44" s="1457"/>
      <c r="U44" s="1457"/>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6"/>
      <c r="C45" s="737"/>
      <c r="D45" s="737"/>
      <c r="E45" s="737"/>
      <c r="F45" s="737"/>
      <c r="G45" s="737"/>
      <c r="H45" s="737"/>
      <c r="I45" s="737"/>
      <c r="J45" s="737"/>
      <c r="K45" s="738"/>
      <c r="L45" s="733"/>
      <c r="M45" s="734"/>
      <c r="N45" s="734"/>
      <c r="O45" s="734"/>
      <c r="P45" s="735"/>
      <c r="Q45" s="1457"/>
      <c r="R45" s="1457"/>
      <c r="S45" s="1457"/>
      <c r="T45" s="1457"/>
      <c r="U45" s="1457"/>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1457"/>
      <c r="R46" s="1457"/>
      <c r="S46" s="1457"/>
      <c r="T46" s="1457"/>
      <c r="U46" s="1457"/>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6"/>
      <c r="C47" s="737"/>
      <c r="D47" s="737"/>
      <c r="E47" s="737"/>
      <c r="F47" s="737"/>
      <c r="G47" s="737"/>
      <c r="H47" s="737"/>
      <c r="I47" s="737"/>
      <c r="J47" s="737"/>
      <c r="K47" s="738"/>
      <c r="L47" s="733"/>
      <c r="M47" s="734"/>
      <c r="N47" s="734"/>
      <c r="O47" s="734"/>
      <c r="P47" s="735"/>
      <c r="Q47" s="1457"/>
      <c r="R47" s="1457"/>
      <c r="S47" s="1457"/>
      <c r="T47" s="1457"/>
      <c r="U47" s="1457"/>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6"/>
      <c r="C48" s="737"/>
      <c r="D48" s="737"/>
      <c r="E48" s="737"/>
      <c r="F48" s="737"/>
      <c r="G48" s="737"/>
      <c r="H48" s="737"/>
      <c r="I48" s="737"/>
      <c r="J48" s="737"/>
      <c r="K48" s="738"/>
      <c r="L48" s="733"/>
      <c r="M48" s="734"/>
      <c r="N48" s="734"/>
      <c r="O48" s="734"/>
      <c r="P48" s="735"/>
      <c r="Q48" s="1457"/>
      <c r="R48" s="1457"/>
      <c r="S48" s="1457"/>
      <c r="T48" s="1457"/>
      <c r="U48" s="1457"/>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1457"/>
      <c r="R49" s="1457"/>
      <c r="S49" s="1457"/>
      <c r="T49" s="1457"/>
      <c r="U49" s="1457"/>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6"/>
      <c r="C50" s="737"/>
      <c r="D50" s="737"/>
      <c r="E50" s="737"/>
      <c r="F50" s="737"/>
      <c r="G50" s="737"/>
      <c r="H50" s="737"/>
      <c r="I50" s="737"/>
      <c r="J50" s="737"/>
      <c r="K50" s="738"/>
      <c r="L50" s="733"/>
      <c r="M50" s="734"/>
      <c r="N50" s="734"/>
      <c r="O50" s="734"/>
      <c r="P50" s="735"/>
      <c r="Q50" s="1457"/>
      <c r="R50" s="1457"/>
      <c r="S50" s="1457"/>
      <c r="T50" s="1457"/>
      <c r="U50" s="1457"/>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1457"/>
      <c r="R51" s="1457"/>
      <c r="S51" s="1457"/>
      <c r="T51" s="1457"/>
      <c r="U51" s="1457"/>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6"/>
      <c r="C52" s="737"/>
      <c r="D52" s="737"/>
      <c r="E52" s="737"/>
      <c r="F52" s="737"/>
      <c r="G52" s="737"/>
      <c r="H52" s="737"/>
      <c r="I52" s="737"/>
      <c r="J52" s="737"/>
      <c r="K52" s="738"/>
      <c r="L52" s="733"/>
      <c r="M52" s="734"/>
      <c r="N52" s="734"/>
      <c r="O52" s="734"/>
      <c r="P52" s="735"/>
      <c r="Q52" s="1457"/>
      <c r="R52" s="1457"/>
      <c r="S52" s="1457"/>
      <c r="T52" s="1457"/>
      <c r="U52" s="1457"/>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1457"/>
      <c r="R53" s="1457"/>
      <c r="S53" s="1457"/>
      <c r="T53" s="1457"/>
      <c r="U53" s="1457"/>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6"/>
      <c r="C54" s="737"/>
      <c r="D54" s="737"/>
      <c r="E54" s="737"/>
      <c r="F54" s="737"/>
      <c r="G54" s="737"/>
      <c r="H54" s="737"/>
      <c r="I54" s="737"/>
      <c r="J54" s="737"/>
      <c r="K54" s="738"/>
      <c r="L54" s="733"/>
      <c r="M54" s="734"/>
      <c r="N54" s="734"/>
      <c r="O54" s="734"/>
      <c r="P54" s="735"/>
      <c r="Q54" s="1457"/>
      <c r="R54" s="1457"/>
      <c r="S54" s="1457"/>
      <c r="T54" s="1457"/>
      <c r="U54" s="1457"/>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6"/>
      <c r="C55" s="737"/>
      <c r="D55" s="737"/>
      <c r="E55" s="737"/>
      <c r="F55" s="737"/>
      <c r="G55" s="737"/>
      <c r="H55" s="737"/>
      <c r="I55" s="737"/>
      <c r="J55" s="737"/>
      <c r="K55" s="738"/>
      <c r="L55" s="733"/>
      <c r="M55" s="734"/>
      <c r="N55" s="734"/>
      <c r="O55" s="734"/>
      <c r="P55" s="735"/>
      <c r="Q55" s="1457"/>
      <c r="R55" s="1457"/>
      <c r="S55" s="1457"/>
      <c r="T55" s="1457"/>
      <c r="U55" s="1457"/>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6"/>
      <c r="C56" s="737"/>
      <c r="D56" s="737"/>
      <c r="E56" s="737"/>
      <c r="F56" s="737"/>
      <c r="G56" s="737"/>
      <c r="H56" s="737"/>
      <c r="I56" s="737"/>
      <c r="J56" s="737"/>
      <c r="K56" s="738"/>
      <c r="L56" s="733"/>
      <c r="M56" s="734"/>
      <c r="N56" s="734"/>
      <c r="O56" s="734"/>
      <c r="P56" s="735"/>
      <c r="Q56" s="1457"/>
      <c r="R56" s="1457"/>
      <c r="S56" s="1457"/>
      <c r="T56" s="1457"/>
      <c r="U56" s="1457"/>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1457"/>
      <c r="R57" s="1457"/>
      <c r="S57" s="1457"/>
      <c r="T57" s="1457"/>
      <c r="U57" s="1457"/>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6"/>
      <c r="C58" s="737"/>
      <c r="D58" s="737"/>
      <c r="E58" s="737"/>
      <c r="F58" s="737"/>
      <c r="G58" s="737"/>
      <c r="H58" s="737"/>
      <c r="I58" s="737"/>
      <c r="J58" s="737"/>
      <c r="K58" s="738"/>
      <c r="L58" s="733"/>
      <c r="M58" s="734"/>
      <c r="N58" s="734"/>
      <c r="O58" s="734"/>
      <c r="P58" s="735"/>
      <c r="Q58" s="1457"/>
      <c r="R58" s="1457"/>
      <c r="S58" s="1457"/>
      <c r="T58" s="1457"/>
      <c r="U58" s="1457"/>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1457"/>
      <c r="R59" s="1457"/>
      <c r="S59" s="1457"/>
      <c r="T59" s="1457"/>
      <c r="U59" s="1457"/>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6"/>
      <c r="C60" s="737"/>
      <c r="D60" s="737"/>
      <c r="E60" s="737"/>
      <c r="F60" s="737"/>
      <c r="G60" s="737"/>
      <c r="H60" s="737"/>
      <c r="I60" s="737"/>
      <c r="J60" s="737"/>
      <c r="K60" s="738"/>
      <c r="L60" s="733"/>
      <c r="M60" s="734"/>
      <c r="N60" s="734"/>
      <c r="O60" s="734"/>
      <c r="P60" s="735"/>
      <c r="Q60" s="1457"/>
      <c r="R60" s="1457"/>
      <c r="S60" s="1457"/>
      <c r="T60" s="1457"/>
      <c r="U60" s="1457"/>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6"/>
      <c r="C61" s="737"/>
      <c r="D61" s="737"/>
      <c r="E61" s="737"/>
      <c r="F61" s="737"/>
      <c r="G61" s="737"/>
      <c r="H61" s="737"/>
      <c r="I61" s="737"/>
      <c r="J61" s="737"/>
      <c r="K61" s="738"/>
      <c r="L61" s="733"/>
      <c r="M61" s="734"/>
      <c r="N61" s="734"/>
      <c r="O61" s="734"/>
      <c r="P61" s="735"/>
      <c r="Q61" s="1457"/>
      <c r="R61" s="1457"/>
      <c r="S61" s="1457"/>
      <c r="T61" s="1457"/>
      <c r="U61" s="1457"/>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6"/>
      <c r="C62" s="737"/>
      <c r="D62" s="737"/>
      <c r="E62" s="737"/>
      <c r="F62" s="737"/>
      <c r="G62" s="737"/>
      <c r="H62" s="737"/>
      <c r="I62" s="737"/>
      <c r="J62" s="737"/>
      <c r="K62" s="738"/>
      <c r="L62" s="733"/>
      <c r="M62" s="734"/>
      <c r="N62" s="734"/>
      <c r="O62" s="734"/>
      <c r="P62" s="735"/>
      <c r="Q62" s="1457"/>
      <c r="R62" s="1457"/>
      <c r="S62" s="1457"/>
      <c r="T62" s="1457"/>
      <c r="U62" s="1457"/>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1457"/>
      <c r="R63" s="1457"/>
      <c r="S63" s="1457"/>
      <c r="T63" s="1457"/>
      <c r="U63" s="1457"/>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6"/>
      <c r="C64" s="737"/>
      <c r="D64" s="737"/>
      <c r="E64" s="737"/>
      <c r="F64" s="737"/>
      <c r="G64" s="737"/>
      <c r="H64" s="737"/>
      <c r="I64" s="737"/>
      <c r="J64" s="737"/>
      <c r="K64" s="738"/>
      <c r="L64" s="733"/>
      <c r="M64" s="734"/>
      <c r="N64" s="734"/>
      <c r="O64" s="734"/>
      <c r="P64" s="735"/>
      <c r="Q64" s="1457"/>
      <c r="R64" s="1457"/>
      <c r="S64" s="1457"/>
      <c r="T64" s="1457"/>
      <c r="U64" s="1457"/>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1457"/>
      <c r="R65" s="1457"/>
      <c r="S65" s="1457"/>
      <c r="T65" s="1457"/>
      <c r="U65" s="1457"/>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6"/>
      <c r="C66" s="737"/>
      <c r="D66" s="737"/>
      <c r="E66" s="737"/>
      <c r="F66" s="737"/>
      <c r="G66" s="737"/>
      <c r="H66" s="737"/>
      <c r="I66" s="737"/>
      <c r="J66" s="737"/>
      <c r="K66" s="738"/>
      <c r="L66" s="733"/>
      <c r="M66" s="734"/>
      <c r="N66" s="734"/>
      <c r="O66" s="734"/>
      <c r="P66" s="735"/>
      <c r="Q66" s="1457"/>
      <c r="R66" s="1457"/>
      <c r="S66" s="1457"/>
      <c r="T66" s="1457"/>
      <c r="U66" s="1457"/>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1457"/>
      <c r="R67" s="1457"/>
      <c r="S67" s="1457"/>
      <c r="T67" s="1457"/>
      <c r="U67" s="1457"/>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6"/>
      <c r="C68" s="737"/>
      <c r="D68" s="737"/>
      <c r="E68" s="737"/>
      <c r="F68" s="737"/>
      <c r="G68" s="737"/>
      <c r="H68" s="737"/>
      <c r="I68" s="737"/>
      <c r="J68" s="737"/>
      <c r="K68" s="738"/>
      <c r="L68" s="733"/>
      <c r="M68" s="734"/>
      <c r="N68" s="734"/>
      <c r="O68" s="734"/>
      <c r="P68" s="735"/>
      <c r="Q68" s="1457"/>
      <c r="R68" s="1457"/>
      <c r="S68" s="1457"/>
      <c r="T68" s="1457"/>
      <c r="U68" s="1457"/>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1457"/>
      <c r="R69" s="1457"/>
      <c r="S69" s="1457"/>
      <c r="T69" s="1457"/>
      <c r="U69" s="1457"/>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6"/>
      <c r="C70" s="737"/>
      <c r="D70" s="737"/>
      <c r="E70" s="737"/>
      <c r="F70" s="737"/>
      <c r="G70" s="737"/>
      <c r="H70" s="737"/>
      <c r="I70" s="737"/>
      <c r="J70" s="737"/>
      <c r="K70" s="738"/>
      <c r="L70" s="733"/>
      <c r="M70" s="734"/>
      <c r="N70" s="734"/>
      <c r="O70" s="734"/>
      <c r="P70" s="735"/>
      <c r="Q70" s="1457"/>
      <c r="R70" s="1457"/>
      <c r="S70" s="1457"/>
      <c r="T70" s="1457"/>
      <c r="U70" s="1457"/>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1457"/>
      <c r="R71" s="1457"/>
      <c r="S71" s="1457"/>
      <c r="T71" s="1457"/>
      <c r="U71" s="1457"/>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6"/>
      <c r="C72" s="737"/>
      <c r="D72" s="737"/>
      <c r="E72" s="737"/>
      <c r="F72" s="737"/>
      <c r="G72" s="737"/>
      <c r="H72" s="737"/>
      <c r="I72" s="737"/>
      <c r="J72" s="737"/>
      <c r="K72" s="738"/>
      <c r="L72" s="733"/>
      <c r="M72" s="734"/>
      <c r="N72" s="734"/>
      <c r="O72" s="734"/>
      <c r="P72" s="735"/>
      <c r="Q72" s="1457"/>
      <c r="R72" s="1457"/>
      <c r="S72" s="1457"/>
      <c r="T72" s="1457"/>
      <c r="U72" s="1457"/>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1457"/>
      <c r="R73" s="1457"/>
      <c r="S73" s="1457"/>
      <c r="T73" s="1457"/>
      <c r="U73" s="1457"/>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6"/>
      <c r="C74" s="737"/>
      <c r="D74" s="737"/>
      <c r="E74" s="737"/>
      <c r="F74" s="737"/>
      <c r="G74" s="737"/>
      <c r="H74" s="737"/>
      <c r="I74" s="737"/>
      <c r="J74" s="737"/>
      <c r="K74" s="738"/>
      <c r="L74" s="733"/>
      <c r="M74" s="734"/>
      <c r="N74" s="734"/>
      <c r="O74" s="734"/>
      <c r="P74" s="735"/>
      <c r="Q74" s="1457"/>
      <c r="R74" s="1457"/>
      <c r="S74" s="1457"/>
      <c r="T74" s="1457"/>
      <c r="U74" s="1457"/>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1457"/>
      <c r="R75" s="1457"/>
      <c r="S75" s="1457"/>
      <c r="T75" s="1457"/>
      <c r="U75" s="1457"/>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1457"/>
      <c r="R76" s="1457"/>
      <c r="S76" s="1457"/>
      <c r="T76" s="1457"/>
      <c r="U76" s="1457"/>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1457"/>
      <c r="R77" s="1457"/>
      <c r="S77" s="1457"/>
      <c r="T77" s="1457"/>
      <c r="U77" s="1457"/>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1457"/>
      <c r="R78" s="1457"/>
      <c r="S78" s="1457"/>
      <c r="T78" s="1457"/>
      <c r="U78" s="1457"/>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1458"/>
      <c r="R79" s="1458"/>
      <c r="S79" s="1458"/>
      <c r="T79" s="1458"/>
      <c r="U79" s="1458"/>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1458"/>
      <c r="R80" s="1458"/>
      <c r="S80" s="1458"/>
      <c r="T80" s="1458"/>
      <c r="U80" s="1458"/>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1458"/>
      <c r="R81" s="1458"/>
      <c r="S81" s="1458"/>
      <c r="T81" s="1458"/>
      <c r="U81" s="1458"/>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1458"/>
      <c r="R82" s="1458"/>
      <c r="S82" s="1458"/>
      <c r="T82" s="1458"/>
      <c r="U82" s="1458"/>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1458"/>
      <c r="R83" s="1458"/>
      <c r="S83" s="1458"/>
      <c r="T83" s="1458"/>
      <c r="U83" s="1458"/>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1458"/>
      <c r="R84" s="1458"/>
      <c r="S84" s="1458"/>
      <c r="T84" s="1458"/>
      <c r="U84" s="1458"/>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1458"/>
      <c r="R85" s="1458"/>
      <c r="S85" s="1458"/>
      <c r="T85" s="1458"/>
      <c r="U85" s="1458"/>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1458"/>
      <c r="R86" s="1458"/>
      <c r="S86" s="1458"/>
      <c r="T86" s="1458"/>
      <c r="U86" s="1458"/>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135</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136</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00000000000001" customHeight="1">
      <c r="A3" s="61"/>
      <c r="B3" s="957" t="s">
        <v>137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139</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140</v>
      </c>
      <c r="C8" s="940"/>
      <c r="D8" s="940"/>
      <c r="E8" s="940"/>
      <c r="F8" s="940"/>
      <c r="G8" s="941"/>
      <c r="H8" s="402" t="s">
        <v>17</v>
      </c>
      <c r="I8" s="955" t="str">
        <f>IF(基本情報入力シート!AM24="－","",基本情報入力シート!AM24)</f>
        <v>-</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141</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142</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144</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6" t="s">
        <v>146</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4" t="s">
        <v>149</v>
      </c>
      <c r="D18" s="894"/>
      <c r="E18" s="894"/>
      <c r="F18" s="894"/>
      <c r="G18" s="894"/>
      <c r="H18" s="894"/>
      <c r="I18" s="894"/>
      <c r="J18" s="894"/>
      <c r="K18" s="894"/>
      <c r="L18" s="894"/>
      <c r="M18" s="894"/>
      <c r="N18" s="894"/>
      <c r="O18" s="894"/>
      <c r="P18" s="894"/>
      <c r="Q18" s="905"/>
      <c r="R18" s="906"/>
      <c r="S18" s="906"/>
      <c r="T18" s="906"/>
      <c r="U18" s="906"/>
      <c r="V18" s="907"/>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4" t="s">
        <v>152</v>
      </c>
      <c r="D19" s="866"/>
      <c r="E19" s="866"/>
      <c r="F19" s="866"/>
      <c r="G19" s="866"/>
      <c r="H19" s="866"/>
      <c r="I19" s="866"/>
      <c r="J19" s="866"/>
      <c r="K19" s="866"/>
      <c r="L19" s="866"/>
      <c r="M19" s="866"/>
      <c r="N19" s="866"/>
      <c r="O19" s="866"/>
      <c r="P19" s="895"/>
      <c r="Q19" s="896">
        <f>Q17+Q18</f>
        <v>0</v>
      </c>
      <c r="R19" s="897"/>
      <c r="S19" s="897"/>
      <c r="T19" s="897"/>
      <c r="U19" s="897"/>
      <c r="V19" s="898"/>
      <c r="W19" s="411" t="s">
        <v>147</v>
      </c>
      <c r="X19" s="66" t="s">
        <v>150</v>
      </c>
      <c r="Y19" s="899" t="str">
        <f>IF(H7="", "", IFERROR(IF(Q20&gt;=Q19,"○","×"),""))</f>
        <v/>
      </c>
      <c r="Z19" s="61"/>
      <c r="AA19" s="61"/>
      <c r="AB19" s="61"/>
      <c r="AC19" s="61"/>
      <c r="AD19" s="61"/>
      <c r="AE19" s="61"/>
      <c r="AF19" s="61"/>
      <c r="AG19" s="61"/>
      <c r="AH19" s="61"/>
      <c r="AI19" s="61"/>
      <c r="AJ19" s="61"/>
      <c r="AK19" s="61"/>
      <c r="AL19" s="61"/>
      <c r="AM19" s="901" t="s">
        <v>153</v>
      </c>
      <c r="AN19" s="902"/>
      <c r="AO19" s="902"/>
      <c r="AP19" s="902"/>
      <c r="AQ19" s="902"/>
      <c r="AR19" s="902"/>
      <c r="AS19" s="902"/>
      <c r="AT19" s="902"/>
      <c r="AU19" s="902"/>
      <c r="AV19" s="902"/>
      <c r="AW19" s="902"/>
      <c r="AX19" s="902"/>
      <c r="AY19" s="903"/>
    </row>
    <row r="20" spans="1:51" ht="38.450000000000003" customHeight="1" thickBot="1">
      <c r="A20" s="61"/>
      <c r="B20" s="412" t="s">
        <v>154</v>
      </c>
      <c r="C20" s="904" t="s">
        <v>155</v>
      </c>
      <c r="D20" s="904"/>
      <c r="E20" s="904"/>
      <c r="F20" s="904"/>
      <c r="G20" s="904"/>
      <c r="H20" s="904"/>
      <c r="I20" s="904"/>
      <c r="J20" s="904"/>
      <c r="K20" s="904"/>
      <c r="L20" s="904"/>
      <c r="M20" s="904"/>
      <c r="N20" s="904"/>
      <c r="O20" s="904"/>
      <c r="P20" s="904"/>
      <c r="Q20" s="905"/>
      <c r="R20" s="906"/>
      <c r="S20" s="906"/>
      <c r="T20" s="906"/>
      <c r="U20" s="906"/>
      <c r="V20" s="907"/>
      <c r="W20" s="413" t="s">
        <v>147</v>
      </c>
      <c r="X20" s="66" t="s">
        <v>150</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4" t="s">
        <v>158</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157</v>
      </c>
      <c r="C24" s="974" t="s">
        <v>159</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162</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6" t="s">
        <v>163</v>
      </c>
      <c r="D29" s="866"/>
      <c r="E29" s="866"/>
      <c r="F29" s="866"/>
      <c r="G29" s="866"/>
      <c r="H29" s="866"/>
      <c r="I29" s="866"/>
      <c r="J29" s="866"/>
      <c r="K29" s="866"/>
      <c r="L29" s="866"/>
      <c r="M29" s="866"/>
      <c r="N29" s="866"/>
      <c r="O29" s="866"/>
      <c r="P29" s="866"/>
      <c r="Q29" s="866"/>
      <c r="R29" s="866"/>
      <c r="S29" s="866"/>
      <c r="T29" s="976">
        <f>'別紙様式2-2（処遇改善加算　個表）'!L6</f>
        <v>0</v>
      </c>
      <c r="U29" s="977"/>
      <c r="V29" s="977"/>
      <c r="W29" s="977"/>
      <c r="X29" s="977"/>
      <c r="Y29" s="978"/>
      <c r="Z29" s="411" t="s">
        <v>147</v>
      </c>
      <c r="AA29" s="118" t="s">
        <v>150</v>
      </c>
      <c r="AB29" s="899" t="str">
        <f>IF(H7="", "", IFERROR(IF(T30&gt;=T29,"○","×"),""))</f>
        <v/>
      </c>
      <c r="AC29" s="426"/>
      <c r="AD29" s="427"/>
      <c r="AE29" s="427"/>
      <c r="AF29" s="427"/>
      <c r="AG29" s="427"/>
      <c r="AH29" s="427"/>
      <c r="AI29" s="427"/>
      <c r="AJ29" s="427"/>
      <c r="AK29" s="427"/>
      <c r="AL29" s="61"/>
      <c r="AM29" s="870" t="s">
        <v>164</v>
      </c>
      <c r="AN29" s="871"/>
      <c r="AO29" s="871"/>
      <c r="AP29" s="871"/>
      <c r="AQ29" s="871"/>
      <c r="AR29" s="871"/>
      <c r="AS29" s="871"/>
      <c r="AT29" s="871"/>
      <c r="AU29" s="871"/>
      <c r="AV29" s="871"/>
      <c r="AW29" s="871"/>
      <c r="AX29" s="871"/>
      <c r="AY29" s="872"/>
    </row>
    <row r="30" spans="1:51" ht="28.5" customHeight="1" thickBot="1">
      <c r="A30" s="61"/>
      <c r="B30" s="425" t="s">
        <v>148</v>
      </c>
      <c r="C30" s="894" t="s">
        <v>165</v>
      </c>
      <c r="D30" s="894"/>
      <c r="E30" s="894"/>
      <c r="F30" s="894"/>
      <c r="G30" s="894"/>
      <c r="H30" s="894"/>
      <c r="I30" s="894"/>
      <c r="J30" s="894"/>
      <c r="K30" s="894"/>
      <c r="L30" s="894"/>
      <c r="M30" s="894"/>
      <c r="N30" s="894"/>
      <c r="O30" s="894"/>
      <c r="P30" s="894"/>
      <c r="Q30" s="894"/>
      <c r="R30" s="894"/>
      <c r="S30" s="894"/>
      <c r="T30" s="911"/>
      <c r="U30" s="912"/>
      <c r="V30" s="912"/>
      <c r="W30" s="912"/>
      <c r="X30" s="912"/>
      <c r="Y30" s="913"/>
      <c r="Z30" s="408" t="s">
        <v>147</v>
      </c>
      <c r="AA30" s="118" t="s">
        <v>150</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2" t="s">
        <v>166</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167</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168</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3" t="s">
        <v>169</v>
      </c>
      <c r="D37" s="1043"/>
      <c r="E37" s="1043"/>
      <c r="F37" s="1043"/>
      <c r="G37" s="1043"/>
      <c r="H37" s="1043"/>
      <c r="I37" s="1043"/>
      <c r="J37" s="1043"/>
      <c r="K37" s="1043"/>
      <c r="L37" s="1043"/>
      <c r="M37" s="1043"/>
      <c r="N37" s="1043"/>
      <c r="O37" s="1043"/>
      <c r="P37" s="1043"/>
      <c r="Q37" s="1043"/>
      <c r="R37" s="1043"/>
      <c r="S37" s="1044"/>
      <c r="T37" s="924">
        <f>'別紙様式2-2（処遇改善加算　個表）'!L7</f>
        <v>0</v>
      </c>
      <c r="U37" s="925"/>
      <c r="V37" s="925"/>
      <c r="W37" s="925"/>
      <c r="X37" s="925"/>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19.899999999999999" customHeight="1" thickBot="1">
      <c r="A38" s="61"/>
      <c r="B38" s="630" t="s">
        <v>148</v>
      </c>
      <c r="C38" s="886" t="s">
        <v>171</v>
      </c>
      <c r="D38" s="886"/>
      <c r="E38" s="886"/>
      <c r="F38" s="886"/>
      <c r="G38" s="886"/>
      <c r="H38" s="886"/>
      <c r="I38" s="886"/>
      <c r="J38" s="886"/>
      <c r="K38" s="886"/>
      <c r="L38" s="886"/>
      <c r="M38" s="886"/>
      <c r="N38" s="886"/>
      <c r="O38" s="886"/>
      <c r="P38" s="886"/>
      <c r="Q38" s="886"/>
      <c r="R38" s="886"/>
      <c r="S38" s="1045"/>
      <c r="T38" s="905"/>
      <c r="U38" s="906"/>
      <c r="V38" s="906"/>
      <c r="W38" s="906"/>
      <c r="X38" s="907"/>
      <c r="Y38" s="437" t="s">
        <v>147</v>
      </c>
      <c r="Z38" s="36"/>
      <c r="AA38" s="438" t="s">
        <v>172</v>
      </c>
      <c r="AB38" s="1047">
        <f>IFERROR(T39/T37*100,0)</f>
        <v>0</v>
      </c>
      <c r="AC38" s="1048"/>
      <c r="AD38" s="1049"/>
      <c r="AE38" s="439" t="s">
        <v>173</v>
      </c>
      <c r="AF38" s="439" t="s">
        <v>174</v>
      </c>
      <c r="AG38" s="61" t="s">
        <v>150</v>
      </c>
      <c r="AH38" s="409" t="str">
        <f>IF(OR(T37=0, T37=""),"",(IF(AND(AB38&gt;=200/3, T38&gt;=T39),"○","×")))</f>
        <v/>
      </c>
      <c r="AI38" s="419"/>
      <c r="AJ38" s="419"/>
      <c r="AK38" s="419"/>
      <c r="AL38" s="61"/>
      <c r="AM38" s="867" t="s">
        <v>175</v>
      </c>
      <c r="AN38" s="868"/>
      <c r="AO38" s="868"/>
      <c r="AP38" s="868"/>
      <c r="AQ38" s="868"/>
      <c r="AR38" s="868"/>
      <c r="AS38" s="868"/>
      <c r="AT38" s="868"/>
      <c r="AU38" s="868"/>
      <c r="AV38" s="868"/>
      <c r="AW38" s="868"/>
      <c r="AX38" s="868"/>
      <c r="AY38" s="869"/>
    </row>
    <row r="39" spans="1:56" ht="19.899999999999999" customHeight="1" thickBot="1">
      <c r="A39" s="61"/>
      <c r="B39" s="440"/>
      <c r="C39" s="914" t="s">
        <v>176</v>
      </c>
      <c r="D39" s="915"/>
      <c r="E39" s="915"/>
      <c r="F39" s="915"/>
      <c r="G39" s="915"/>
      <c r="H39" s="915"/>
      <c r="I39" s="915"/>
      <c r="J39" s="915"/>
      <c r="K39" s="915"/>
      <c r="L39" s="915"/>
      <c r="M39" s="915"/>
      <c r="N39" s="915"/>
      <c r="O39" s="915"/>
      <c r="P39" s="915"/>
      <c r="Q39" s="915"/>
      <c r="R39" s="915"/>
      <c r="S39" s="915"/>
      <c r="T39" s="918"/>
      <c r="U39" s="919"/>
      <c r="V39" s="919"/>
      <c r="W39" s="919"/>
      <c r="X39" s="920"/>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172</v>
      </c>
      <c r="U40" s="921">
        <f>T39/12</f>
        <v>0</v>
      </c>
      <c r="V40" s="921"/>
      <c r="W40" s="921"/>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5" t="s">
        <v>179</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183</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188</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191</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174</v>
      </c>
      <c r="AL56" s="62"/>
      <c r="AM56" s="838" t="s">
        <v>193</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194</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197</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198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
      </c>
      <c r="AJ65" s="823"/>
      <c r="AK65" s="824"/>
      <c r="AL65" s="62"/>
      <c r="AM65" s="321"/>
      <c r="AN65" s="321"/>
      <c r="AO65" s="321"/>
      <c r="AP65" s="321"/>
      <c r="AQ65" s="321"/>
      <c r="AR65" s="321"/>
      <c r="AS65" s="321"/>
      <c r="AT65" s="321"/>
      <c r="AU65" s="321"/>
      <c r="AV65" s="321"/>
      <c r="AW65" s="321"/>
      <c r="AX65" s="321"/>
      <c r="AY65" s="321"/>
    </row>
    <row r="66" spans="1:53" ht="45.6" customHeight="1">
      <c r="A66" s="61"/>
      <c r="B66" s="479" t="s">
        <v>201</v>
      </c>
      <c r="C66" s="825" t="s">
        <v>202</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9" t="s">
        <v>201</v>
      </c>
      <c r="C69" s="825" t="s">
        <v>204</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205</v>
      </c>
      <c r="C71" s="858"/>
      <c r="D71" s="859"/>
      <c r="E71" s="816" t="s">
        <v>206</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2"/>
      <c r="F72" s="813"/>
      <c r="G72" s="829" t="s">
        <v>209</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210</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211</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213</v>
      </c>
      <c r="C76" s="722"/>
      <c r="D76" s="722"/>
      <c r="E76" s="812"/>
      <c r="F76" s="813"/>
      <c r="G76" s="829" t="s">
        <v>214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216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217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218</v>
      </c>
      <c r="C80" s="722"/>
      <c r="D80" s="722"/>
      <c r="E80" s="812"/>
      <c r="F80" s="813"/>
      <c r="G80" s="890" t="s">
        <v>219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220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221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222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223</v>
      </c>
      <c r="C84" s="722"/>
      <c r="D84" s="722"/>
      <c r="E84" s="812"/>
      <c r="F84" s="813"/>
      <c r="G84" s="829" t="s">
        <v>224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226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227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228</v>
      </c>
      <c r="C88" s="722"/>
      <c r="D88" s="722"/>
      <c r="E88" s="812"/>
      <c r="F88" s="813"/>
      <c r="G88" s="1031" t="s">
        <v>229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230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231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232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234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235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236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237</v>
      </c>
      <c r="C96" s="722"/>
      <c r="D96" s="722"/>
      <c r="E96" s="812"/>
      <c r="F96" s="813"/>
      <c r="G96" s="829" t="s">
        <v>238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240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241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242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2" t="s">
        <v>243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244</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245</v>
      </c>
      <c r="C103" s="881"/>
      <c r="D103" s="881"/>
      <c r="E103" s="882" t="b">
        <v>0</v>
      </c>
      <c r="F103" s="583"/>
      <c r="G103" s="886" t="s">
        <v>246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247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9" t="str">
        <f>IF(H7="", "", IF(AND(BA109=TRUE,OR(Q18=0,BA110=TRUE),BA111=TRUE,BA112=TRUE, BA114=TRUE, BA113=TRUE,BA115=TRUE),"○","×"))</f>
        <v/>
      </c>
      <c r="AL108" s="61"/>
      <c r="AM108" s="835" t="s">
        <v>252</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254</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254</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257</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261</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268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4"/>
      <c r="F124" s="855"/>
      <c r="G124" s="46" t="s">
        <v>270</v>
      </c>
      <c r="H124" s="854"/>
      <c r="I124" s="855"/>
      <c r="J124" s="46" t="s">
        <v>271</v>
      </c>
      <c r="K124" s="854"/>
      <c r="L124" s="855"/>
      <c r="M124" s="46" t="s">
        <v>272</v>
      </c>
      <c r="N124" s="41"/>
      <c r="O124" s="856" t="s">
        <v>139</v>
      </c>
      <c r="P124" s="856"/>
      <c r="Q124" s="856"/>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273</v>
      </c>
      <c r="O125" s="1013"/>
      <c r="P125" s="1013"/>
      <c r="Q125" s="1013"/>
      <c r="R125" s="841" t="s">
        <v>23</v>
      </c>
      <c r="S125" s="841"/>
      <c r="T125" s="842" t="str">
        <f>IF(基本情報入力シート!L26="", "", 基本情報入力シート!L26)</f>
        <v/>
      </c>
      <c r="U125" s="842"/>
      <c r="V125" s="842"/>
      <c r="W125" s="842"/>
      <c r="X125" s="842"/>
      <c r="Y125" s="1012" t="s">
        <v>24</v>
      </c>
      <c r="Z125" s="1012"/>
      <c r="AA125" s="842" t="str">
        <f>IF(基本情報入力シート!L27="", "", 基本情報入力シート!L27)</f>
        <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278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280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49" t="s">
        <v>289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8" t="s">
        <v>291</v>
      </c>
      <c r="D139" s="848"/>
      <c r="E139" s="848"/>
      <c r="F139" s="848"/>
      <c r="G139" s="848"/>
      <c r="H139" s="848"/>
      <c r="I139" s="848"/>
      <c r="J139" s="849" t="s">
        <v>292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8" t="s">
        <v>294</v>
      </c>
      <c r="D140" s="848"/>
      <c r="E140" s="848"/>
      <c r="F140" s="848"/>
      <c r="G140" s="848"/>
      <c r="H140" s="848"/>
      <c r="I140" s="848"/>
      <c r="J140" s="849" t="s">
        <v>295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8" t="s">
        <v>297</v>
      </c>
      <c r="D141" s="848"/>
      <c r="E141" s="848"/>
      <c r="F141" s="848"/>
      <c r="G141" s="848"/>
      <c r="H141" s="848"/>
      <c r="I141" s="848"/>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96" t="s">
        <v>299</v>
      </c>
      <c r="C142" s="848" t="s">
        <v>300</v>
      </c>
      <c r="D142" s="848"/>
      <c r="E142" s="848"/>
      <c r="F142" s="848"/>
      <c r="G142" s="848"/>
      <c r="H142" s="848"/>
      <c r="I142" s="848"/>
      <c r="J142" s="849" t="s">
        <v>301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157</v>
      </c>
      <c r="C146" s="844" t="s">
        <v>304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6" t="s">
        <v>305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4" t="s">
        <v>136</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
      </c>
      <c r="AP2" s="834"/>
      <c r="AQ2" s="834"/>
      <c r="AR2" s="834"/>
      <c r="AS2" s="834"/>
      <c r="BC2" s="329"/>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6" t="s">
        <v>308</v>
      </c>
      <c r="B5" s="1217"/>
      <c r="C5" s="1217"/>
      <c r="D5" s="1217"/>
      <c r="E5" s="1217"/>
      <c r="F5" s="1217"/>
      <c r="G5" s="1217"/>
      <c r="H5" s="1217"/>
      <c r="I5" s="1217"/>
      <c r="J5" s="1217"/>
      <c r="K5" s="1217"/>
      <c r="L5" s="1174">
        <f>IFERROR(SUM(AD:AD),"")</f>
        <v>0</v>
      </c>
      <c r="M5" s="1174"/>
      <c r="N5" s="348" t="s">
        <v>147</v>
      </c>
      <c r="O5" s="339"/>
      <c r="P5" s="319"/>
      <c r="Q5" s="320"/>
      <c r="R5" s="278"/>
      <c r="S5" s="321"/>
      <c r="T5" s="322"/>
      <c r="U5" s="322"/>
      <c r="V5" s="322"/>
      <c r="W5" s="322"/>
      <c r="X5" s="322"/>
      <c r="Y5" s="322"/>
      <c r="Z5" s="322"/>
      <c r="AA5" s="322"/>
      <c r="AB5" s="322"/>
      <c r="AC5" s="322"/>
      <c r="AD5" s="323"/>
      <c r="AE5" s="1160" t="s">
        <v>309</v>
      </c>
      <c r="AF5" s="1161"/>
      <c r="AG5" s="1161"/>
      <c r="AH5" s="1161"/>
      <c r="AI5" s="1161"/>
      <c r="AJ5" s="1162"/>
      <c r="AK5" s="349">
        <f>SUM(AK12:AK411)</f>
        <v>0</v>
      </c>
      <c r="AL5" s="279"/>
      <c r="AM5" s="346"/>
      <c r="AN5" s="350"/>
      <c r="AO5" s="350"/>
      <c r="AP5" s="350"/>
      <c r="BC5" s="329"/>
      <c r="BD5"/>
      <c r="BE5"/>
      <c r="BF5"/>
      <c r="BG5"/>
    </row>
    <row r="6" spans="1:60" ht="35.25" customHeight="1" thickBot="1">
      <c r="A6" s="351"/>
      <c r="B6" s="1218" t="s">
        <v>310</v>
      </c>
      <c r="C6" s="1217"/>
      <c r="D6" s="1217"/>
      <c r="E6" s="1217"/>
      <c r="F6" s="1217"/>
      <c r="G6" s="1217"/>
      <c r="H6" s="1217"/>
      <c r="I6" s="1217"/>
      <c r="J6" s="1217"/>
      <c r="K6" s="1217"/>
      <c r="L6" s="1174">
        <f>IFERROR(SUM(AE:AE),"")</f>
        <v>0</v>
      </c>
      <c r="M6" s="1174"/>
      <c r="N6" s="348" t="s">
        <v>147</v>
      </c>
      <c r="O6" s="318"/>
      <c r="P6" s="319"/>
      <c r="Q6" s="320"/>
      <c r="R6" s="278"/>
      <c r="S6" s="321"/>
      <c r="T6" s="322"/>
      <c r="U6" s="322"/>
      <c r="V6" s="322"/>
      <c r="W6" s="322"/>
      <c r="X6" s="322"/>
      <c r="Y6" s="322"/>
      <c r="Z6" s="322"/>
      <c r="AA6" s="322"/>
      <c r="AB6" s="322"/>
      <c r="AC6" s="322"/>
      <c r="AD6" s="323"/>
      <c r="AE6" s="1160" t="s">
        <v>311</v>
      </c>
      <c r="AF6" s="1161"/>
      <c r="AG6" s="1161"/>
      <c r="AH6" s="1161"/>
      <c r="AI6" s="1161"/>
      <c r="AJ6" s="1162"/>
      <c r="AK6" s="352">
        <f>SUM(AV:AV)</f>
        <v>0</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312</v>
      </c>
      <c r="C7" s="1217"/>
      <c r="D7" s="1217"/>
      <c r="E7" s="1217"/>
      <c r="F7" s="1217"/>
      <c r="G7" s="1217"/>
      <c r="H7" s="1217"/>
      <c r="I7" s="1217"/>
      <c r="J7" s="1217"/>
      <c r="K7" s="1217"/>
      <c r="L7" s="1174">
        <f>IFERROR(SUM(AG:AG),"")</f>
        <v>0</v>
      </c>
      <c r="M7" s="1174"/>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313</v>
      </c>
      <c r="AP7" s="1199"/>
      <c r="AT7" s="356"/>
      <c r="AU7" s="1159"/>
      <c r="AV7" s="1159"/>
      <c r="AW7" s="1159"/>
      <c r="AX7" s="1159"/>
      <c r="AY7" s="1159"/>
      <c r="AZ7" s="1159"/>
      <c r="BA7" s="1159"/>
      <c r="BB7" s="357"/>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
      </c>
      <c r="AF9" s="1170"/>
      <c r="AG9" s="1171" t="str">
        <f>IF(D3="", "", IFERROR(IF(COUNTIF(AR:AR,"未入力")=0,"○","×"),""))</f>
        <v/>
      </c>
      <c r="AH9" s="1172"/>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72" t="s">
        <v>330</v>
      </c>
      <c r="AJ10" s="372" t="s">
        <v>331</v>
      </c>
      <c r="AK10" s="372" t="s">
        <v>332</v>
      </c>
      <c r="AL10" s="373" t="s">
        <v>333</v>
      </c>
      <c r="AM10" s="1190" t="s">
        <v>334</v>
      </c>
      <c r="AN10" s="374"/>
      <c r="AO10" s="1223" t="s">
        <v>335</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336</v>
      </c>
      <c r="I11" s="376"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338</v>
      </c>
      <c r="AF11" s="378" t="s">
        <v>339</v>
      </c>
      <c r="AG11" s="378" t="s">
        <v>340</v>
      </c>
      <c r="AH11" s="379" t="s">
        <v>341</v>
      </c>
      <c r="AI11" s="379" t="s">
        <v>342</v>
      </c>
      <c r="AJ11" s="380" t="s">
        <v>343</v>
      </c>
      <c r="AK11" s="380" t="s">
        <v>344</v>
      </c>
      <c r="AL11" s="595" t="s">
        <v>345</v>
      </c>
      <c r="AM11" s="1191"/>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93" t="str">
        <f>IF(Q12="","",IF(Q12&lt;O12,"！加算の要件上は問題ありませんが、令和６年度末の加算率と比較して、令和７年度の加算率が低くなっています。",""))</f>
        <v/>
      </c>
      <c r="AN12" s="385"/>
      <c r="AO12" s="1115" t="str">
        <f>IF(K12&lt;&gt;"","Q列に色付け","")</f>
        <v/>
      </c>
      <c r="AP12" s="1132"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3" t="str">
        <f>IF(AND(P12="処遇改善加算Ⅰ", AL12=""), "未入力","入力済")</f>
        <v>入力済</v>
      </c>
      <c r="AY12" s="1116" t="str">
        <f>G12</f>
        <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93" t="str">
        <f t="shared" ref="AM16" si="0">IF(Q16="","",IF(Q16&lt;O16,"！加算の要件上は問題ありませんが、令和６年度末の加算率と比較して、令和７年度の加算率が低くなっています。",""))</f>
        <v/>
      </c>
      <c r="AN16" s="385"/>
      <c r="AO16" s="1115" t="str">
        <f>IF(K16&lt;&gt;"","Q列に色付け","")</f>
        <v/>
      </c>
      <c r="AP16" s="1132"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3" t="str">
        <f>IF(AND(P16="処遇改善加算Ⅰ", AL16=""), "未入力","入力済")</f>
        <v>入力済</v>
      </c>
      <c r="AY16" s="1115" t="str">
        <f>G16</f>
        <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93" t="str">
        <f t="shared" ref="AM20" si="3">IF(Q20="","",IF(Q20&lt;O20,"！加算の要件上は問題ありませんが、令和６年度末の加算率と比較して、令和７年度の加算率が低くなっています。",""))</f>
        <v/>
      </c>
      <c r="AN20" s="385"/>
      <c r="AO20" s="1115" t="str">
        <f>IF(K20&lt;&gt;"","Q列に色付け","")</f>
        <v/>
      </c>
      <c r="AP20" s="1132"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3" t="str">
        <f>IF(AND(P20="処遇改善加算Ⅰ", AL20=""), "未入力","入力済")</f>
        <v>入力済</v>
      </c>
      <c r="AY20" s="1115" t="str">
        <f>G20</f>
        <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93" t="str">
        <f t="shared" ref="AM24" si="6">IF(Q24="","",IF(Q24&lt;O24,"！加算の要件上は問題ありませんが、令和６年度末の加算率と比較して、令和７年度の加算率が低くなっています。",""))</f>
        <v/>
      </c>
      <c r="AN24" s="385"/>
      <c r="AO24" s="1115" t="str">
        <f>IF(K24&lt;&gt;"","Q列に色付け","")</f>
        <v/>
      </c>
      <c r="AP24" s="1132"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3" t="str">
        <f>IF(AND(P24="処遇改善加算Ⅰ", AL24=""), "未入力","入力済")</f>
        <v>入力済</v>
      </c>
      <c r="AY24" s="1115" t="str">
        <f>G24</f>
        <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93" t="str">
        <f t="shared" ref="AM28" si="9">IF(Q28="","",IF(Q28&lt;O28,"！加算の要件上は問題ありませんが、令和６年度末の加算率と比較して、令和７年度の加算率が低くなっています。",""))</f>
        <v/>
      </c>
      <c r="AN28" s="385"/>
      <c r="AO28" s="1115" t="str">
        <f>IF(K28&lt;&gt;"","Q列に色付け","")</f>
        <v/>
      </c>
      <c r="AP28" s="1132"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3" t="str">
        <f>IF(AND(P28="処遇改善加算Ⅰ", AL28=""), "未入力","入力済")</f>
        <v>入力済</v>
      </c>
      <c r="AY28" s="1115" t="str">
        <f>G28</f>
        <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93" t="str">
        <f t="shared" ref="AM32" si="12">IF(Q32="","",IF(Q32&lt;O32,"！加算の要件上は問題ありませんが、令和６年度末の加算率と比較して、令和７年度の加算率が低くなっています。",""))</f>
        <v/>
      </c>
      <c r="AN32" s="385"/>
      <c r="AO32" s="1116" t="str">
        <f>IF(K32&lt;&gt;"","Q列に色付け","")</f>
        <v/>
      </c>
      <c r="AP32" s="1132"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3" t="str">
        <f>IF(AND(P32="処遇改善加算Ⅰ", AL32=""), "未入力","入力済")</f>
        <v>入力済</v>
      </c>
      <c r="AY32" s="1115" t="str">
        <f>G32</f>
        <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93" t="str">
        <f t="shared" ref="AM36" si="15">IF(Q36="","",IF(Q36&lt;O36,"！加算の要件上は問題ありませんが、令和６年度末の加算率と比較して、令和７年度の加算率が低くなっています。",""))</f>
        <v/>
      </c>
      <c r="AN36" s="385"/>
      <c r="AO36" s="1115" t="str">
        <f>IF(K36&lt;&gt;"","Q列に色付け","")</f>
        <v/>
      </c>
      <c r="AP36" s="1132"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3" t="str">
        <f>IF(AND(P36="処遇改善加算Ⅰ", AL36=""), "未入力","入力済")</f>
        <v>入力済</v>
      </c>
      <c r="AY36" s="1115" t="str">
        <f>G36</f>
        <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93" t="str">
        <f t="shared" ref="AM40" si="18">IF(Q40="","",IF(Q40&lt;O40,"！加算の要件上は問題ありませんが、令和６年度末の加算率と比較して、令和７年度の加算率が低くなっています。",""))</f>
        <v/>
      </c>
      <c r="AN40" s="385"/>
      <c r="AO40" s="1115" t="str">
        <f>IF(K40&lt;&gt;"","Q列に色付け","")</f>
        <v/>
      </c>
      <c r="AP40" s="1132"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3" t="str">
        <f>IF(AND(P40="処遇改善加算Ⅰ", AL40=""), "未入力","入力済")</f>
        <v>入力済</v>
      </c>
      <c r="AY40" s="1115" t="str">
        <f>G40</f>
        <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93" t="str">
        <f t="shared" ref="AM44" si="21">IF(Q44="","",IF(Q44&lt;O44,"！加算の要件上は問題ありませんが、令和６年度末の加算率と比較して、令和７年度の加算率が低くなっています。",""))</f>
        <v/>
      </c>
      <c r="AN44" s="385"/>
      <c r="AO44" s="1115" t="str">
        <f>IF(K44&lt;&gt;"","Q列に色付け","")</f>
        <v/>
      </c>
      <c r="AP44" s="1132"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3" t="str">
        <f>IF(AND(P44="処遇改善加算Ⅰ", AL44=""), "未入力","入力済")</f>
        <v>入力済</v>
      </c>
      <c r="AY44" s="1115" t="str">
        <f>G44</f>
        <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93" t="str">
        <f t="shared" ref="AM48" si="24">IF(Q48="","",IF(Q48&lt;O48,"！加算の要件上は問題ありませんが、令和６年度末の加算率と比較して、令和７年度の加算率が低くなっています。",""))</f>
        <v/>
      </c>
      <c r="AN48" s="385"/>
      <c r="AO48" s="1115" t="str">
        <f>IF(K48&lt;&gt;"","Q列に色付け","")</f>
        <v/>
      </c>
      <c r="AP48" s="1132"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3" t="str">
        <f>IF(AND(P48="処遇改善加算Ⅰ", AL48=""), "未入力","入力済")</f>
        <v>入力済</v>
      </c>
      <c r="AY48" s="1115" t="str">
        <f>G48</f>
        <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93" t="str">
        <f t="shared" ref="AM52" si="27">IF(Q52="","",IF(Q52&lt;O52,"！加算の要件上は問題ありませんが、令和６年度末の加算率と比較して、令和７年度の加算率が低くなっています。",""))</f>
        <v/>
      </c>
      <c r="AN52" s="385"/>
      <c r="AO52" s="1115" t="str">
        <f>IF(K52&lt;&gt;"","Q列に色付け","")</f>
        <v/>
      </c>
      <c r="AP52" s="1132"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3" t="str">
        <f>IF(AND(P52="処遇改善加算Ⅰ", AL52=""), "未入力","入力済")</f>
        <v>入力済</v>
      </c>
      <c r="AY52" s="1115" t="str">
        <f>G52</f>
        <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93" t="str">
        <f t="shared" ref="AM56" si="30">IF(Q56="","",IF(Q56&lt;O56,"！加算の要件上は問題ありませんが、令和６年度末の加算率と比較して、令和７年度の加算率が低くなっています。",""))</f>
        <v/>
      </c>
      <c r="AN56" s="385"/>
      <c r="AO56" s="1115" t="str">
        <f>IF(K56&lt;&gt;"","Q列に色付け","")</f>
        <v/>
      </c>
      <c r="AP56" s="1132"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3" t="str">
        <f>IF(AND(P56="処遇改善加算Ⅰ", AL56=""), "未入力","入力済")</f>
        <v>入力済</v>
      </c>
      <c r="AY56" s="1115" t="str">
        <f>G56</f>
        <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93" t="str">
        <f t="shared" ref="AM60" si="33">IF(Q60="","",IF(Q60&lt;O60,"！加算の要件上は問題ありませんが、令和６年度末の加算率と比較して、令和７年度の加算率が低くなっています。",""))</f>
        <v/>
      </c>
      <c r="AN60" s="385"/>
      <c r="AO60" s="1115" t="str">
        <f>IF(K60&lt;&gt;"","Q列に色付け","")</f>
        <v/>
      </c>
      <c r="AP60" s="1132"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3" t="str">
        <f>IF(AND(P60="処遇改善加算Ⅰ", AL60=""), "未入力","入力済")</f>
        <v>入力済</v>
      </c>
      <c r="AY60" s="1115" t="str">
        <f>G60</f>
        <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93" t="str">
        <f t="shared" ref="AM64" si="36">IF(Q64="","",IF(Q64&lt;O64,"！加算の要件上は問題ありませんが、令和６年度末の加算率と比較して、令和７年度の加算率が低くなっています。",""))</f>
        <v/>
      </c>
      <c r="AN64" s="385"/>
      <c r="AO64" s="1115" t="str">
        <f>IF(K64&lt;&gt;"","Q列に色付け","")</f>
        <v/>
      </c>
      <c r="AP64" s="1132"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3" t="str">
        <f>IF(AND(P64="処遇改善加算Ⅰ", AL64=""), "未入力","入力済")</f>
        <v>入力済</v>
      </c>
      <c r="AY64" s="1115" t="str">
        <f>G64</f>
        <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93" t="str">
        <f t="shared" ref="AM68" si="39">IF(Q68="","",IF(Q68&lt;O68,"！加算の要件上は問題ありませんが、令和６年度末の加算率と比較して、令和７年度の加算率が低くなっています。",""))</f>
        <v/>
      </c>
      <c r="AN68" s="385"/>
      <c r="AO68" s="1115" t="str">
        <f>IF(K68&lt;&gt;"","Q列に色付け","")</f>
        <v/>
      </c>
      <c r="AP68" s="1132"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3" t="str">
        <f>IF(AND(P68="処遇改善加算Ⅰ", AL68=""), "未入力","入力済")</f>
        <v>入力済</v>
      </c>
      <c r="AY68" s="1115" t="str">
        <f>G68</f>
        <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93" t="str">
        <f t="shared" ref="AM72" si="42">IF(Q72="","",IF(Q72&lt;O72,"！加算の要件上は問題ありませんが、令和６年度末の加算率と比較して、令和７年度の加算率が低くなっています。",""))</f>
        <v/>
      </c>
      <c r="AN72" s="385"/>
      <c r="AO72" s="1115" t="str">
        <f>IF(K72&lt;&gt;"","Q列に色付け","")</f>
        <v/>
      </c>
      <c r="AP72" s="1132"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3" t="str">
        <f>IF(AND(P72="処遇改善加算Ⅰ", AL72=""), "未入力","入力済")</f>
        <v>入力済</v>
      </c>
      <c r="AY72" s="1115" t="str">
        <f>G72</f>
        <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93" t="str">
        <f t="shared" ref="AM76" si="45">IF(Q76="","",IF(Q76&lt;O76,"！加算の要件上は問題ありませんが、令和６年度末の加算率と比較して、令和７年度の加算率が低くなっています。",""))</f>
        <v/>
      </c>
      <c r="AN76" s="385"/>
      <c r="AO76" s="1115" t="str">
        <f>IF(K76&lt;&gt;"","Q列に色付け","")</f>
        <v/>
      </c>
      <c r="AP76" s="1132"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3" t="str">
        <f>IF(AND(P76="処遇改善加算Ⅰ", AL76=""), "未入力","入力済")</f>
        <v>入力済</v>
      </c>
      <c r="AY76" s="1115" t="str">
        <f>G76</f>
        <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93" t="str">
        <f t="shared" ref="AM80" si="48">IF(Q80="","",IF(Q80&lt;O80,"！加算の要件上は問題ありませんが、令和６年度末の加算率と比較して、令和７年度の加算率が低くなっています。",""))</f>
        <v/>
      </c>
      <c r="AN80" s="385"/>
      <c r="AO80" s="1115" t="str">
        <f>IF(K80&lt;&gt;"","Q列に色付け","")</f>
        <v/>
      </c>
      <c r="AP80" s="1132"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3" t="str">
        <f>IF(AND(P80="処遇改善加算Ⅰ", AL80=""), "未入力","入力済")</f>
        <v>入力済</v>
      </c>
      <c r="AY80" s="1115" t="str">
        <f>G80</f>
        <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93" t="str">
        <f t="shared" ref="AM84" si="51">IF(Q84="","",IF(Q84&lt;O84,"！加算の要件上は問題ありませんが、令和６年度末の加算率と比較して、令和７年度の加算率が低くなっています。",""))</f>
        <v/>
      </c>
      <c r="AN84" s="385"/>
      <c r="AO84" s="1115" t="str">
        <f>IF(K84&lt;&gt;"","Q列に色付け","")</f>
        <v/>
      </c>
      <c r="AP84" s="1132"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3" t="str">
        <f>IF(AND(P84="処遇改善加算Ⅰ", AL84=""), "未入力","入力済")</f>
        <v>入力済</v>
      </c>
      <c r="AY84" s="1115" t="str">
        <f>G84</f>
        <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93" t="str">
        <f t="shared" ref="AM88" si="54">IF(Q88="","",IF(Q88&lt;O88,"！加算の要件上は問題ありませんが、令和６年度末の加算率と比較して、令和７年度の加算率が低くなっています。",""))</f>
        <v/>
      </c>
      <c r="AN88" s="385"/>
      <c r="AO88" s="1115" t="str">
        <f>IF(K88&lt;&gt;"","Q列に色付け","")</f>
        <v/>
      </c>
      <c r="AP88" s="1132"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3" t="str">
        <f>IF(AND(P88="処遇改善加算Ⅰ", AL88=""), "未入力","入力済")</f>
        <v>入力済</v>
      </c>
      <c r="AY88" s="1115" t="str">
        <f>G88</f>
        <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93" t="str">
        <f t="shared" ref="AM92" si="57">IF(Q92="","",IF(Q92&lt;O92,"！加算の要件上は問題ありませんが、令和６年度末の加算率と比較して、令和７年度の加算率が低くなっています。",""))</f>
        <v/>
      </c>
      <c r="AN92" s="385"/>
      <c r="AO92" s="1115" t="str">
        <f>IF(K92&lt;&gt;"","Q列に色付け","")</f>
        <v/>
      </c>
      <c r="AP92" s="1132"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3" t="str">
        <f>IF(AND(P92="処遇改善加算Ⅰ", AL92=""), "未入力","入力済")</f>
        <v>入力済</v>
      </c>
      <c r="AY92" s="1115" t="str">
        <f>G92</f>
        <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93" t="str">
        <f t="shared" ref="AM96" si="60">IF(Q96="","",IF(Q96&lt;O96,"！加算の要件上は問題ありませんが、令和６年度末の加算率と比較して、令和７年度の加算率が低くなっています。",""))</f>
        <v/>
      </c>
      <c r="AN96" s="385"/>
      <c r="AO96" s="1115" t="str">
        <f>IF(K96&lt;&gt;"","Q列に色付け","")</f>
        <v/>
      </c>
      <c r="AP96" s="1132"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3" t="str">
        <f>IF(AND(P96="処遇改善加算Ⅰ", AL96=""), "未入力","入力済")</f>
        <v>入力済</v>
      </c>
      <c r="AY96" s="1115" t="str">
        <f>G96</f>
        <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93" t="str">
        <f t="shared" ref="AM100" si="63">IF(Q100="","",IF(Q100&lt;O100,"！加算の要件上は問題ありませんが、令和６年度末の加算率と比較して、令和７年度の加算率が低くなっています。",""))</f>
        <v/>
      </c>
      <c r="AN100" s="385"/>
      <c r="AO100" s="1116" t="str">
        <f>IF(K100&lt;&gt;"","Q列に色付け","")</f>
        <v/>
      </c>
      <c r="AP100" s="1132"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93" t="str">
        <f t="shared" ref="AM104" si="66">IF(Q104="","",IF(Q104&lt;O104,"！加算の要件上は問題ありませんが、令和６年度末の加算率と比較して、令和７年度の加算率が低くなっています。",""))</f>
        <v/>
      </c>
      <c r="AN104" s="385"/>
      <c r="AO104" s="1115" t="str">
        <f>IF(K104&lt;&gt;"","Q列に色付け","")</f>
        <v/>
      </c>
      <c r="AP104" s="1132"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93" t="str">
        <f t="shared" ref="AM108" si="69">IF(Q108="","",IF(Q108&lt;O108,"！加算の要件上は問題ありませんが、令和６年度末の加算率と比較して、令和７年度の加算率が低くなっています。",""))</f>
        <v/>
      </c>
      <c r="AN108" s="385"/>
      <c r="AO108" s="1116" t="str">
        <f>IF(K108&lt;&gt;"","Q列に色付け","")</f>
        <v/>
      </c>
      <c r="AP108" s="1132"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93" t="str">
        <f t="shared" ref="AM112" si="72">IF(Q112="","",IF(Q112&lt;O112,"！加算の要件上は問題ありませんが、令和６年度末の加算率と比較して、令和７年度の加算率が低くなっています。",""))</f>
        <v/>
      </c>
      <c r="AN112" s="385"/>
      <c r="AO112" s="1115" t="str">
        <f>IF(K112&lt;&gt;"","Q列に色付け","")</f>
        <v/>
      </c>
      <c r="AP112" s="1132"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93" t="str">
        <f t="shared" ref="AM116" si="75">IF(Q116="","",IF(Q116&lt;O116,"！加算の要件上は問題ありませんが、令和６年度末の加算率と比較して、令和７年度の加算率が低くなっています。",""))</f>
        <v/>
      </c>
      <c r="AN116" s="385"/>
      <c r="AO116" s="1115" t="str">
        <f>IF(K116&lt;&gt;"","Q列に色付け","")</f>
        <v/>
      </c>
      <c r="AP116" s="1132"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93" t="str">
        <f t="shared" ref="AM120" si="78">IF(Q120="","",IF(Q120&lt;O120,"！加算の要件上は問題ありませんが、令和６年度末の加算率と比較して、令和７年度の加算率が低くなっています。",""))</f>
        <v/>
      </c>
      <c r="AN120" s="385"/>
      <c r="AO120" s="1115" t="str">
        <f>IF(K120&lt;&gt;"","Q列に色付け","")</f>
        <v/>
      </c>
      <c r="AP120" s="1132"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93" t="str">
        <f t="shared" ref="AM124" si="81">IF(Q124="","",IF(Q124&lt;O124,"！加算の要件上は問題ありませんが、令和６年度末の加算率と比較して、令和７年度の加算率が低くなっています。",""))</f>
        <v/>
      </c>
      <c r="AN124" s="385"/>
      <c r="AO124" s="1115" t="str">
        <f>IF(K124&lt;&gt;"","Q列に色付け","")</f>
        <v/>
      </c>
      <c r="AP124" s="1132"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93" t="str">
        <f t="shared" ref="AM128" si="84">IF(Q128="","",IF(Q128&lt;O128,"！加算の要件上は問題ありませんが、令和６年度末の加算率と比較して、令和７年度の加算率が低くなっています。",""))</f>
        <v/>
      </c>
      <c r="AN128" s="385"/>
      <c r="AO128" s="1115" t="str">
        <f>IF(K128&lt;&gt;"","Q列に色付け","")</f>
        <v/>
      </c>
      <c r="AP128" s="1132"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93" t="str">
        <f t="shared" ref="AM132" si="87">IF(Q132="","",IF(Q132&lt;O132,"！加算の要件上は問題ありませんが、令和６年度末の加算率と比較して、令和７年度の加算率が低くなっています。",""))</f>
        <v/>
      </c>
      <c r="AN132" s="385"/>
      <c r="AO132" s="1115" t="str">
        <f>IF(K132&lt;&gt;"","Q列に色付け","")</f>
        <v/>
      </c>
      <c r="AP132" s="1132"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93" t="str">
        <f t="shared" ref="AM136" si="90">IF(Q136="","",IF(Q136&lt;O136,"！加算の要件上は問題ありませんが、令和６年度末の加算率と比較して、令和７年度の加算率が低くなっています。",""))</f>
        <v/>
      </c>
      <c r="AN136" s="385"/>
      <c r="AO136" s="1115" t="str">
        <f>IF(K136&lt;&gt;"","Q列に色付け","")</f>
        <v/>
      </c>
      <c r="AP136" s="1132"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93" t="str">
        <f t="shared" ref="AM140" si="93">IF(Q140="","",IF(Q140&lt;O140,"！加算の要件上は問題ありませんが、令和６年度末の加算率と比較して、令和７年度の加算率が低くなっています。",""))</f>
        <v/>
      </c>
      <c r="AN140" s="385"/>
      <c r="AO140" s="1115" t="str">
        <f>IF(K140&lt;&gt;"","Q列に色付け","")</f>
        <v/>
      </c>
      <c r="AP140" s="1132"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93" t="str">
        <f t="shared" ref="AM144" si="96">IF(Q144="","",IF(Q144&lt;O144,"！加算の要件上は問題ありませんが、令和６年度末の加算率と比較して、令和７年度の加算率が低くなっています。",""))</f>
        <v/>
      </c>
      <c r="AN144" s="385"/>
      <c r="AO144" s="1115" t="str">
        <f>IF(K144&lt;&gt;"","Q列に色付け","")</f>
        <v/>
      </c>
      <c r="AP144" s="1132"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93" t="str">
        <f t="shared" ref="AM148" si="99">IF(Q148="","",IF(Q148&lt;O148,"！加算の要件上は問題ありませんが、令和６年度末の加算率と比較して、令和７年度の加算率が低くなっています。",""))</f>
        <v/>
      </c>
      <c r="AN148" s="385"/>
      <c r="AO148" s="1115" t="str">
        <f>IF(K148&lt;&gt;"","Q列に色付け","")</f>
        <v/>
      </c>
      <c r="AP148" s="1132"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93" t="str">
        <f t="shared" ref="AM152" si="102">IF(Q152="","",IF(Q152&lt;O152,"！加算の要件上は問題ありませんが、令和６年度末の加算率と比較して、令和７年度の加算率が低くなっています。",""))</f>
        <v/>
      </c>
      <c r="AN152" s="385"/>
      <c r="AO152" s="1115" t="str">
        <f>IF(K152&lt;&gt;"","Q列に色付け","")</f>
        <v/>
      </c>
      <c r="AP152" s="1132"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93" t="str">
        <f t="shared" ref="AM156" si="105">IF(Q156="","",IF(Q156&lt;O156,"！加算の要件上は問題ありませんが、令和６年度末の加算率と比較して、令和７年度の加算率が低くなっています。",""))</f>
        <v/>
      </c>
      <c r="AN156" s="385"/>
      <c r="AO156" s="1115" t="str">
        <f>IF(K156&lt;&gt;"","Q列に色付け","")</f>
        <v/>
      </c>
      <c r="AP156" s="1132"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93" t="str">
        <f t="shared" ref="AM160" si="108">IF(Q160="","",IF(Q160&lt;O160,"！加算の要件上は問題ありませんが、令和６年度末の加算率と比較して、令和７年度の加算率が低くなっています。",""))</f>
        <v/>
      </c>
      <c r="AN160" s="385"/>
      <c r="AO160" s="1116" t="str">
        <f>IF(K160&lt;&gt;"","Q列に色付け","")</f>
        <v/>
      </c>
      <c r="AP160" s="1132"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93" t="str">
        <f t="shared" ref="AM164" si="111">IF(Q164="","",IF(Q164&lt;O164,"！加算の要件上は問題ありませんが、令和６年度末の加算率と比較して、令和７年度の加算率が低くなっています。",""))</f>
        <v/>
      </c>
      <c r="AN164" s="385"/>
      <c r="AO164" s="1116" t="str">
        <f>IF(K164&lt;&gt;"","Q列に色付け","")</f>
        <v/>
      </c>
      <c r="AP164" s="1132"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93" t="str">
        <f t="shared" ref="AM168" si="114">IF(Q168="","",IF(Q168&lt;O168,"！加算の要件上は問題ありませんが、令和６年度末の加算率と比較して、令和７年度の加算率が低くなっています。",""))</f>
        <v/>
      </c>
      <c r="AN168" s="385"/>
      <c r="AO168" s="1115" t="str">
        <f>IF(K168&lt;&gt;"","Q列に色付け","")</f>
        <v/>
      </c>
      <c r="AP168" s="1132"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93" t="str">
        <f t="shared" ref="AM172" si="117">IF(Q172="","",IF(Q172&lt;O172,"！加算の要件上は問題ありませんが、令和６年度末の加算率と比較して、令和７年度の加算率が低くなっています。",""))</f>
        <v/>
      </c>
      <c r="AN172" s="385"/>
      <c r="AO172" s="1116" t="str">
        <f>IF(K172&lt;&gt;"","Q列に色付け","")</f>
        <v/>
      </c>
      <c r="AP172" s="1132"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93" t="str">
        <f t="shared" ref="AM176" si="120">IF(Q176="","",IF(Q176&lt;O176,"！加算の要件上は問題ありませんが、令和６年度末の加算率と比較して、令和７年度の加算率が低くなっています。",""))</f>
        <v/>
      </c>
      <c r="AN176" s="385"/>
      <c r="AO176" s="1115" t="str">
        <f>IF(K176&lt;&gt;"","Q列に色付け","")</f>
        <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93" t="str">
        <f t="shared" ref="AM180" si="123">IF(Q180="","",IF(Q180&lt;O180,"！加算の要件上は問題ありませんが、令和６年度末の加算率と比較して、令和７年度の加算率が低くなっています。",""))</f>
        <v/>
      </c>
      <c r="AN180" s="385"/>
      <c r="AO180" s="1115" t="str">
        <f>IF(K180&lt;&gt;"","Q列に色付け","")</f>
        <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93" t="str">
        <f t="shared" ref="AM184" si="126">IF(Q184="","",IF(Q184&lt;O184,"！加算の要件上は問題ありませんが、令和６年度末の加算率と比較して、令和７年度の加算率が低くなっています。",""))</f>
        <v/>
      </c>
      <c r="AN184" s="385"/>
      <c r="AO184" s="1116" t="str">
        <f>IF(K184&lt;&gt;"","Q列に色付け","")</f>
        <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93" t="str">
        <f t="shared" ref="AM188" si="129">IF(Q188="","",IF(Q188&lt;O188,"！加算の要件上は問題ありませんが、令和６年度末の加算率と比較して、令和７年度の加算率が低くなっています。",""))</f>
        <v/>
      </c>
      <c r="AN188" s="385"/>
      <c r="AO188" s="1115" t="str">
        <f>IF(K188&lt;&gt;"","Q列に色付け","")</f>
        <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93" t="str">
        <f t="shared" ref="AM192" si="132">IF(Q192="","",IF(Q192&lt;O192,"！加算の要件上は問題ありませんが、令和６年度末の加算率と比較して、令和７年度の加算率が低くなっています。",""))</f>
        <v/>
      </c>
      <c r="AN192" s="385"/>
      <c r="AO192" s="1116" t="str">
        <f>IF(K192&lt;&gt;"","Q列に色付け","")</f>
        <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93" t="str">
        <f t="shared" ref="AM196" si="135">IF(Q196="","",IF(Q196&lt;O196,"！加算の要件上は問題ありませんが、令和６年度末の加算率と比較して、令和７年度の加算率が低くなっています。",""))</f>
        <v/>
      </c>
      <c r="AN196" s="385"/>
      <c r="AO196" s="1115" t="str">
        <f>IF(K196&lt;&gt;"","Q列に色付け","")</f>
        <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3"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3"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3"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3"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3"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3"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3"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3"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3"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3"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3"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3"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3"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3"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3"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3"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3"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3"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3"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3"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3"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3"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3"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3"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3"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3"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3"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3"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3"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3"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3"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3"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3"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3"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3"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3"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3"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3"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3"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3"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3"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3"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3"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3"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3"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3"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3"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3"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3"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3"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3"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3"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3"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135</v>
      </c>
      <c r="AC1" s="931"/>
      <c r="AD1" s="931"/>
      <c r="AE1" s="930" t="str">
        <f>IF(基本情報入力シート!AA16&lt;&gt;"", 基本情報入力シート!AA16, "")</f>
        <v/>
      </c>
      <c r="AF1" s="931"/>
      <c r="AG1" s="931"/>
      <c r="AH1" s="931"/>
      <c r="AI1" s="956"/>
      <c r="AJ1" s="61"/>
      <c r="AK1" s="152"/>
      <c r="AL1" s="153"/>
      <c r="AM1" s="153"/>
      <c r="AN1" s="153"/>
      <c r="AO1" s="691"/>
      <c r="AP1" s="153"/>
      <c r="AQ1" s="153"/>
      <c r="AR1" s="153"/>
      <c r="AS1" s="153"/>
      <c r="AT1" s="153"/>
      <c r="AU1" s="153"/>
      <c r="AV1" s="153"/>
      <c r="AW1" s="154"/>
      <c r="AX1" s="144"/>
      <c r="AY1" s="834" t="s">
        <v>136</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9"/>
      <c r="AO2" s="145"/>
      <c r="AP2" s="690"/>
      <c r="AQ2" s="156"/>
      <c r="AR2" s="156"/>
      <c r="AS2" s="156"/>
      <c r="AT2" s="156"/>
      <c r="AU2" s="156"/>
      <c r="AV2" s="156"/>
      <c r="AW2" s="157"/>
      <c r="AY2" s="834" t="str">
        <f>IF(基本情報入力シート!V14="", "", 基本情報入力シート!V14)</f>
        <v/>
      </c>
      <c r="AZ2" s="834"/>
      <c r="BA2" s="834"/>
      <c r="BB2" s="834"/>
      <c r="BC2" s="834"/>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4"/>
      <c r="AZ3" s="834"/>
      <c r="BA3" s="834"/>
      <c r="BB3" s="834"/>
      <c r="BC3" s="834"/>
    </row>
    <row r="4" spans="1:55" s="29" customFormat="1" ht="13.5" customHeight="1">
      <c r="A4" s="1289" t="s">
        <v>14</v>
      </c>
      <c r="B4" s="1290"/>
      <c r="C4" s="1290"/>
      <c r="D4" s="1290"/>
      <c r="E4" s="1290"/>
      <c r="F4" s="1291"/>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140</v>
      </c>
      <c r="B6" s="881"/>
      <c r="C6" s="881"/>
      <c r="D6" s="881"/>
      <c r="E6" s="881"/>
      <c r="F6" s="1275"/>
      <c r="G6" s="110" t="s">
        <v>17</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141</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142</v>
      </c>
      <c r="B11" s="1274"/>
      <c r="C11" s="1274"/>
      <c r="D11" s="1274"/>
      <c r="E11" s="1274"/>
      <c r="F11" s="1274"/>
      <c r="G11" s="1016" t="s">
        <v>28</v>
      </c>
      <c r="H11" s="1017"/>
      <c r="I11" s="1017"/>
      <c r="J11" s="1017"/>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
      </c>
      <c r="AI13" s="1248"/>
      <c r="AK13" s="1261" t="s">
        <v>363</v>
      </c>
      <c r="AL13" s="1262"/>
      <c r="AM13" s="1262"/>
      <c r="AN13" s="1262"/>
      <c r="AO13" s="1262"/>
      <c r="AP13" s="1262"/>
      <c r="AQ13" s="1262"/>
      <c r="AR13" s="1262"/>
      <c r="AS13" s="1262"/>
      <c r="AT13" s="1262"/>
      <c r="AU13" s="1262"/>
      <c r="AV13" s="1263"/>
    </row>
    <row r="14" spans="1:55" ht="27.6" customHeight="1" thickBot="1">
      <c r="A14" s="1299" t="s">
        <v>364</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c r="B15" s="1302" t="s">
        <v>365</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c r="B16" s="1245" t="s">
        <v>366</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367</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368</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c r="B19" s="1245" t="s">
        <v>369</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371</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249</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
      </c>
      <c r="AI25" s="1244"/>
      <c r="AJ25" s="41"/>
      <c r="AK25" s="1240" t="s">
        <v>374</v>
      </c>
      <c r="AL25" s="1241"/>
      <c r="AM25" s="1241"/>
      <c r="AN25" s="1241"/>
      <c r="AO25" s="1241"/>
      <c r="AP25" s="1241"/>
      <c r="AQ25" s="1241"/>
      <c r="AR25" s="1241"/>
      <c r="AS25" s="1241"/>
      <c r="AT25" s="1241"/>
      <c r="AU25" s="1241"/>
      <c r="AV25" s="1242"/>
    </row>
    <row r="26" spans="1:48" ht="14.25" customHeight="1" thickBot="1">
      <c r="A26" s="1256" t="s">
        <v>375</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376</v>
      </c>
      <c r="AB26" s="1315"/>
      <c r="AC26" s="1315"/>
      <c r="AD26" s="1315"/>
      <c r="AE26" s="1315"/>
      <c r="AF26" s="1315"/>
      <c r="AG26" s="1315"/>
      <c r="AH26" s="1316"/>
      <c r="AI26" s="1317"/>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259</v>
      </c>
      <c r="AB27" s="932"/>
      <c r="AC27" s="932"/>
      <c r="AD27" s="932"/>
      <c r="AE27" s="932"/>
      <c r="AF27" s="932"/>
      <c r="AG27" s="932"/>
      <c r="AH27" s="932"/>
      <c r="AI27" s="932"/>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379</v>
      </c>
      <c r="AB28" s="1255"/>
      <c r="AC28" s="1255"/>
      <c r="AD28" s="1255"/>
      <c r="AE28" s="1255"/>
      <c r="AF28" s="1255"/>
      <c r="AG28" s="1255"/>
      <c r="AH28" s="1255"/>
      <c r="AI28" s="1255"/>
      <c r="AJ28" s="68"/>
    </row>
    <row r="29" spans="1:48" ht="30" customHeight="1">
      <c r="A29" s="146"/>
      <c r="B29" s="1300" t="s">
        <v>380</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381</v>
      </c>
      <c r="AB29" s="1255"/>
      <c r="AC29" s="1255"/>
      <c r="AD29" s="1255"/>
      <c r="AE29" s="1255"/>
      <c r="AF29" s="1255"/>
      <c r="AG29" s="1255"/>
      <c r="AH29" s="1255"/>
      <c r="AI29" s="1255"/>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259</v>
      </c>
      <c r="AB30" s="932"/>
      <c r="AC30" s="932"/>
      <c r="AD30" s="932"/>
      <c r="AE30" s="932"/>
      <c r="AF30" s="932"/>
      <c r="AG30" s="932"/>
      <c r="AH30" s="932"/>
      <c r="AI30" s="932"/>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261</v>
      </c>
      <c r="AB31" s="1255"/>
      <c r="AC31" s="1255"/>
      <c r="AD31" s="1255"/>
      <c r="AE31" s="1255"/>
      <c r="AF31" s="1255"/>
      <c r="AG31" s="1255"/>
      <c r="AH31" s="1255"/>
      <c r="AI31" s="1255"/>
      <c r="AJ31" s="41"/>
      <c r="AK31" s="32"/>
      <c r="AL31" s="33"/>
    </row>
    <row r="32" spans="1:48" ht="19.899999999999999" customHeight="1">
      <c r="A32" s="146"/>
      <c r="B32" s="1300" t="s">
        <v>382</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263</v>
      </c>
      <c r="AB32" s="945"/>
      <c r="AC32" s="945"/>
      <c r="AD32" s="945"/>
      <c r="AE32" s="945"/>
      <c r="AF32" s="945"/>
      <c r="AG32" s="945"/>
      <c r="AH32" s="945"/>
      <c r="AI32" s="945"/>
      <c r="AJ32" s="41"/>
      <c r="AK32" s="32"/>
      <c r="AL32" s="33"/>
    </row>
    <row r="33" spans="1:52" ht="19.899999999999999" customHeight="1" thickBot="1">
      <c r="A33" s="149"/>
      <c r="B33" s="1245" t="s">
        <v>383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259</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
      </c>
      <c r="AI35" s="1248"/>
      <c r="AJ35" s="37"/>
      <c r="AK35" s="867" t="s">
        <v>384</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8" t="s">
        <v>385</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386</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c r="C40" s="1318" t="s">
        <v>387</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388</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6">
        <v>7</v>
      </c>
      <c r="E43" s="1251"/>
      <c r="F43" s="46" t="s">
        <v>270</v>
      </c>
      <c r="G43" s="1249"/>
      <c r="H43" s="1250"/>
      <c r="I43" s="46" t="s">
        <v>271</v>
      </c>
      <c r="J43" s="1249"/>
      <c r="K43" s="1250"/>
      <c r="L43" s="46" t="s">
        <v>272</v>
      </c>
      <c r="M43" s="41"/>
      <c r="N43" s="856" t="s">
        <v>139</v>
      </c>
      <c r="O43" s="856"/>
      <c r="P43" s="856"/>
      <c r="Q43" s="1323" t="str">
        <f>IF(G5="","",G5)</f>
        <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1" t="s">
        <v>23</v>
      </c>
      <c r="R44" s="841"/>
      <c r="S44" s="1298" t="str">
        <f>IF(基本情報入力シート!L26="", "", 基本情報入力シート!L26)</f>
        <v/>
      </c>
      <c r="T44" s="1298"/>
      <c r="U44" s="1298"/>
      <c r="V44" s="1298"/>
      <c r="W44" s="1298"/>
      <c r="X44" s="1012"/>
      <c r="Y44" s="1012"/>
      <c r="Z44" s="1298" t="str">
        <f>IF(基本情報入力シート!L27="", "", 基本情報入力シート!L27)</f>
        <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389</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392</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20" t="s">
        <v>395</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0" t="s">
        <v>398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91"/>
    </row>
    <row r="58" spans="1:53">
      <c r="A58" s="1233" t="s">
        <v>400</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401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402</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47</v>
      </c>
      <c r="B63" s="1312"/>
      <c r="C63" s="1313" t="s">
        <v>404</v>
      </c>
      <c r="D63" s="1313"/>
      <c r="E63" s="1313"/>
      <c r="F63" s="1313"/>
      <c r="G63" s="1313"/>
      <c r="H63" s="1313" t="s">
        <v>405</v>
      </c>
      <c r="I63" s="1313"/>
      <c r="J63" s="1313"/>
      <c r="K63" s="1313"/>
      <c r="L63" s="1313"/>
      <c r="M63" s="1313"/>
      <c r="N63" s="1313"/>
      <c r="O63" s="1313"/>
      <c r="P63" s="1313"/>
      <c r="Q63" s="1313"/>
      <c r="R63" s="1313"/>
      <c r="S63" s="1313"/>
      <c r="T63" s="1309" t="s">
        <v>406</v>
      </c>
      <c r="U63" s="1310"/>
      <c r="V63" s="1310"/>
      <c r="W63" s="1310"/>
      <c r="X63" s="1310"/>
      <c r="Y63" s="1310"/>
      <c r="Z63" s="1310"/>
      <c r="AA63" s="1310"/>
      <c r="AB63" s="1310"/>
      <c r="AC63" s="1310"/>
      <c r="AD63" s="1310"/>
      <c r="AE63" s="1310"/>
      <c r="AF63" s="1310"/>
      <c r="AG63" s="1310"/>
      <c r="AH63" s="1310"/>
      <c r="AI63" s="1310"/>
      <c r="AJ63" s="1311"/>
      <c r="AK63" s="927" t="s">
        <v>407</v>
      </c>
      <c r="AL63" s="927"/>
      <c r="AM63" s="927"/>
      <c r="AN63" s="927"/>
      <c r="AO63" s="927"/>
      <c r="AP63" s="927"/>
      <c r="AQ63" s="927"/>
      <c r="AR63" s="927"/>
      <c r="AS63" s="927"/>
      <c r="AT63" s="927"/>
      <c r="AU63" s="927"/>
      <c r="AV63" s="928"/>
    </row>
    <row r="64" spans="1:53" ht="31.9" customHeight="1">
      <c r="A64" s="1325" t="str">
        <f>AE1</f>
        <v/>
      </c>
      <c r="B64" s="1325"/>
      <c r="C64" s="1307">
        <f>IFERROR(SUMIF('別紙様式2-4（補助金 個表） '!$D$11:$D$110, '別紙様式2-3（補助金　総括表）'!A64, '別紙様式2-4（補助金 個表） '!$M$11:$M$110), "未入力あり")</f>
        <v>0</v>
      </c>
      <c r="D64" s="1307"/>
      <c r="E64" s="1307"/>
      <c r="F64" s="1307"/>
      <c r="G64" s="1307"/>
      <c r="H64" s="1308" t="str">
        <f>IF(C64&gt;0, IFERROR((VLOOKUP(A64&amp;"○"&amp;"○", '別紙様式2-4（補助金 個表） '!AI:AJ, 2, FALSE)), "振込先未選択"), "")</f>
        <v/>
      </c>
      <c r="I64" s="1308"/>
      <c r="J64" s="1308"/>
      <c r="K64" s="1308"/>
      <c r="L64" s="1308"/>
      <c r="M64" s="1308"/>
      <c r="N64" s="1308"/>
      <c r="O64" s="1308"/>
      <c r="P64" s="1308"/>
      <c r="Q64" s="1308"/>
      <c r="R64" s="1308"/>
      <c r="S64" s="1308"/>
      <c r="T64" s="1309" t="str">
        <f>IFERROR(IF(H64="", "", VLOOKUP(H64, '別紙様式2-4（補助金 個表） '!$F$11:$S$110, 14, FALSE)), "未記入")</f>
        <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D1" zoomScaleNormal="46" zoomScaleSheetLayoutView="100"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26" t="s">
        <v>135</v>
      </c>
      <c r="N1" s="931"/>
      <c r="O1" s="1327"/>
      <c r="P1" s="1326" t="str">
        <f>IF(基本情報入力シート!AA16&lt;&gt;"", 基本情報入力シート!AA16, "")</f>
        <v/>
      </c>
      <c r="Q1" s="1328"/>
      <c r="R1" s="1329"/>
      <c r="S1" s="64"/>
      <c r="T1" s="145"/>
      <c r="U1" s="281"/>
      <c r="V1" s="281"/>
      <c r="W1" s="281"/>
      <c r="X1" s="281"/>
      <c r="Y1" s="281"/>
      <c r="Z1" s="281"/>
      <c r="AA1" s="281"/>
      <c r="AB1" s="281"/>
      <c r="AC1" s="281"/>
      <c r="AD1" s="281"/>
      <c r="AE1" s="281"/>
      <c r="AF1" s="94"/>
      <c r="AG1" s="94"/>
      <c r="AH1" s="834" t="s">
        <v>136</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
      </c>
      <c r="AI2" s="834"/>
      <c r="AJ2" s="834"/>
      <c r="AK2" s="834"/>
      <c r="AL2" s="834"/>
    </row>
    <row r="3" spans="1:38" ht="31.15" customHeight="1" thickBot="1">
      <c r="A3" s="1366" t="s">
        <v>139</v>
      </c>
      <c r="B3" s="1367"/>
      <c r="C3" s="1368" t="str">
        <f>IF(基本情報入力シート!L22="", "", 基本情報入力シート!L22)</f>
        <v/>
      </c>
      <c r="D3" s="1369"/>
      <c r="E3" s="1369"/>
      <c r="F3" s="1370"/>
      <c r="G3" s="282"/>
      <c r="H3" s="1351" t="s">
        <v>409</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410</v>
      </c>
      <c r="B5" s="1463"/>
      <c r="C5" s="1463"/>
      <c r="D5" s="1463"/>
      <c r="E5" s="1464"/>
      <c r="F5" s="590">
        <f>IFERROR(SUM(M:M),"")</f>
        <v>0</v>
      </c>
      <c r="G5" s="286"/>
      <c r="H5" s="1351"/>
      <c r="I5" s="1351"/>
      <c r="J5" s="1351"/>
      <c r="K5" s="1351"/>
      <c r="L5" s="1351"/>
      <c r="M5" s="1351"/>
      <c r="N5" s="1351"/>
      <c r="O5" s="1351"/>
      <c r="P5" s="1351"/>
      <c r="Q5" s="1351"/>
      <c r="R5" s="1351"/>
      <c r="S5" s="1351"/>
      <c r="T5" s="283"/>
    </row>
    <row r="6" spans="1:38" ht="36" customHeight="1" thickBot="1">
      <c r="A6" s="1383" t="s">
        <v>411</v>
      </c>
      <c r="B6" s="1384"/>
      <c r="C6" s="1384"/>
      <c r="D6" s="1384"/>
      <c r="E6" s="1384"/>
      <c r="F6" s="591">
        <f>IF(C3="", 0, IF(P1="", "提出先未選択", SUMIF(D:D, P1, M:M)))</f>
        <v>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2" t="s">
        <v>38</v>
      </c>
      <c r="E8" s="1363"/>
      <c r="F8" s="1380" t="s">
        <v>319</v>
      </c>
      <c r="G8" s="1359" t="s">
        <v>40</v>
      </c>
      <c r="H8" s="1356" t="s">
        <v>41</v>
      </c>
      <c r="I8" s="1377" t="s">
        <v>414</v>
      </c>
      <c r="J8" s="1333" t="s">
        <v>415</v>
      </c>
      <c r="K8" s="1336" t="s">
        <v>416</v>
      </c>
      <c r="L8" s="1339" t="s">
        <v>417</v>
      </c>
      <c r="M8" s="1353" t="s">
        <v>418</v>
      </c>
      <c r="N8" s="1345" t="s">
        <v>419</v>
      </c>
      <c r="O8" s="1346"/>
      <c r="P8" s="1346"/>
      <c r="Q8" s="1347"/>
      <c r="R8" s="1342" t="s">
        <v>420</v>
      </c>
      <c r="S8" s="1330" t="s">
        <v>421</v>
      </c>
      <c r="T8" s="364" t="str">
        <f>IF(C3="", "", IF(AND(COUNTA(基本情報入力シート!X40:X139)=COUNTA(基本情報入力シート!AE40:AE139), COUNTIF(I11:I110, "○")=COUNTIF(AH11:AH110, "○")), "○","×"))</f>
        <v/>
      </c>
      <c r="U8" s="926" t="s">
        <v>422</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61"/>
      <c r="H10" s="1358"/>
      <c r="I10" s="1379"/>
      <c r="J10" s="1335"/>
      <c r="K10" s="1338"/>
      <c r="L10" s="1341"/>
      <c r="M10" s="1355"/>
      <c r="N10" s="292" t="s">
        <v>424</v>
      </c>
      <c r="O10" s="292" t="s">
        <v>425</v>
      </c>
      <c r="P10" s="292" t="s">
        <v>426</v>
      </c>
      <c r="Q10" s="292" t="s">
        <v>427</v>
      </c>
      <c r="R10" s="1344"/>
      <c r="S10" s="1332"/>
      <c r="T10" s="364" t="str">
        <f>IF(C3="", "", IF(COUNTIFS(R11:R110, "○", S11:S110,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4" t="str">
        <f t="shared" si="2"/>
        <v/>
      </c>
      <c r="V13" s="1114"/>
      <c r="W13" s="1114"/>
      <c r="X13" s="1114"/>
      <c r="Y13" s="1114"/>
      <c r="Z13" s="1114"/>
      <c r="AA13" s="1114"/>
      <c r="AB13" s="1114"/>
      <c r="AC13" s="1114"/>
      <c r="AD13" s="1114"/>
      <c r="AE13" s="111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4" t="str">
        <f t="shared" si="2"/>
        <v/>
      </c>
      <c r="V14" s="1114"/>
      <c r="W14" s="1114"/>
      <c r="X14" s="1114"/>
      <c r="Y14" s="1114"/>
      <c r="Z14" s="1114"/>
      <c r="AA14" s="1114"/>
      <c r="AB14" s="1114"/>
      <c r="AC14" s="1114"/>
      <c r="AD14" s="1114"/>
      <c r="AE14" s="111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4" t="str">
        <f t="shared" si="2"/>
        <v/>
      </c>
      <c r="V15" s="1114"/>
      <c r="W15" s="1114"/>
      <c r="X15" s="1114"/>
      <c r="Y15" s="1114"/>
      <c r="Z15" s="1114"/>
      <c r="AA15" s="1114"/>
      <c r="AB15" s="1114"/>
      <c r="AC15" s="1114"/>
      <c r="AD15" s="1114"/>
      <c r="AE15" s="111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4" t="str">
        <f t="shared" si="2"/>
        <v/>
      </c>
      <c r="V16" s="1114"/>
      <c r="W16" s="1114"/>
      <c r="X16" s="1114"/>
      <c r="Y16" s="1114"/>
      <c r="Z16" s="1114"/>
      <c r="AA16" s="1114"/>
      <c r="AB16" s="1114"/>
      <c r="AC16" s="1114"/>
      <c r="AD16" s="1114"/>
      <c r="AE16" s="111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4" t="str">
        <f t="shared" si="2"/>
        <v/>
      </c>
      <c r="V17" s="1114"/>
      <c r="W17" s="1114"/>
      <c r="X17" s="1114"/>
      <c r="Y17" s="1114"/>
      <c r="Z17" s="1114"/>
      <c r="AA17" s="1114"/>
      <c r="AB17" s="1114"/>
      <c r="AC17" s="1114"/>
      <c r="AD17" s="1114"/>
      <c r="AE17" s="111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4" t="str">
        <f t="shared" si="2"/>
        <v/>
      </c>
      <c r="V18" s="1114"/>
      <c r="W18" s="1114"/>
      <c r="X18" s="1114"/>
      <c r="Y18" s="1114"/>
      <c r="Z18" s="1114"/>
      <c r="AA18" s="1114"/>
      <c r="AB18" s="1114"/>
      <c r="AC18" s="1114"/>
      <c r="AD18" s="1114"/>
      <c r="AE18" s="111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4" t="str">
        <f t="shared" si="2"/>
        <v/>
      </c>
      <c r="V19" s="1114"/>
      <c r="W19" s="1114"/>
      <c r="X19" s="1114"/>
      <c r="Y19" s="1114"/>
      <c r="Z19" s="1114"/>
      <c r="AA19" s="1114"/>
      <c r="AB19" s="1114"/>
      <c r="AC19" s="1114"/>
      <c r="AD19" s="1114"/>
      <c r="AE19" s="111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4" t="str">
        <f t="shared" si="2"/>
        <v/>
      </c>
      <c r="V20" s="1114"/>
      <c r="W20" s="1114"/>
      <c r="X20" s="1114"/>
      <c r="Y20" s="1114"/>
      <c r="Z20" s="1114"/>
      <c r="AA20" s="1114"/>
      <c r="AB20" s="1114"/>
      <c r="AC20" s="1114"/>
      <c r="AD20" s="1114"/>
      <c r="AE20" s="111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4" t="str">
        <f t="shared" si="2"/>
        <v/>
      </c>
      <c r="V21" s="1114"/>
      <c r="W21" s="1114"/>
      <c r="X21" s="1114"/>
      <c r="Y21" s="1114"/>
      <c r="Z21" s="1114"/>
      <c r="AA21" s="1114"/>
      <c r="AB21" s="1114"/>
      <c r="AC21" s="1114"/>
      <c r="AD21" s="1114"/>
      <c r="AE21" s="111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4" t="str">
        <f t="shared" si="2"/>
        <v/>
      </c>
      <c r="V22" s="1114"/>
      <c r="W22" s="1114"/>
      <c r="X22" s="1114"/>
      <c r="Y22" s="1114"/>
      <c r="Z22" s="1114"/>
      <c r="AA22" s="1114"/>
      <c r="AB22" s="1114"/>
      <c r="AC22" s="1114"/>
      <c r="AD22" s="1114"/>
      <c r="AE22" s="111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4" t="str">
        <f t="shared" si="2"/>
        <v/>
      </c>
      <c r="V23" s="1114"/>
      <c r="W23" s="1114"/>
      <c r="X23" s="1114"/>
      <c r="Y23" s="1114"/>
      <c r="Z23" s="1114"/>
      <c r="AA23" s="1114"/>
      <c r="AB23" s="1114"/>
      <c r="AC23" s="1114"/>
      <c r="AD23" s="1114"/>
      <c r="AE23" s="111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4" t="str">
        <f t="shared" si="2"/>
        <v/>
      </c>
      <c r="V24" s="1114"/>
      <c r="W24" s="1114"/>
      <c r="X24" s="1114"/>
      <c r="Y24" s="1114"/>
      <c r="Z24" s="1114"/>
      <c r="AA24" s="1114"/>
      <c r="AB24" s="1114"/>
      <c r="AC24" s="1114"/>
      <c r="AD24" s="1114"/>
      <c r="AE24" s="111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4" t="str">
        <f t="shared" si="2"/>
        <v/>
      </c>
      <c r="V25" s="1114"/>
      <c r="W25" s="1114"/>
      <c r="X25" s="1114"/>
      <c r="Y25" s="1114"/>
      <c r="Z25" s="1114"/>
      <c r="AA25" s="1114"/>
      <c r="AB25" s="1114"/>
      <c r="AC25" s="1114"/>
      <c r="AD25" s="1114"/>
      <c r="AE25" s="111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4" t="str">
        <f t="shared" si="2"/>
        <v/>
      </c>
      <c r="V26" s="1114"/>
      <c r="W26" s="1114"/>
      <c r="X26" s="1114"/>
      <c r="Y26" s="1114"/>
      <c r="Z26" s="1114"/>
      <c r="AA26" s="1114"/>
      <c r="AB26" s="1114"/>
      <c r="AC26" s="1114"/>
      <c r="AD26" s="1114"/>
      <c r="AE26" s="111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4" t="str">
        <f t="shared" si="2"/>
        <v/>
      </c>
      <c r="V27" s="1114"/>
      <c r="W27" s="1114"/>
      <c r="X27" s="1114"/>
      <c r="Y27" s="1114"/>
      <c r="Z27" s="1114"/>
      <c r="AA27" s="1114"/>
      <c r="AB27" s="1114"/>
      <c r="AC27" s="1114"/>
      <c r="AD27" s="1114"/>
      <c r="AE27" s="111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4" t="str">
        <f t="shared" si="2"/>
        <v/>
      </c>
      <c r="V28" s="1114"/>
      <c r="W28" s="1114"/>
      <c r="X28" s="1114"/>
      <c r="Y28" s="1114"/>
      <c r="Z28" s="1114"/>
      <c r="AA28" s="1114"/>
      <c r="AB28" s="1114"/>
      <c r="AC28" s="1114"/>
      <c r="AD28" s="1114"/>
      <c r="AE28" s="111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4" t="str">
        <f t="shared" si="2"/>
        <v/>
      </c>
      <c r="V29" s="1114"/>
      <c r="W29" s="1114"/>
      <c r="X29" s="1114"/>
      <c r="Y29" s="1114"/>
      <c r="Z29" s="1114"/>
      <c r="AA29" s="1114"/>
      <c r="AB29" s="1114"/>
      <c r="AC29" s="1114"/>
      <c r="AD29" s="1114"/>
      <c r="AE29" s="111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4" t="str">
        <f t="shared" si="2"/>
        <v/>
      </c>
      <c r="V30" s="1114"/>
      <c r="W30" s="1114"/>
      <c r="X30" s="1114"/>
      <c r="Y30" s="1114"/>
      <c r="Z30" s="1114"/>
      <c r="AA30" s="1114"/>
      <c r="AB30" s="1114"/>
      <c r="AC30" s="1114"/>
      <c r="AD30" s="1114"/>
      <c r="AE30" s="111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4" t="str">
        <f t="shared" si="2"/>
        <v/>
      </c>
      <c r="V31" s="1114"/>
      <c r="W31" s="1114"/>
      <c r="X31" s="1114"/>
      <c r="Y31" s="1114"/>
      <c r="Z31" s="1114"/>
      <c r="AA31" s="1114"/>
      <c r="AB31" s="1114"/>
      <c r="AC31" s="1114"/>
      <c r="AD31" s="1114"/>
      <c r="AE31" s="111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4" t="str">
        <f t="shared" si="2"/>
        <v/>
      </c>
      <c r="V32" s="1114"/>
      <c r="W32" s="1114"/>
      <c r="X32" s="1114"/>
      <c r="Y32" s="1114"/>
      <c r="Z32" s="1114"/>
      <c r="AA32" s="1114"/>
      <c r="AB32" s="1114"/>
      <c r="AC32" s="1114"/>
      <c r="AD32" s="1114"/>
      <c r="AE32" s="111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4" t="str">
        <f t="shared" si="2"/>
        <v/>
      </c>
      <c r="V33" s="1114"/>
      <c r="W33" s="1114"/>
      <c r="X33" s="1114"/>
      <c r="Y33" s="1114"/>
      <c r="Z33" s="1114"/>
      <c r="AA33" s="1114"/>
      <c r="AB33" s="1114"/>
      <c r="AC33" s="1114"/>
      <c r="AD33" s="1114"/>
      <c r="AE33" s="111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4" t="str">
        <f t="shared" si="2"/>
        <v/>
      </c>
      <c r="V34" s="1114"/>
      <c r="W34" s="1114"/>
      <c r="X34" s="1114"/>
      <c r="Y34" s="1114"/>
      <c r="Z34" s="1114"/>
      <c r="AA34" s="1114"/>
      <c r="AB34" s="1114"/>
      <c r="AC34" s="1114"/>
      <c r="AD34" s="1114"/>
      <c r="AE34" s="111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4" t="str">
        <f t="shared" si="2"/>
        <v/>
      </c>
      <c r="V35" s="1114"/>
      <c r="W35" s="1114"/>
      <c r="X35" s="1114"/>
      <c r="Y35" s="1114"/>
      <c r="Z35" s="1114"/>
      <c r="AA35" s="1114"/>
      <c r="AB35" s="1114"/>
      <c r="AC35" s="1114"/>
      <c r="AD35" s="1114"/>
      <c r="AE35" s="111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4" t="str">
        <f t="shared" si="2"/>
        <v/>
      </c>
      <c r="V36" s="1114"/>
      <c r="W36" s="1114"/>
      <c r="X36" s="1114"/>
      <c r="Y36" s="1114"/>
      <c r="Z36" s="1114"/>
      <c r="AA36" s="1114"/>
      <c r="AB36" s="1114"/>
      <c r="AC36" s="1114"/>
      <c r="AD36" s="1114"/>
      <c r="AE36" s="111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4" t="str">
        <f t="shared" si="2"/>
        <v/>
      </c>
      <c r="V37" s="1114"/>
      <c r="W37" s="1114"/>
      <c r="X37" s="1114"/>
      <c r="Y37" s="1114"/>
      <c r="Z37" s="1114"/>
      <c r="AA37" s="1114"/>
      <c r="AB37" s="1114"/>
      <c r="AC37" s="1114"/>
      <c r="AD37" s="1114"/>
      <c r="AE37" s="111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4" t="str">
        <f t="shared" si="2"/>
        <v/>
      </c>
      <c r="V38" s="1114"/>
      <c r="W38" s="1114"/>
      <c r="X38" s="1114"/>
      <c r="Y38" s="1114"/>
      <c r="Z38" s="1114"/>
      <c r="AA38" s="1114"/>
      <c r="AB38" s="1114"/>
      <c r="AC38" s="1114"/>
      <c r="AD38" s="1114"/>
      <c r="AE38" s="111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4" t="str">
        <f t="shared" si="2"/>
        <v/>
      </c>
      <c r="V39" s="1114"/>
      <c r="W39" s="1114"/>
      <c r="X39" s="1114"/>
      <c r="Y39" s="1114"/>
      <c r="Z39" s="1114"/>
      <c r="AA39" s="1114"/>
      <c r="AB39" s="1114"/>
      <c r="AC39" s="1114"/>
      <c r="AD39" s="1114"/>
      <c r="AE39" s="111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4" t="str">
        <f t="shared" si="2"/>
        <v/>
      </c>
      <c r="V40" s="1114"/>
      <c r="W40" s="1114"/>
      <c r="X40" s="1114"/>
      <c r="Y40" s="1114"/>
      <c r="Z40" s="1114"/>
      <c r="AA40" s="1114"/>
      <c r="AB40" s="1114"/>
      <c r="AC40" s="1114"/>
      <c r="AD40" s="1114"/>
      <c r="AE40" s="111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4" t="str">
        <f t="shared" si="2"/>
        <v/>
      </c>
      <c r="V41" s="1114"/>
      <c r="W41" s="1114"/>
      <c r="X41" s="1114"/>
      <c r="Y41" s="1114"/>
      <c r="Z41" s="1114"/>
      <c r="AA41" s="1114"/>
      <c r="AB41" s="1114"/>
      <c r="AC41" s="1114"/>
      <c r="AD41" s="1114"/>
      <c r="AE41" s="111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4" t="str">
        <f t="shared" si="2"/>
        <v/>
      </c>
      <c r="V42" s="1114"/>
      <c r="W42" s="1114"/>
      <c r="X42" s="1114"/>
      <c r="Y42" s="1114"/>
      <c r="Z42" s="1114"/>
      <c r="AA42" s="1114"/>
      <c r="AB42" s="1114"/>
      <c r="AC42" s="1114"/>
      <c r="AD42" s="1114"/>
      <c r="AE42" s="111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4" t="str">
        <f t="shared" si="2"/>
        <v/>
      </c>
      <c r="V43" s="1114"/>
      <c r="W43" s="1114"/>
      <c r="X43" s="1114"/>
      <c r="Y43" s="1114"/>
      <c r="Z43" s="1114"/>
      <c r="AA43" s="1114"/>
      <c r="AB43" s="1114"/>
      <c r="AC43" s="1114"/>
      <c r="AD43" s="1114"/>
      <c r="AE43" s="111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4" t="str">
        <f t="shared" si="2"/>
        <v/>
      </c>
      <c r="V44" s="1114"/>
      <c r="W44" s="1114"/>
      <c r="X44" s="1114"/>
      <c r="Y44" s="1114"/>
      <c r="Z44" s="1114"/>
      <c r="AA44" s="1114"/>
      <c r="AB44" s="1114"/>
      <c r="AC44" s="1114"/>
      <c r="AD44" s="1114"/>
      <c r="AE44" s="111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4" t="str">
        <f t="shared" si="2"/>
        <v/>
      </c>
      <c r="V45" s="1114"/>
      <c r="W45" s="1114"/>
      <c r="X45" s="1114"/>
      <c r="Y45" s="1114"/>
      <c r="Z45" s="1114"/>
      <c r="AA45" s="1114"/>
      <c r="AB45" s="1114"/>
      <c r="AC45" s="1114"/>
      <c r="AD45" s="1114"/>
      <c r="AE45" s="111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4" t="str">
        <f t="shared" si="2"/>
        <v/>
      </c>
      <c r="V46" s="1114"/>
      <c r="W46" s="1114"/>
      <c r="X46" s="1114"/>
      <c r="Y46" s="1114"/>
      <c r="Z46" s="1114"/>
      <c r="AA46" s="1114"/>
      <c r="AB46" s="1114"/>
      <c r="AC46" s="1114"/>
      <c r="AD46" s="1114"/>
      <c r="AE46" s="111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4" t="str">
        <f t="shared" si="2"/>
        <v/>
      </c>
      <c r="V47" s="1114"/>
      <c r="W47" s="1114"/>
      <c r="X47" s="1114"/>
      <c r="Y47" s="1114"/>
      <c r="Z47" s="1114"/>
      <c r="AA47" s="1114"/>
      <c r="AB47" s="1114"/>
      <c r="AC47" s="1114"/>
      <c r="AD47" s="1114"/>
      <c r="AE47" s="111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4" t="str">
        <f t="shared" si="2"/>
        <v/>
      </c>
      <c r="V48" s="1114"/>
      <c r="W48" s="1114"/>
      <c r="X48" s="1114"/>
      <c r="Y48" s="1114"/>
      <c r="Z48" s="1114"/>
      <c r="AA48" s="1114"/>
      <c r="AB48" s="1114"/>
      <c r="AC48" s="1114"/>
      <c r="AD48" s="1114"/>
      <c r="AE48" s="111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4" t="str">
        <f t="shared" si="2"/>
        <v/>
      </c>
      <c r="V49" s="1114"/>
      <c r="W49" s="1114"/>
      <c r="X49" s="1114"/>
      <c r="Y49" s="1114"/>
      <c r="Z49" s="1114"/>
      <c r="AA49" s="1114"/>
      <c r="AB49" s="1114"/>
      <c r="AC49" s="1114"/>
      <c r="AD49" s="1114"/>
      <c r="AE49" s="111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4" t="str">
        <f t="shared" si="2"/>
        <v/>
      </c>
      <c r="V50" s="1114"/>
      <c r="W50" s="1114"/>
      <c r="X50" s="1114"/>
      <c r="Y50" s="1114"/>
      <c r="Z50" s="1114"/>
      <c r="AA50" s="1114"/>
      <c r="AB50" s="1114"/>
      <c r="AC50" s="1114"/>
      <c r="AD50" s="1114"/>
      <c r="AE50" s="111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4" t="str">
        <f t="shared" si="2"/>
        <v/>
      </c>
      <c r="V51" s="1114"/>
      <c r="W51" s="1114"/>
      <c r="X51" s="1114"/>
      <c r="Y51" s="1114"/>
      <c r="Z51" s="1114"/>
      <c r="AA51" s="1114"/>
      <c r="AB51" s="1114"/>
      <c r="AC51" s="1114"/>
      <c r="AD51" s="1114"/>
      <c r="AE51" s="111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4" t="str">
        <f t="shared" si="2"/>
        <v/>
      </c>
      <c r="V52" s="1114"/>
      <c r="W52" s="1114"/>
      <c r="X52" s="1114"/>
      <c r="Y52" s="1114"/>
      <c r="Z52" s="1114"/>
      <c r="AA52" s="1114"/>
      <c r="AB52" s="1114"/>
      <c r="AC52" s="1114"/>
      <c r="AD52" s="1114"/>
      <c r="AE52" s="111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4" t="str">
        <f t="shared" si="2"/>
        <v/>
      </c>
      <c r="V53" s="1114"/>
      <c r="W53" s="1114"/>
      <c r="X53" s="1114"/>
      <c r="Y53" s="1114"/>
      <c r="Z53" s="1114"/>
      <c r="AA53" s="1114"/>
      <c r="AB53" s="1114"/>
      <c r="AC53" s="1114"/>
      <c r="AD53" s="1114"/>
      <c r="AE53" s="111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4" t="str">
        <f t="shared" si="2"/>
        <v/>
      </c>
      <c r="V54" s="1114"/>
      <c r="W54" s="1114"/>
      <c r="X54" s="1114"/>
      <c r="Y54" s="1114"/>
      <c r="Z54" s="1114"/>
      <c r="AA54" s="1114"/>
      <c r="AB54" s="1114"/>
      <c r="AC54" s="1114"/>
      <c r="AD54" s="1114"/>
      <c r="AE54" s="111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4" t="str">
        <f t="shared" si="2"/>
        <v/>
      </c>
      <c r="V55" s="1114"/>
      <c r="W55" s="1114"/>
      <c r="X55" s="1114"/>
      <c r="Y55" s="1114"/>
      <c r="Z55" s="1114"/>
      <c r="AA55" s="1114"/>
      <c r="AB55" s="1114"/>
      <c r="AC55" s="1114"/>
      <c r="AD55" s="1114"/>
      <c r="AE55" s="111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4" t="str">
        <f t="shared" si="2"/>
        <v/>
      </c>
      <c r="V56" s="1114"/>
      <c r="W56" s="1114"/>
      <c r="X56" s="1114"/>
      <c r="Y56" s="1114"/>
      <c r="Z56" s="1114"/>
      <c r="AA56" s="1114"/>
      <c r="AB56" s="1114"/>
      <c r="AC56" s="1114"/>
      <c r="AD56" s="1114"/>
      <c r="AE56" s="111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4" t="str">
        <f t="shared" si="2"/>
        <v/>
      </c>
      <c r="V57" s="1114"/>
      <c r="W57" s="1114"/>
      <c r="X57" s="1114"/>
      <c r="Y57" s="1114"/>
      <c r="Z57" s="1114"/>
      <c r="AA57" s="1114"/>
      <c r="AB57" s="1114"/>
      <c r="AC57" s="1114"/>
      <c r="AD57" s="1114"/>
      <c r="AE57" s="111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434</v>
      </c>
      <c r="C3" s="1404"/>
      <c r="D3" s="1404"/>
      <c r="E3" s="1404"/>
      <c r="F3" s="1404"/>
      <c r="G3" s="1404"/>
      <c r="H3" s="1404"/>
      <c r="I3" s="1404"/>
      <c r="J3" s="558"/>
    </row>
    <row r="4" spans="1:10" s="559" customFormat="1" ht="25.15" customHeight="1">
      <c r="A4" s="558"/>
      <c r="B4" s="1400" t="s">
        <v>435</v>
      </c>
      <c r="C4" s="1401"/>
      <c r="D4" s="1401"/>
      <c r="E4" s="1401"/>
      <c r="F4" s="1401"/>
      <c r="G4" s="1401"/>
      <c r="H4" s="1401"/>
      <c r="I4" s="1402"/>
      <c r="J4" s="558"/>
    </row>
    <row r="5" spans="1:10" s="559" customFormat="1" ht="25.15" customHeight="1">
      <c r="A5" s="558"/>
      <c r="B5" s="560" t="s">
        <v>436</v>
      </c>
      <c r="C5" s="1400" t="s">
        <v>437</v>
      </c>
      <c r="D5" s="1401"/>
      <c r="E5" s="1401"/>
      <c r="F5" s="1401"/>
      <c r="G5" s="1401"/>
      <c r="H5" s="1401"/>
      <c r="I5" s="1402"/>
      <c r="J5" s="558"/>
    </row>
    <row r="6" spans="1:10" s="559" customFormat="1" ht="25.15" customHeight="1">
      <c r="A6" s="558"/>
      <c r="B6" s="560" t="s">
        <v>438</v>
      </c>
      <c r="C6" s="1400" t="s">
        <v>439</v>
      </c>
      <c r="D6" s="1401"/>
      <c r="E6" s="1401"/>
      <c r="F6" s="1401"/>
      <c r="G6" s="1401"/>
      <c r="H6" s="1401"/>
      <c r="I6" s="1402"/>
      <c r="J6" s="558"/>
    </row>
    <row r="7" spans="1:10" s="559" customFormat="1" ht="25.15" customHeight="1">
      <c r="A7" s="558"/>
      <c r="B7" s="560" t="s">
        <v>440</v>
      </c>
      <c r="C7" s="1400" t="s">
        <v>441</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442</v>
      </c>
      <c r="C9" s="1404"/>
      <c r="D9" s="1404"/>
      <c r="E9" s="1404"/>
      <c r="F9" s="1404"/>
      <c r="G9" s="1404"/>
      <c r="H9" s="1404"/>
      <c r="I9" s="1404"/>
      <c r="J9" s="558"/>
    </row>
    <row r="10" spans="1:10" s="559" customFormat="1" ht="25.15" customHeight="1">
      <c r="A10" s="558"/>
      <c r="B10" s="1400" t="s">
        <v>443</v>
      </c>
      <c r="C10" s="1401"/>
      <c r="D10" s="1401"/>
      <c r="E10" s="1401"/>
      <c r="F10" s="1401"/>
      <c r="G10" s="1401"/>
      <c r="H10" s="1401"/>
      <c r="I10" s="1402"/>
      <c r="J10" s="558"/>
    </row>
    <row r="11" spans="1:10" s="559" customFormat="1" ht="56.45" customHeight="1">
      <c r="A11" s="558"/>
      <c r="B11" s="1405" t="s">
        <v>436</v>
      </c>
      <c r="C11" s="1387" t="s">
        <v>444</v>
      </c>
      <c r="D11" s="1388"/>
      <c r="E11" s="1388"/>
      <c r="F11" s="1388"/>
      <c r="G11" s="1388"/>
      <c r="H11" s="1388"/>
      <c r="I11" s="1389"/>
      <c r="J11" s="558"/>
    </row>
    <row r="12" spans="1:10" s="559" customFormat="1" ht="54.6" customHeight="1">
      <c r="A12" s="558"/>
      <c r="B12" s="1405"/>
      <c r="C12" s="1406" t="s">
        <v>445</v>
      </c>
      <c r="D12" s="560" t="s">
        <v>145</v>
      </c>
      <c r="E12" s="1387" t="s">
        <v>446</v>
      </c>
      <c r="F12" s="1388"/>
      <c r="G12" s="1388"/>
      <c r="H12" s="1388"/>
      <c r="I12" s="1389"/>
    </row>
    <row r="13" spans="1:10" s="559" customFormat="1" ht="32.450000000000003" customHeight="1">
      <c r="A13" s="558"/>
      <c r="B13" s="1405"/>
      <c r="C13" s="1407"/>
      <c r="D13" s="560" t="s">
        <v>148</v>
      </c>
      <c r="E13" s="1387" t="s">
        <v>447</v>
      </c>
      <c r="F13" s="1388"/>
      <c r="G13" s="1388"/>
      <c r="H13" s="1388"/>
      <c r="I13" s="1389"/>
    </row>
    <row r="14" spans="1:10" s="559" customFormat="1" ht="25.15" customHeight="1">
      <c r="A14" s="558"/>
      <c r="B14" s="560" t="s">
        <v>438</v>
      </c>
      <c r="C14" s="1400" t="s">
        <v>448</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7" t="s">
        <v>450</v>
      </c>
      <c r="D17" s="1388"/>
      <c r="E17" s="1388"/>
      <c r="F17" s="1388"/>
      <c r="G17" s="1388"/>
      <c r="H17" s="1388"/>
      <c r="I17" s="1389"/>
      <c r="J17" s="566"/>
    </row>
    <row r="18" spans="1:10" s="559" customFormat="1" ht="49.9" customHeight="1">
      <c r="A18" s="558"/>
      <c r="B18" s="567"/>
      <c r="C18" s="1406" t="s">
        <v>451</v>
      </c>
      <c r="D18" s="560" t="s">
        <v>145</v>
      </c>
      <c r="E18" s="1387" t="s">
        <v>452</v>
      </c>
      <c r="F18" s="1388"/>
      <c r="G18" s="1388"/>
      <c r="H18" s="1388"/>
      <c r="I18" s="1389"/>
    </row>
    <row r="19" spans="1:10" s="559" customFormat="1" ht="76.150000000000006" customHeight="1">
      <c r="A19" s="558"/>
      <c r="B19" s="567"/>
      <c r="C19" s="1408"/>
      <c r="D19" s="560" t="s">
        <v>148</v>
      </c>
      <c r="E19" s="1387" t="s">
        <v>453</v>
      </c>
      <c r="F19" s="1388"/>
      <c r="G19" s="1388"/>
      <c r="H19" s="1388"/>
      <c r="I19" s="1389"/>
    </row>
    <row r="20" spans="1:10" s="559" customFormat="1" ht="78.599999999999994" customHeight="1">
      <c r="A20" s="558"/>
      <c r="B20" s="568"/>
      <c r="C20" s="1407"/>
      <c r="D20" s="560" t="s">
        <v>151</v>
      </c>
      <c r="E20" s="1387" t="s">
        <v>454</v>
      </c>
      <c r="F20" s="1388"/>
      <c r="G20" s="1388"/>
      <c r="H20" s="1388"/>
      <c r="I20" s="1389"/>
    </row>
    <row r="21" spans="1:10" s="559" customFormat="1" ht="25.15" customHeight="1">
      <c r="A21" s="558"/>
      <c r="B21" s="568" t="s">
        <v>438</v>
      </c>
      <c r="C21" s="1403" t="s">
        <v>448</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1" t="s">
        <v>460</v>
      </c>
      <c r="E26" s="1392"/>
      <c r="F26" s="542" t="s">
        <v>461</v>
      </c>
      <c r="G26" s="543" t="s">
        <v>462</v>
      </c>
      <c r="H26" s="543" t="s">
        <v>463</v>
      </c>
      <c r="I26" s="543" t="s">
        <v>464</v>
      </c>
    </row>
    <row r="27" spans="1:10" ht="115.15" customHeight="1">
      <c r="A27" s="544" t="s">
        <v>465</v>
      </c>
      <c r="B27" s="545" t="s">
        <v>466</v>
      </c>
      <c r="C27" s="546" t="s">
        <v>467</v>
      </c>
      <c r="D27" s="1385" t="s">
        <v>468</v>
      </c>
      <c r="E27" s="1386"/>
      <c r="F27" s="546" t="s">
        <v>469</v>
      </c>
      <c r="G27" s="546" t="s">
        <v>470</v>
      </c>
      <c r="H27" s="546" t="s">
        <v>471</v>
      </c>
      <c r="I27" s="546" t="s">
        <v>472</v>
      </c>
    </row>
    <row r="28" spans="1:10" ht="145.9" customHeight="1">
      <c r="A28" s="544" t="s">
        <v>465</v>
      </c>
      <c r="B28" s="545" t="s">
        <v>473</v>
      </c>
      <c r="C28" s="546" t="s">
        <v>474</v>
      </c>
      <c r="D28" s="1385" t="s">
        <v>475</v>
      </c>
      <c r="E28" s="1386"/>
      <c r="F28" s="546" t="s">
        <v>476</v>
      </c>
      <c r="G28" s="546" t="s">
        <v>477</v>
      </c>
      <c r="H28" s="546" t="s">
        <v>478</v>
      </c>
      <c r="I28" s="546" t="s">
        <v>472</v>
      </c>
    </row>
    <row r="29" spans="1:10" ht="168">
      <c r="A29" s="544" t="s">
        <v>479</v>
      </c>
      <c r="B29" s="545" t="s">
        <v>480</v>
      </c>
      <c r="C29" s="546" t="s">
        <v>481</v>
      </c>
      <c r="D29" s="1385" t="s">
        <v>482</v>
      </c>
      <c r="E29" s="1386"/>
      <c r="F29" s="546" t="s">
        <v>483</v>
      </c>
      <c r="G29" s="546" t="s">
        <v>484</v>
      </c>
      <c r="H29" s="546" t="s">
        <v>485</v>
      </c>
      <c r="I29" s="546" t="s">
        <v>486</v>
      </c>
    </row>
    <row r="30" spans="1:10" ht="147">
      <c r="A30" s="544" t="s">
        <v>487</v>
      </c>
      <c r="B30" s="541"/>
      <c r="C30" s="546" t="s">
        <v>488</v>
      </c>
      <c r="D30" s="1385" t="s">
        <v>489</v>
      </c>
      <c r="E30" s="1386"/>
      <c r="F30" s="546" t="s">
        <v>490</v>
      </c>
      <c r="G30" s="546" t="s">
        <v>491</v>
      </c>
      <c r="H30" s="546" t="s">
        <v>492</v>
      </c>
      <c r="I30" s="546" t="s">
        <v>493</v>
      </c>
    </row>
    <row r="31" spans="1:10" ht="147">
      <c r="A31" s="544" t="s">
        <v>494</v>
      </c>
      <c r="B31" s="541"/>
      <c r="C31" s="546" t="s">
        <v>495</v>
      </c>
      <c r="D31" s="1385" t="s">
        <v>496</v>
      </c>
      <c r="E31" s="1386"/>
      <c r="F31" s="546" t="s">
        <v>497</v>
      </c>
      <c r="G31" s="546" t="s">
        <v>498</v>
      </c>
      <c r="H31" s="546" t="s">
        <v>499</v>
      </c>
      <c r="I31" s="546" t="s">
        <v>500</v>
      </c>
    </row>
    <row r="32" spans="1:10" ht="23.45">
      <c r="A32" s="1396" t="s">
        <v>501</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3" t="s">
        <v>503</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397" t="s">
        <v>505</v>
      </c>
      <c r="B38" s="1398"/>
      <c r="C38" s="552" t="s">
        <v>459</v>
      </c>
      <c r="D38" s="553" t="s">
        <v>506</v>
      </c>
      <c r="E38" s="553" t="s">
        <v>507</v>
      </c>
      <c r="F38" s="553" t="s">
        <v>508</v>
      </c>
      <c r="G38" s="554"/>
      <c r="H38" s="554"/>
      <c r="I38" s="554"/>
    </row>
    <row r="39" spans="1:9" ht="93.6">
      <c r="A39" s="1399" t="s">
        <v>509</v>
      </c>
      <c r="B39" s="1398"/>
      <c r="C39" s="555" t="s">
        <v>481</v>
      </c>
      <c r="D39" s="555" t="s">
        <v>485</v>
      </c>
      <c r="E39" s="555" t="s">
        <v>510</v>
      </c>
      <c r="F39" s="555" t="s">
        <v>511</v>
      </c>
      <c r="G39" s="554"/>
      <c r="H39" s="554"/>
      <c r="I39" s="554"/>
    </row>
    <row r="40" spans="1:9" ht="82.15">
      <c r="A40" s="1399" t="s">
        <v>512</v>
      </c>
      <c r="B40" s="1398"/>
      <c r="C40" s="555" t="s">
        <v>488</v>
      </c>
      <c r="D40" s="555" t="s">
        <v>492</v>
      </c>
      <c r="E40" s="555" t="s">
        <v>513</v>
      </c>
      <c r="F40" s="556" t="s">
        <v>514</v>
      </c>
      <c r="G40" s="539"/>
      <c r="H40" s="539"/>
      <c r="I40" s="539"/>
    </row>
    <row r="41" spans="1:9" ht="82.15">
      <c r="A41" s="1399" t="s">
        <v>515</v>
      </c>
      <c r="B41" s="139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390" t="s">
        <v>501</v>
      </c>
      <c r="B43" s="1390"/>
      <c r="C43" s="1390"/>
      <c r="D43" s="1390"/>
      <c r="E43" s="1390"/>
      <c r="F43" s="1390"/>
      <c r="G43" s="1390"/>
      <c r="H43" s="1390"/>
      <c r="I43" s="1390"/>
    </row>
    <row r="44" spans="1:9" ht="23.45">
      <c r="A44" s="548" t="s">
        <v>502</v>
      </c>
      <c r="B44" s="548"/>
      <c r="C44" s="548"/>
      <c r="D44" s="548"/>
      <c r="E44" s="548"/>
      <c r="F44" s="548"/>
      <c r="G44" s="548"/>
      <c r="H44" s="548"/>
      <c r="I44" s="548"/>
    </row>
    <row r="45" spans="1:9" ht="23.45">
      <c r="A45" s="1393" t="s">
        <v>503</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0" t="s">
        <v>2493</v>
      </c>
      <c r="B2" s="1443" t="s">
        <v>527</v>
      </c>
      <c r="C2" s="1446" t="s">
        <v>2494</v>
      </c>
      <c r="D2" s="1447"/>
      <c r="E2" s="1447"/>
      <c r="F2" s="1412"/>
      <c r="G2" s="1422" t="s">
        <v>2495</v>
      </c>
      <c r="H2" s="1415"/>
      <c r="I2" s="1448"/>
      <c r="J2" s="1422" t="s">
        <v>2496</v>
      </c>
      <c r="K2" s="1448"/>
      <c r="L2" s="1450" t="s">
        <v>2497</v>
      </c>
      <c r="M2" s="1451"/>
      <c r="N2" s="1451"/>
      <c r="O2" s="1451"/>
      <c r="P2" s="1451"/>
      <c r="Q2" s="1451"/>
      <c r="R2" s="1451"/>
      <c r="S2" s="1451"/>
      <c r="T2" s="1451"/>
      <c r="U2" s="1451"/>
      <c r="V2" s="1451"/>
      <c r="W2" s="1451"/>
      <c r="X2" s="1451"/>
      <c r="Y2" s="1451"/>
      <c r="Z2" s="1451"/>
      <c r="AA2" s="1451"/>
      <c r="AB2" s="1451"/>
      <c r="AC2" s="1451"/>
      <c r="AD2" s="1452"/>
      <c r="AE2" s="1409" t="s">
        <v>2498</v>
      </c>
      <c r="AF2" s="170"/>
      <c r="AG2" s="1425" t="s">
        <v>2499</v>
      </c>
      <c r="AH2" s="1437" t="s">
        <v>41</v>
      </c>
      <c r="AI2" s="1428" t="s">
        <v>2500</v>
      </c>
      <c r="AJ2" s="1429"/>
      <c r="AK2" s="1430"/>
      <c r="AM2" s="173" t="s">
        <v>2501</v>
      </c>
      <c r="AO2" s="9" t="s">
        <v>2502</v>
      </c>
      <c r="AQ2" s="1422" t="s">
        <v>2494</v>
      </c>
      <c r="AR2" s="1415" t="s">
        <v>2495</v>
      </c>
      <c r="AS2" s="1415" t="s">
        <v>2496</v>
      </c>
      <c r="AT2" s="1415" t="s">
        <v>2503</v>
      </c>
      <c r="AU2" s="1415" t="s">
        <v>2504</v>
      </c>
      <c r="AV2" s="1415"/>
      <c r="AW2" s="1415"/>
      <c r="AX2" s="1415"/>
      <c r="AY2" s="1415"/>
      <c r="AZ2" s="1412"/>
      <c r="BB2" s="1418" t="s">
        <v>2499</v>
      </c>
      <c r="BC2" s="1412" t="s">
        <v>2505</v>
      </c>
      <c r="BE2" s="1409" t="s">
        <v>2506</v>
      </c>
    </row>
    <row r="3" spans="1:57" ht="12.6" thickBot="1">
      <c r="A3" s="1441"/>
      <c r="B3" s="1444"/>
      <c r="C3" s="1423" t="s">
        <v>2507</v>
      </c>
      <c r="D3" s="1416"/>
      <c r="E3" s="1416"/>
      <c r="F3" s="1449"/>
      <c r="G3" s="1423" t="s">
        <v>2508</v>
      </c>
      <c r="H3" s="1416"/>
      <c r="I3" s="1449"/>
      <c r="J3" s="1423"/>
      <c r="K3" s="1449"/>
      <c r="L3" s="1453" t="s">
        <v>2509</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2510</v>
      </c>
      <c r="AQ3" s="1423"/>
      <c r="AR3" s="1416"/>
      <c r="AS3" s="1416"/>
      <c r="AT3" s="1416"/>
      <c r="AU3" s="1416"/>
      <c r="AV3" s="1416"/>
      <c r="AW3" s="1416"/>
      <c r="AX3" s="1416"/>
      <c r="AY3" s="1416"/>
      <c r="AZ3" s="1413"/>
      <c r="BB3" s="1419"/>
      <c r="BC3" s="1413"/>
      <c r="BE3" s="1410"/>
    </row>
    <row r="4" spans="1:57" ht="24.6" thickBot="1">
      <c r="A4" s="1442"/>
      <c r="B4" s="144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27"/>
      <c r="AH4" s="1439"/>
      <c r="AI4" s="1434"/>
      <c r="AJ4" s="1435"/>
      <c r="AK4" s="1436"/>
      <c r="AO4" s="7" t="s">
        <v>2520</v>
      </c>
      <c r="AQ4" s="1424"/>
      <c r="AR4" s="1417"/>
      <c r="AS4" s="1417"/>
      <c r="AT4" s="1417"/>
      <c r="AU4" s="1417"/>
      <c r="AV4" s="1417"/>
      <c r="AW4" s="1417"/>
      <c r="AX4" s="1417"/>
      <c r="AY4" s="1417"/>
      <c r="AZ4" s="175" t="s">
        <v>2537</v>
      </c>
      <c r="BB4" s="1420"/>
      <c r="BC4" s="1414"/>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1" t="s">
        <v>2570</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D5D3FC71-30CB-423A-AB2C-E829307D315D}"/>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2025-02-27T04:36:18Z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