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4644F2BC-E725-4CB6-A8D2-5C3909BAC43F}" xr6:coauthVersionLast="47" xr6:coauthVersionMax="47" xr10:uidLastSave="{00000000-0000-0000-0000-000000000000}"/>
  <workbookProtection workbookAlgorithmName="SHA-512" workbookHashValue="j4z+DxFvDmDUeesrG8Hz9Bf5LT9r5CJkCKjh5q6xWz/8Q5ZNDxh/PrQe309EG0Tvmx84b2BaI6xBJNGDX3LurQ==" workbookSaltValue="vPLcdT/f8qPVZmvht1euGg==" workbookSpinCount="100000" lockStructure="1"/>
  <bookViews>
    <workbookView xWindow="2868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BB10" i="4"/>
  <c r="AT10" i="4"/>
  <c r="AL10" i="4"/>
  <c r="W10" i="4"/>
  <c r="I10" i="4"/>
  <c r="B10" i="4"/>
  <c r="AD8" i="4"/>
  <c r="W8" i="4"/>
  <c r="P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<sst xmlns="http://schemas.openxmlformats.org/spreadsheetml/2006/main" count="228" uniqueCount="112">
  <si>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</si>
  <si>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</si>
  <si>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</si>
  <si>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</si>
  <si>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</si>
  <si>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</si>
  <si>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</si>
  <si>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</si>
  <si>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</si>
  <si>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</si>
  <si>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</si>
  <si>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</si>
  <si>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</si>
  <si>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</si>
  <si>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</si>
  <si>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</si>
  <si>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</si>
  <si>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</si>
  <si>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</si>
  <si>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</si>
  <si>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</si>
  <si>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</si>
  <si>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</si>
  <si>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</si>
  <si>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</si>
  <si>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</si>
  <si>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</si>
  <si>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</si>
  <si>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</si>
  <si>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</si>
  <si>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</si>
  <si>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</si>
  <si>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</si>
  <si>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</si>
  <si>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</si>
  <si>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</si>
  <si>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</si>
  <si>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</si>
  <si>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</si>
  <si>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</si>
  <si>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</si>
  <si>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</si>
  <si>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</si>
  <si>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</si>
  <si>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</si>
  <si>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</si>
  <si>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</si>
  <si>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</si>
  <si>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</si>
  <si>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</si>
  <si>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</si>
  <si>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</si>
  <si>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</si>
  <si>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</si>
  <si>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</si>
  <si>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</si>
  <si>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</si>
  <si>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</si>
  <si>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</si>
  <si>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</si>
  <si>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</si>
  <si>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</si>
  <si>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</si>
  <si>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</si>
  <si>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</si>
  <si>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</si>
  <si>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</si>
  <si>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</si>
  <si>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</si>
  <si>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</si>
  <si>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</si>
  <si>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</si>
  <si>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</si>
  <si>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</si>
  <si>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</si>
  <si>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</si>
  <si>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</si>
  <si>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</si>
  <si>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</si>
  <si>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</si>
  <si>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</si>
  <si>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</si>
  <si>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</si>
  <si>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</si>
  <si>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</si>
  <si>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</si>
  <si>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</si>
  <si>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</si>
  <si>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</si>
  <si>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</si>
  <si>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</si>
  <si>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</si>
  <si>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</si>
  <si>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</si>
  <si>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</si>
  <si>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</si>
  <si>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</si>
  <si>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</si>
  <si>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</si>
  <si>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</si>
  <si>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</si>
  <si>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</si>
  <si>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</si>
  <si>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</si>
  <si>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</si>
  <si>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</si>
  <si>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</si>
  <si>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</si>
  <si>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</si>
  <si>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「①有形固定資産減価償却率」は、設備・施設の老朽化が進んでいるため、経年化の度合いが高まっており、類似団体平均を上回っている。
「②管路経年化率」は本県の事業開始が比較的早かったことや、事業創設時に布設した管路がすでに法定耐用年数を経過していることから、類似団体平均と比較して高い数字となっている。
「③管路更新率」は低い水準で推移している。</t>
    <rPh sb="2" eb="8">
      <t>ユウケイコテ</t>
    </rPh>
    <rPh sb="8" eb="10">
      <t>ゲンカ</t>
    </rPh>
    <rPh sb="10" eb="13">
      <t>ショウキャクリツ</t>
    </rPh>
    <rPh sb="16" eb="18">
      <t>セツビ</t>
    </rPh>
    <rPh sb="19" eb="21">
      <t>シセツ</t>
    </rPh>
    <rPh sb="22" eb="25">
      <t>ロウキュウカ</t>
    </rPh>
    <rPh sb="26" eb="27">
      <t>スス</t>
    </rPh>
    <rPh sb="34" eb="37">
      <t>ケイネンカ</t>
    </rPh>
    <rPh sb="38" eb="40">
      <t>ドア</t>
    </rPh>
    <rPh sb="42" eb="43">
      <t>タカ</t>
    </rPh>
    <rPh sb="49" eb="55">
      <t>ルイジダンタイヘイキン</t>
    </rPh>
    <rPh sb="56" eb="58">
      <t>ウワマワ</t>
    </rPh>
    <rPh sb="66" eb="72">
      <t>カンロケイネンカリツ</t>
    </rPh>
    <rPh sb="93" eb="98">
      <t>ジギョウソウセツジ</t>
    </rPh>
    <rPh sb="99" eb="101">
      <t>フセツ</t>
    </rPh>
    <rPh sb="103" eb="105">
      <t>カンロ</t>
    </rPh>
    <rPh sb="109" eb="115">
      <t>ホウテイタイヨウネンスウ</t>
    </rPh>
    <rPh sb="116" eb="118">
      <t>ケイカ</t>
    </rPh>
    <rPh sb="131" eb="133">
      <t>ヘイキン</t>
    </rPh>
    <rPh sb="134" eb="136">
      <t>ヒカク</t>
    </rPh>
    <rPh sb="138" eb="139">
      <t>タカ</t>
    </rPh>
    <rPh sb="140" eb="142">
      <t>スウジ</t>
    </rPh>
    <rPh sb="152" eb="157">
      <t>カンロコウシンリツ</t>
    </rPh>
    <rPh sb="159" eb="160">
      <t>ヒク</t>
    </rPh>
    <rPh sb="161" eb="163">
      <t>スイジュン</t>
    </rPh>
    <rPh sb="164" eb="166">
      <t>スイイ</t>
    </rPh>
    <phoneticPr fontId="4"/>
  </si>
  <si>
    <t>　水利権の一部償却終了による減価償却費の減少や、昨年度高騰した動力費の下落等により、黒字を確保した。また、企業債等の固定負債の削減に努め、財務内容は健全である。しかし、今後も物価高騰の影響などによる維持管理費用の増加が見込まれるため、各経営指標が悪化する恐れがある。
　また、節水型社会や人口減少により水需要が減少することが見込まれる一方、老朽化した施設の更新や、高度浄水処理導入等の大規模投資により、今後の経営状況は厳しくなることが予想される。そのため今後の水需要を見据え、施設規模の最適化(ダウンサイジング)を図り、長期的視点に立った施設の効率的・効果的なアセットマネジメント等による経営改善に取り組んでいくとともに、適切な料金とするため、料金改定を継続的に検討し、持続的な事業運営に努めていく。</t>
    <rPh sb="1" eb="4">
      <t>スイリケン</t>
    </rPh>
    <rPh sb="5" eb="7">
      <t>イチブ</t>
    </rPh>
    <rPh sb="7" eb="9">
      <t>ショウキャク</t>
    </rPh>
    <rPh sb="9" eb="11">
      <t>シュウリョウ</t>
    </rPh>
    <rPh sb="14" eb="19">
      <t>ゲンカショウキャクヒ</t>
    </rPh>
    <rPh sb="20" eb="22">
      <t>ゲンショウ</t>
    </rPh>
    <rPh sb="24" eb="27">
      <t>サクネンド</t>
    </rPh>
    <rPh sb="27" eb="29">
      <t>コウトウ</t>
    </rPh>
    <rPh sb="31" eb="34">
      <t>ドウリョクヒ</t>
    </rPh>
    <rPh sb="35" eb="37">
      <t>ゲラク</t>
    </rPh>
    <rPh sb="37" eb="38">
      <t>トウ</t>
    </rPh>
    <rPh sb="53" eb="56">
      <t>キギョウサイ</t>
    </rPh>
    <rPh sb="56" eb="57">
      <t>トウ</t>
    </rPh>
    <rPh sb="58" eb="62">
      <t>コテイフサイ</t>
    </rPh>
    <rPh sb="63" eb="65">
      <t>サクゲン</t>
    </rPh>
    <rPh sb="66" eb="67">
      <t>ツト</t>
    </rPh>
    <rPh sb="69" eb="71">
      <t>ザイム</t>
    </rPh>
    <rPh sb="71" eb="73">
      <t>ナイヨウ</t>
    </rPh>
    <rPh sb="74" eb="76">
      <t>ケンゼン</t>
    </rPh>
    <rPh sb="84" eb="86">
      <t>コンゴ</t>
    </rPh>
    <rPh sb="87" eb="91">
      <t>ブッカコウトウ</t>
    </rPh>
    <rPh sb="92" eb="94">
      <t>エイキョウ</t>
    </rPh>
    <rPh sb="99" eb="104">
      <t>イジカンリヒ</t>
    </rPh>
    <rPh sb="104" eb="105">
      <t>ヨウ</t>
    </rPh>
    <rPh sb="106" eb="108">
      <t>ゾウカ</t>
    </rPh>
    <rPh sb="109" eb="111">
      <t>ミコ</t>
    </rPh>
    <rPh sb="117" eb="118">
      <t>カク</t>
    </rPh>
    <rPh sb="118" eb="122">
      <t>ケイエイシヒョウ</t>
    </rPh>
    <rPh sb="123" eb="125">
      <t>アッカ</t>
    </rPh>
    <rPh sb="127" eb="128">
      <t>オソ</t>
    </rPh>
    <rPh sb="138" eb="141">
      <t>セッスイガタ</t>
    </rPh>
    <rPh sb="141" eb="143">
      <t>シャカイ</t>
    </rPh>
    <rPh sb="144" eb="148">
      <t>ジンコウゲンショウ</t>
    </rPh>
    <rPh sb="151" eb="154">
      <t>ミズジュヨウ</t>
    </rPh>
    <rPh sb="155" eb="157">
      <t>ゲンショウ</t>
    </rPh>
    <rPh sb="162" eb="164">
      <t>ミコ</t>
    </rPh>
    <rPh sb="167" eb="169">
      <t>イッポウ</t>
    </rPh>
    <rPh sb="170" eb="173">
      <t>ロウキュウカ</t>
    </rPh>
    <rPh sb="175" eb="177">
      <t>シセツ</t>
    </rPh>
    <rPh sb="178" eb="180">
      <t>コウシン</t>
    </rPh>
    <rPh sb="182" eb="186">
      <t>コウド</t>
    </rPh>
    <rPh sb="186" eb="188">
      <t>ショリ</t>
    </rPh>
    <rPh sb="188" eb="190">
      <t>ドウニュウ</t>
    </rPh>
    <rPh sb="190" eb="191">
      <t>トウ</t>
    </rPh>
    <rPh sb="192" eb="195">
      <t>ダイキボ</t>
    </rPh>
    <rPh sb="195" eb="197">
      <t>トウシ</t>
    </rPh>
    <rPh sb="201" eb="203">
      <t>コンゴ</t>
    </rPh>
    <rPh sb="204" eb="208">
      <t>ケイエイジョウキョウ</t>
    </rPh>
    <rPh sb="209" eb="210">
      <t>キビ</t>
    </rPh>
    <rPh sb="217" eb="219">
      <t>ヨソウ</t>
    </rPh>
    <rPh sb="227" eb="229">
      <t>コンゴ</t>
    </rPh>
    <rPh sb="230" eb="233">
      <t>ミズジュヨウ</t>
    </rPh>
    <rPh sb="234" eb="236">
      <t>ミス</t>
    </rPh>
    <rPh sb="238" eb="242">
      <t>シセツキボ</t>
    </rPh>
    <rPh sb="243" eb="246">
      <t>サイテキカ</t>
    </rPh>
    <rPh sb="257" eb="258">
      <t>ハカ</t>
    </rPh>
    <rPh sb="260" eb="265">
      <t>チョウキテキシテン</t>
    </rPh>
    <rPh sb="266" eb="267">
      <t>タ</t>
    </rPh>
    <rPh sb="269" eb="271">
      <t>シセツ</t>
    </rPh>
    <rPh sb="272" eb="275">
      <t>コウリツテキ</t>
    </rPh>
    <rPh sb="276" eb="279">
      <t>コウカテキ</t>
    </rPh>
    <rPh sb="290" eb="291">
      <t>トウ</t>
    </rPh>
    <rPh sb="294" eb="298">
      <t>ケイエイカイゼン</t>
    </rPh>
    <rPh sb="299" eb="300">
      <t>ト</t>
    </rPh>
    <rPh sb="301" eb="302">
      <t>ク</t>
    </rPh>
    <rPh sb="311" eb="313">
      <t>テキセツ</t>
    </rPh>
    <rPh sb="314" eb="316">
      <t>リョウキン</t>
    </rPh>
    <rPh sb="322" eb="326">
      <t>リョウキンカイテイ</t>
    </rPh>
    <rPh sb="327" eb="330">
      <t>ケイゾクテキ</t>
    </rPh>
    <rPh sb="331" eb="333">
      <t>ケントウ</t>
    </rPh>
    <rPh sb="335" eb="338">
      <t>ジゾクテキ</t>
    </rPh>
    <rPh sb="339" eb="343">
      <t>ジギョウウンエイ</t>
    </rPh>
    <rPh sb="344" eb="345">
      <t>ツト</t>
    </rPh>
    <phoneticPr fontId="4"/>
  </si>
  <si>
    <t>「①経常収支比率」は減価償却費の減少や、令和4年度に高騰した動力費の減少等により100％を上回った。
「②累積欠損金比率」は0％と平成6年度以降、健全経営を維持している。
「③流動比率」は短期債務に対して十分な支払能力を有しているとされる、概ね200％以上の水準を確保しており、財務状況は良好である。
「④企業債残高対給水収益比率」は類似団体平均より高いものの、比率は年々減少している。
「⑤料金回収率」は100％を超えているものの、供給単価が相対的に低いため、類似団体平均を下回っている。
「⑥給水原価」は類似団体と比較して低い水準にあるものの、維持管理費の増加により、上昇傾向にある。
「⑦施設利用率」は横ばいで、類似団体平均を上回っている。
「⑧有収率」は水道施設を適正に維持管理していることにより、概ね100％で安定している。</t>
    <rPh sb="2" eb="8">
      <t>ケイジョウシュウシヒリツ</t>
    </rPh>
    <rPh sb="10" eb="15">
      <t>ゲンカショウキャクヒ</t>
    </rPh>
    <rPh sb="16" eb="18">
      <t>ゲンショウ</t>
    </rPh>
    <rPh sb="20" eb="22">
      <t>レイワ</t>
    </rPh>
    <rPh sb="23" eb="25">
      <t>ネンド</t>
    </rPh>
    <rPh sb="26" eb="28">
      <t>コウトウ</t>
    </rPh>
    <rPh sb="36" eb="37">
      <t>トウ</t>
    </rPh>
    <rPh sb="45" eb="47">
      <t>ウワマワ</t>
    </rPh>
    <rPh sb="53" eb="55">
      <t>ルイセキ</t>
    </rPh>
    <rPh sb="55" eb="58">
      <t>ケッソンキン</t>
    </rPh>
    <rPh sb="58" eb="60">
      <t>ヒリツ</t>
    </rPh>
    <rPh sb="65" eb="67">
      <t>ヘイセイ</t>
    </rPh>
    <rPh sb="68" eb="72">
      <t>ネンドイコウ</t>
    </rPh>
    <rPh sb="73" eb="77">
      <t>ケンゼンケイエイ</t>
    </rPh>
    <rPh sb="78" eb="80">
      <t>イジ</t>
    </rPh>
    <rPh sb="88" eb="92">
      <t>リュウドウヒリツ</t>
    </rPh>
    <rPh sb="94" eb="98">
      <t>タンキサイム</t>
    </rPh>
    <rPh sb="99" eb="100">
      <t>タイ</t>
    </rPh>
    <rPh sb="102" eb="104">
      <t>ジュウブン</t>
    </rPh>
    <rPh sb="110" eb="111">
      <t>ユウ</t>
    </rPh>
    <rPh sb="120" eb="121">
      <t>オオム</t>
    </rPh>
    <rPh sb="126" eb="128">
      <t>イジョウ</t>
    </rPh>
    <rPh sb="129" eb="131">
      <t>スイジュン</t>
    </rPh>
    <rPh sb="132" eb="134">
      <t>カクホ</t>
    </rPh>
    <rPh sb="139" eb="143">
      <t>ザイムジョウキョウ</t>
    </rPh>
    <rPh sb="144" eb="146">
      <t>リョウコウ</t>
    </rPh>
    <rPh sb="153" eb="159">
      <t>キギョウサイザンダカタイ</t>
    </rPh>
    <rPh sb="159" eb="165">
      <t>キュウスイシュウエキヒリツ</t>
    </rPh>
    <rPh sb="167" eb="171">
      <t>ルイジダンタイ</t>
    </rPh>
    <rPh sb="171" eb="173">
      <t>ヘイキン</t>
    </rPh>
    <rPh sb="175" eb="176">
      <t>タカ</t>
    </rPh>
    <rPh sb="181" eb="183">
      <t>ヒリツ</t>
    </rPh>
    <rPh sb="184" eb="186">
      <t>ネンネン</t>
    </rPh>
    <rPh sb="186" eb="188">
      <t>ゲンショウ</t>
    </rPh>
    <rPh sb="196" eb="201">
      <t>リョウキンカイシュウリツ</t>
    </rPh>
    <rPh sb="208" eb="209">
      <t>コ</t>
    </rPh>
    <rPh sb="217" eb="221">
      <t>キョウキュウタンカ</t>
    </rPh>
    <rPh sb="222" eb="225">
      <t>ソウタイテキ</t>
    </rPh>
    <rPh sb="226" eb="227">
      <t>ヒク</t>
    </rPh>
    <rPh sb="231" eb="235">
      <t>ルイジダンタイ</t>
    </rPh>
    <rPh sb="235" eb="237">
      <t>ヘイキン</t>
    </rPh>
    <rPh sb="238" eb="240">
      <t>シタマワ</t>
    </rPh>
    <rPh sb="248" eb="250">
      <t>キュウスイ</t>
    </rPh>
    <rPh sb="250" eb="252">
      <t>ゲンカ</t>
    </rPh>
    <rPh sb="254" eb="258">
      <t>ルイジダンタイ</t>
    </rPh>
    <rPh sb="259" eb="261">
      <t>ヒカク</t>
    </rPh>
    <rPh sb="263" eb="264">
      <t>ヒク</t>
    </rPh>
    <rPh sb="265" eb="267">
      <t>スイジュン</t>
    </rPh>
    <rPh sb="274" eb="279">
      <t>イジカンリヒ</t>
    </rPh>
    <rPh sb="280" eb="282">
      <t>ゾウカ</t>
    </rPh>
    <rPh sb="286" eb="290">
      <t>ジョウショウケイコウ</t>
    </rPh>
    <rPh sb="297" eb="302">
      <t>シセツリヨウリツ</t>
    </rPh>
    <rPh sb="304" eb="305">
      <t>ヨコ</t>
    </rPh>
    <rPh sb="326" eb="329">
      <t>ユウシュウリツ</t>
    </rPh>
    <rPh sb="331" eb="335">
      <t>スイドウシセツ</t>
    </rPh>
    <rPh sb="336" eb="338">
      <t>テキセイ</t>
    </rPh>
    <rPh sb="339" eb="343">
      <t>イジカンリ</t>
    </rPh>
    <rPh sb="353" eb="354">
      <t>オオム</t>
    </rPh>
    <rPh sb="360" eb="362">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</si>
</sst>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0.04</c:v>
                </c:pt>
                <c:pt idx="2">
                  <c:v>0.01</c:v>
                </c:pt>
                <c:pt idx="3">
                  <c:v>0.18</c:v>
                </c:pt>
                <c:pt idx="4">
                  <c:v>0.01</c:v>
                </c:pt>
              </c:numCache>
            </c:numRef>
          </c:val>
          <c:extLst>
            <c:ext xmlns:c16="http://schemas.microsoft.com/office/drawing/2014/chart" uri="{C3380CC4-5D6E-409C-BE32-E72D297353CC}">
              <c16:uniqueId val="{00000000-9DC2-4049-A246-C0349C3DA4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9DC2-4049-A246-C0349C3DA4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65.510000000000005</c:v>
                </c:pt>
                <c:pt idx="1">
                  <c:v>65.41</c:v>
                </c:pt>
                <c:pt idx="2">
                  <c:v>65.44</c:v>
                </c:pt>
                <c:pt idx="3">
                  <c:v>65.59</c:v>
                </c:pt>
                <c:pt idx="4">
                  <c:v>65.13</c:v>
                </c:pt>
              </c:numCache>
            </c:numRef>
          </c:val>
          <c:extLst>
            <c:ext xmlns:c16="http://schemas.microsoft.com/office/drawing/2014/chart" uri="{C3380CC4-5D6E-409C-BE32-E72D297353CC}">
              <c16:uniqueId val="{00000000-B380-461A-8F07-C462D196BD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B380-461A-8F07-C462D196BD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99.81</c:v>
                </c:pt>
                <c:pt idx="1">
                  <c:v>99.81</c:v>
                </c:pt>
                <c:pt idx="2">
                  <c:v>99.79</c:v>
                </c:pt>
                <c:pt idx="3">
                  <c:v>99.84</c:v>
                </c:pt>
                <c:pt idx="4">
                  <c:v>99.83</c:v>
                </c:pt>
              </c:numCache>
            </c:numRef>
          </c:val>
          <c:extLst>
            <c:ext xmlns:c16="http://schemas.microsoft.com/office/drawing/2014/chart" uri="{C3380CC4-5D6E-409C-BE32-E72D297353CC}">
              <c16:uniqueId val="{00000000-127D-47F2-8D05-C770A0A890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127D-47F2-8D05-C770A0A890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107.47</c:v>
                </c:pt>
                <c:pt idx="1">
                  <c:v>106.17</c:v>
                </c:pt>
                <c:pt idx="2">
                  <c:v>104.62</c:v>
                </c:pt>
                <c:pt idx="3">
                  <c:v>97.86</c:v>
                </c:pt>
                <c:pt idx="4">
                  <c:v>102.11</c:v>
                </c:pt>
              </c:numCache>
            </c:numRef>
          </c:val>
          <c:extLst>
            <c:ext xmlns:c16="http://schemas.microsoft.com/office/drawing/2014/chart" uri="{C3380CC4-5D6E-409C-BE32-E72D297353CC}">
              <c16:uniqueId val="{00000000-B0E8-4F92-83BD-F490EAF166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B0E8-4F92-83BD-F490EAF166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59.11</c:v>
                </c:pt>
                <c:pt idx="1">
                  <c:v>60.52</c:v>
                </c:pt>
                <c:pt idx="2">
                  <c:v>61.65</c:v>
                </c:pt>
                <c:pt idx="3">
                  <c:v>63.36</c:v>
                </c:pt>
                <c:pt idx="4">
                  <c:v>64.48</c:v>
                </c:pt>
              </c:numCache>
            </c:numRef>
          </c:val>
          <c:extLst>
            <c:ext xmlns:c16="http://schemas.microsoft.com/office/drawing/2014/chart" uri="{C3380CC4-5D6E-409C-BE32-E72D297353CC}">
              <c16:uniqueId val="{00000000-2C23-466A-95D5-3DC1A78FBA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2C23-466A-95D5-3DC1A78FBA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29.37</c:v>
                </c:pt>
                <c:pt idx="1">
                  <c:v>32.4</c:v>
                </c:pt>
                <c:pt idx="2">
                  <c:v>35.130000000000003</c:v>
                </c:pt>
                <c:pt idx="3">
                  <c:v>36.090000000000003</c:v>
                </c:pt>
                <c:pt idx="4">
                  <c:v>36.08</c:v>
                </c:pt>
              </c:numCache>
            </c:numRef>
          </c:val>
          <c:extLst>
            <c:ext xmlns:c16="http://schemas.microsoft.com/office/drawing/2014/chart" uri="{C3380CC4-5D6E-409C-BE32-E72D297353CC}">
              <c16:uniqueId val="{00000000-0A4B-4803-8AA7-0FFB77114F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0A4B-4803-8AA7-0FFB77114F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2C-4A51-AF9C-C73D83DE67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742C-4A51-AF9C-C73D83DE67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328.96</c:v>
                </c:pt>
                <c:pt idx="1">
                  <c:v>342.86</c:v>
                </c:pt>
                <c:pt idx="2">
                  <c:v>381.27</c:v>
                </c:pt>
                <c:pt idx="3">
                  <c:v>369.83</c:v>
                </c:pt>
                <c:pt idx="4">
                  <c:v>270.26</c:v>
                </c:pt>
              </c:numCache>
            </c:numRef>
          </c:val>
          <c:extLst>
            <c:ext xmlns:c16="http://schemas.microsoft.com/office/drawing/2014/chart" uri="{C3380CC4-5D6E-409C-BE32-E72D297353CC}">
              <c16:uniqueId val="{00000000-0BEE-4C62-AFFF-9CB7C9550A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0BEE-4C62-AFFF-9CB7C9550A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308.94</c:v>
                </c:pt>
                <c:pt idx="1">
                  <c:v>291.44</c:v>
                </c:pt>
                <c:pt idx="2">
                  <c:v>274.95999999999998</c:v>
                </c:pt>
                <c:pt idx="3">
                  <c:v>254.77</c:v>
                </c:pt>
                <c:pt idx="4">
                  <c:v>246.58</c:v>
                </c:pt>
              </c:numCache>
            </c:numRef>
          </c:val>
          <c:extLst>
            <c:ext xmlns:c16="http://schemas.microsoft.com/office/drawing/2014/chart" uri="{C3380CC4-5D6E-409C-BE32-E72D297353CC}">
              <c16:uniqueId val="{00000000-5F2F-45CA-8AF5-D8CE53279D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5F2F-45CA-8AF5-D8CE53279D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106.83</c:v>
                </c:pt>
                <c:pt idx="1">
                  <c:v>105.73</c:v>
                </c:pt>
                <c:pt idx="2">
                  <c:v>103.98</c:v>
                </c:pt>
                <c:pt idx="3">
                  <c:v>97.16</c:v>
                </c:pt>
                <c:pt idx="4">
                  <c:v>100.65</c:v>
                </c:pt>
              </c:numCache>
            </c:numRef>
          </c:val>
          <c:extLst>
            <c:ext xmlns:c16="http://schemas.microsoft.com/office/drawing/2014/chart" uri="{C3380CC4-5D6E-409C-BE32-E72D297353CC}">
              <c16:uniqueId val="{00000000-42C7-4CC7-BE42-2171E46F76A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42C7-4CC7-BE42-2171E46F76A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57.83</c:v>
                </c:pt>
                <c:pt idx="1">
                  <c:v>58.43</c:v>
                </c:pt>
                <c:pt idx="2">
                  <c:v>59.42</c:v>
                </c:pt>
                <c:pt idx="3">
                  <c:v>63.59</c:v>
                </c:pt>
                <c:pt idx="4">
                  <c:v>61.38</c:v>
                </c:pt>
              </c:numCache>
            </c:numRef>
          </c:val>
          <c:extLst>
            <c:ext xmlns:c16="http://schemas.microsoft.com/office/drawing/2014/chart" uri="{C3380CC4-5D6E-409C-BE32-E72D297353CC}">
              <c16:uniqueId val="{00000000-ABEA-4001-9543-E6449597EF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ABEA-4001-9543-E6449597EF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328125" defaultRowHeight="13" x14ac:dyDescent="0.2"/>
  <cols>
    <col min="1" max="1" width="2.6328125" customWidth="1"/>
    <col min="2" max="62" width="3.9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埼玉県</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用水供給事業</v>
      </c>
      <c r="Q8" s="77"/>
      <c r="R8" s="77"/>
      <c r="S8" s="77"/>
      <c r="T8" s="77"/>
      <c r="U8" s="77"/>
      <c r="V8" s="77"/>
      <c r="W8" s="77" t="str">
        <f>データ!$L$6</f>
        <v>B</v>
      </c>
      <c r="X8" s="77"/>
      <c r="Y8" s="77"/>
      <c r="Z8" s="77"/>
      <c r="AA8" s="77"/>
      <c r="AB8" s="77"/>
      <c r="AC8" s="77"/>
      <c r="AD8" s="77" t="str">
        <f>データ!$M$6</f>
        <v>自治体職員</v>
      </c>
      <c r="AE8" s="77"/>
      <c r="AF8" s="77"/>
      <c r="AG8" s="77"/>
      <c r="AH8" s="77"/>
      <c r="AI8" s="77"/>
      <c r="AJ8" s="77"/>
      <c r="AK8" s="2"/>
      <c r="AL8" s="68">
        <f>データ!$R$6</f>
        <v>7378639</v>
      </c>
      <c r="AM8" s="68"/>
      <c r="AN8" s="68"/>
      <c r="AO8" s="68"/>
      <c r="AP8" s="68"/>
      <c r="AQ8" s="68"/>
      <c r="AR8" s="68"/>
      <c r="AS8" s="68"/>
      <c r="AT8" s="36">
        <f>データ!$S$6</f>
        <v>31.11</v>
      </c>
      <c r="AU8" s="37"/>
      <c r="AV8" s="37"/>
      <c r="AW8" s="37"/>
      <c r="AX8" s="37"/>
      <c r="AY8" s="37"/>
      <c r="AZ8" s="37"/>
      <c r="BA8" s="37"/>
      <c r="BB8" s="57">
        <f>データ!$T$6</f>
        <v>237179.01</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73.239999999999995</v>
      </c>
      <c r="J10" s="37"/>
      <c r="K10" s="37"/>
      <c r="L10" s="37"/>
      <c r="M10" s="37"/>
      <c r="N10" s="37"/>
      <c r="O10" s="67"/>
      <c r="P10" s="57">
        <f>データ!$P$6</f>
        <v>99.76</v>
      </c>
      <c r="Q10" s="57"/>
      <c r="R10" s="57"/>
      <c r="S10" s="57"/>
      <c r="T10" s="57"/>
      <c r="U10" s="57"/>
      <c r="V10" s="57"/>
      <c r="W10" s="68">
        <f>データ!$Q$6</f>
        <v>0</v>
      </c>
      <c r="X10" s="68"/>
      <c r="Y10" s="68"/>
      <c r="Z10" s="68"/>
      <c r="AA10" s="68"/>
      <c r="AB10" s="68"/>
      <c r="AC10" s="68"/>
      <c r="AD10" s="2"/>
      <c r="AE10" s="2"/>
      <c r="AF10" s="2"/>
      <c r="AG10" s="2"/>
      <c r="AH10" s="2"/>
      <c r="AI10" s="2"/>
      <c r="AJ10" s="2"/>
      <c r="AK10" s="2"/>
      <c r="AL10" s="68">
        <f>データ!$U$6</f>
        <v>7270439</v>
      </c>
      <c r="AM10" s="68"/>
      <c r="AN10" s="68"/>
      <c r="AO10" s="68"/>
      <c r="AP10" s="68"/>
      <c r="AQ10" s="68"/>
      <c r="AR10" s="68"/>
      <c r="AS10" s="68"/>
      <c r="AT10" s="36">
        <f>データ!$V$6</f>
        <v>2784.77</v>
      </c>
      <c r="AU10" s="37"/>
      <c r="AV10" s="37"/>
      <c r="AW10" s="37"/>
      <c r="AX10" s="37"/>
      <c r="AY10" s="37"/>
      <c r="AZ10" s="37"/>
      <c r="BA10" s="37"/>
      <c r="BB10" s="57">
        <f>データ!$W$6</f>
        <v>2610.79</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109</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110</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qZICJF3WiVufCN9ZSgFvkvBugo7pHE50GqppJY8mWzsgxmsUY/qrKN0EPfajFhy2/uQALkowIoXnnxAGETivxQ==" saltValue="pMIFi4+ceozhyJFrifwR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110001</v>
      </c>
      <c r="D6" s="20">
        <f t="shared" si="3"/>
        <v>46</v>
      </c>
      <c r="E6" s="20">
        <f t="shared" si="3"/>
        <v>1</v>
      </c>
      <c r="F6" s="20">
        <f t="shared" si="3"/>
        <v>0</v>
      </c>
      <c r="G6" s="20">
        <f t="shared" si="3"/>
        <v>2</v>
      </c>
      <c r="H6" s="20" t="str">
        <f t="shared" si="3"/>
        <v>埼玉県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73.239999999999995</v>
      </c>
      <c r="P6" s="21">
        <f t="shared" si="3"/>
        <v>99.76</v>
      </c>
      <c r="Q6" s="21">
        <f t="shared" si="3"/>
        <v>0</v>
      </c>
      <c r="R6" s="21">
        <f t="shared" si="3"/>
        <v>7378639</v>
      </c>
      <c r="S6" s="21">
        <f t="shared" si="3"/>
        <v>31.11</v>
      </c>
      <c r="T6" s="21">
        <f t="shared" si="3"/>
        <v>237179.01</v>
      </c>
      <c r="U6" s="21">
        <f t="shared" si="3"/>
        <v>7270439</v>
      </c>
      <c r="V6" s="21">
        <f t="shared" si="3"/>
        <v>2784.77</v>
      </c>
      <c r="W6" s="21">
        <f t="shared" si="3"/>
        <v>2610.79</v>
      </c>
      <c r="X6" s="22">
        <f>IF(X7="",NA(),X7)</f>
        <v>107.47</v>
      </c>
      <c r="Y6" s="22">
        <f t="shared" ref="Y6:AG6" si="4">IF(Y7="",NA(),Y7)</f>
        <v>106.17</v>
      </c>
      <c r="Z6" s="22">
        <f t="shared" si="4"/>
        <v>104.62</v>
      </c>
      <c r="AA6" s="22">
        <f t="shared" si="4"/>
        <v>97.86</v>
      </c>
      <c r="AB6" s="22">
        <f t="shared" si="4"/>
        <v>102.11</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328.96</v>
      </c>
      <c r="AU6" s="22">
        <f t="shared" ref="AU6:BC6" si="6">IF(AU7="",NA(),AU7)</f>
        <v>342.86</v>
      </c>
      <c r="AV6" s="22">
        <f t="shared" si="6"/>
        <v>381.27</v>
      </c>
      <c r="AW6" s="22">
        <f t="shared" si="6"/>
        <v>369.83</v>
      </c>
      <c r="AX6" s="22">
        <f t="shared" si="6"/>
        <v>270.26</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308.94</v>
      </c>
      <c r="BF6" s="22">
        <f t="shared" ref="BF6:BN6" si="7">IF(BF7="",NA(),BF7)</f>
        <v>291.44</v>
      </c>
      <c r="BG6" s="22">
        <f t="shared" si="7"/>
        <v>274.95999999999998</v>
      </c>
      <c r="BH6" s="22">
        <f t="shared" si="7"/>
        <v>254.77</v>
      </c>
      <c r="BI6" s="22">
        <f t="shared" si="7"/>
        <v>246.58</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106.83</v>
      </c>
      <c r="BQ6" s="22">
        <f t="shared" ref="BQ6:BY6" si="8">IF(BQ7="",NA(),BQ7)</f>
        <v>105.73</v>
      </c>
      <c r="BR6" s="22">
        <f t="shared" si="8"/>
        <v>103.98</v>
      </c>
      <c r="BS6" s="22">
        <f t="shared" si="8"/>
        <v>97.16</v>
      </c>
      <c r="BT6" s="22">
        <f t="shared" si="8"/>
        <v>100.65</v>
      </c>
      <c r="BU6" s="22">
        <f t="shared" si="8"/>
        <v>112.84</v>
      </c>
      <c r="BV6" s="22">
        <f t="shared" si="8"/>
        <v>110.77</v>
      </c>
      <c r="BW6" s="22">
        <f t="shared" si="8"/>
        <v>112.35</v>
      </c>
      <c r="BX6" s="22">
        <f t="shared" si="8"/>
        <v>106.47</v>
      </c>
      <c r="BY6" s="22">
        <f t="shared" si="8"/>
        <v>107.7</v>
      </c>
      <c r="BZ6" s="21" t="str">
        <f>IF(BZ7="","",IF(BZ7="-","【-】","【"&amp;SUBSTITUTE(TEXT(BZ7,"#,##0.00"),"-","△")&amp;"】"))</f>
        <v>【107.70】</v>
      </c>
      <c r="CA6" s="22">
        <f>IF(CA7="",NA(),CA7)</f>
        <v>57.83</v>
      </c>
      <c r="CB6" s="22">
        <f t="shared" ref="CB6:CJ6" si="9">IF(CB7="",NA(),CB7)</f>
        <v>58.43</v>
      </c>
      <c r="CC6" s="22">
        <f t="shared" si="9"/>
        <v>59.42</v>
      </c>
      <c r="CD6" s="22">
        <f t="shared" si="9"/>
        <v>63.59</v>
      </c>
      <c r="CE6" s="22">
        <f t="shared" si="9"/>
        <v>61.38</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65.510000000000005</v>
      </c>
      <c r="CM6" s="22">
        <f t="shared" ref="CM6:CU6" si="10">IF(CM7="",NA(),CM7)</f>
        <v>65.41</v>
      </c>
      <c r="CN6" s="22">
        <f t="shared" si="10"/>
        <v>65.44</v>
      </c>
      <c r="CO6" s="22">
        <f t="shared" si="10"/>
        <v>65.59</v>
      </c>
      <c r="CP6" s="22">
        <f t="shared" si="10"/>
        <v>65.13</v>
      </c>
      <c r="CQ6" s="22">
        <f t="shared" si="10"/>
        <v>61.69</v>
      </c>
      <c r="CR6" s="22">
        <f t="shared" si="10"/>
        <v>62.26</v>
      </c>
      <c r="CS6" s="22">
        <f t="shared" si="10"/>
        <v>62.22</v>
      </c>
      <c r="CT6" s="22">
        <f t="shared" si="10"/>
        <v>61.45</v>
      </c>
      <c r="CU6" s="22">
        <f t="shared" si="10"/>
        <v>61.63</v>
      </c>
      <c r="CV6" s="21" t="str">
        <f>IF(CV7="","",IF(CV7="-","【-】","【"&amp;SUBSTITUTE(TEXT(CV7,"#,##0.00"),"-","△")&amp;"】"))</f>
        <v>【61.63】</v>
      </c>
      <c r="CW6" s="22">
        <f>IF(CW7="",NA(),CW7)</f>
        <v>99.81</v>
      </c>
      <c r="CX6" s="22">
        <f t="shared" ref="CX6:DF6" si="11">IF(CX7="",NA(),CX7)</f>
        <v>99.81</v>
      </c>
      <c r="CY6" s="22">
        <f t="shared" si="11"/>
        <v>99.79</v>
      </c>
      <c r="CZ6" s="22">
        <f t="shared" si="11"/>
        <v>99.84</v>
      </c>
      <c r="DA6" s="22">
        <f t="shared" si="11"/>
        <v>99.83</v>
      </c>
      <c r="DB6" s="22">
        <f t="shared" si="11"/>
        <v>100</v>
      </c>
      <c r="DC6" s="22">
        <f t="shared" si="11"/>
        <v>100.16</v>
      </c>
      <c r="DD6" s="22">
        <f t="shared" si="11"/>
        <v>100.28</v>
      </c>
      <c r="DE6" s="22">
        <f t="shared" si="11"/>
        <v>100.29</v>
      </c>
      <c r="DF6" s="22">
        <f t="shared" si="11"/>
        <v>100.36</v>
      </c>
      <c r="DG6" s="21" t="str">
        <f>IF(DG7="","",IF(DG7="-","【-】","【"&amp;SUBSTITUTE(TEXT(DG7,"#,##0.00"),"-","△")&amp;"】"))</f>
        <v>【100.36】</v>
      </c>
      <c r="DH6" s="22">
        <f>IF(DH7="",NA(),DH7)</f>
        <v>59.11</v>
      </c>
      <c r="DI6" s="22">
        <f t="shared" ref="DI6:DQ6" si="12">IF(DI7="",NA(),DI7)</f>
        <v>60.52</v>
      </c>
      <c r="DJ6" s="22">
        <f t="shared" si="12"/>
        <v>61.65</v>
      </c>
      <c r="DK6" s="22">
        <f t="shared" si="12"/>
        <v>63.36</v>
      </c>
      <c r="DL6" s="22">
        <f t="shared" si="12"/>
        <v>64.48</v>
      </c>
      <c r="DM6" s="22">
        <f t="shared" si="12"/>
        <v>56.48</v>
      </c>
      <c r="DN6" s="22">
        <f t="shared" si="12"/>
        <v>57.5</v>
      </c>
      <c r="DO6" s="22">
        <f t="shared" si="12"/>
        <v>58.52</v>
      </c>
      <c r="DP6" s="22">
        <f t="shared" si="12"/>
        <v>59.51</v>
      </c>
      <c r="DQ6" s="22">
        <f t="shared" si="12"/>
        <v>60.24</v>
      </c>
      <c r="DR6" s="21" t="str">
        <f>IF(DR7="","",IF(DR7="-","【-】","【"&amp;SUBSTITUTE(TEXT(DR7,"#,##0.00"),"-","△")&amp;"】"))</f>
        <v>【60.24】</v>
      </c>
      <c r="DS6" s="22">
        <f>IF(DS7="",NA(),DS7)</f>
        <v>29.37</v>
      </c>
      <c r="DT6" s="22">
        <f t="shared" ref="DT6:EB6" si="13">IF(DT7="",NA(),DT7)</f>
        <v>32.4</v>
      </c>
      <c r="DU6" s="22">
        <f t="shared" si="13"/>
        <v>35.130000000000003</v>
      </c>
      <c r="DV6" s="22">
        <f t="shared" si="13"/>
        <v>36.090000000000003</v>
      </c>
      <c r="DW6" s="22">
        <f t="shared" si="13"/>
        <v>36.08</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2">
        <f t="shared" ref="EE6:EM6" si="14">IF(EE7="",NA(),EE7)</f>
        <v>0.04</v>
      </c>
      <c r="EF6" s="22">
        <f t="shared" si="14"/>
        <v>0.01</v>
      </c>
      <c r="EG6" s="22">
        <f t="shared" si="14"/>
        <v>0.18</v>
      </c>
      <c r="EH6" s="22">
        <f t="shared" si="14"/>
        <v>0.01</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110001</v>
      </c>
      <c r="D7" s="24">
        <v>46</v>
      </c>
      <c r="E7" s="24">
        <v>1</v>
      </c>
      <c r="F7" s="24">
        <v>0</v>
      </c>
      <c r="G7" s="24">
        <v>2</v>
      </c>
      <c r="H7" s="24" t="s">
        <v>93</v>
      </c>
      <c r="I7" s="24" t="s">
        <v>94</v>
      </c>
      <c r="J7" s="24" t="s">
        <v>95</v>
      </c>
      <c r="K7" s="24" t="s">
        <v>96</v>
      </c>
      <c r="L7" s="24" t="s">
        <v>97</v>
      </c>
      <c r="M7" s="24" t="s">
        <v>98</v>
      </c>
      <c r="N7" s="25" t="s">
        <v>99</v>
      </c>
      <c r="O7" s="25">
        <v>73.239999999999995</v>
      </c>
      <c r="P7" s="25">
        <v>99.76</v>
      </c>
      <c r="Q7" s="25">
        <v>0</v>
      </c>
      <c r="R7" s="25">
        <v>7378639</v>
      </c>
      <c r="S7" s="25">
        <v>31.11</v>
      </c>
      <c r="T7" s="25">
        <v>237179.01</v>
      </c>
      <c r="U7" s="25">
        <v>7270439</v>
      </c>
      <c r="V7" s="25">
        <v>2784.77</v>
      </c>
      <c r="W7" s="25">
        <v>2610.79</v>
      </c>
      <c r="X7" s="25">
        <v>107.47</v>
      </c>
      <c r="Y7" s="25">
        <v>106.17</v>
      </c>
      <c r="Z7" s="25">
        <v>104.62</v>
      </c>
      <c r="AA7" s="25">
        <v>97.86</v>
      </c>
      <c r="AB7" s="25">
        <v>102.11</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328.96</v>
      </c>
      <c r="AU7" s="25">
        <v>342.86</v>
      </c>
      <c r="AV7" s="25">
        <v>381.27</v>
      </c>
      <c r="AW7" s="25">
        <v>369.83</v>
      </c>
      <c r="AX7" s="25">
        <v>270.26</v>
      </c>
      <c r="AY7" s="25">
        <v>271.10000000000002</v>
      </c>
      <c r="AZ7" s="25">
        <v>284.45</v>
      </c>
      <c r="BA7" s="25">
        <v>309.23</v>
      </c>
      <c r="BB7" s="25">
        <v>313.43</v>
      </c>
      <c r="BC7" s="25">
        <v>303.10000000000002</v>
      </c>
      <c r="BD7" s="25">
        <v>303.10000000000002</v>
      </c>
      <c r="BE7" s="25">
        <v>308.94</v>
      </c>
      <c r="BF7" s="25">
        <v>291.44</v>
      </c>
      <c r="BG7" s="25">
        <v>274.95999999999998</v>
      </c>
      <c r="BH7" s="25">
        <v>254.77</v>
      </c>
      <c r="BI7" s="25">
        <v>246.58</v>
      </c>
      <c r="BJ7" s="25">
        <v>272.95999999999998</v>
      </c>
      <c r="BK7" s="25">
        <v>260.95999999999998</v>
      </c>
      <c r="BL7" s="25">
        <v>240.07</v>
      </c>
      <c r="BM7" s="25">
        <v>224.81</v>
      </c>
      <c r="BN7" s="25">
        <v>210.83</v>
      </c>
      <c r="BO7" s="25">
        <v>210.83</v>
      </c>
      <c r="BP7" s="25">
        <v>106.83</v>
      </c>
      <c r="BQ7" s="25">
        <v>105.73</v>
      </c>
      <c r="BR7" s="25">
        <v>103.98</v>
      </c>
      <c r="BS7" s="25">
        <v>97.16</v>
      </c>
      <c r="BT7" s="25">
        <v>100.65</v>
      </c>
      <c r="BU7" s="25">
        <v>112.84</v>
      </c>
      <c r="BV7" s="25">
        <v>110.77</v>
      </c>
      <c r="BW7" s="25">
        <v>112.35</v>
      </c>
      <c r="BX7" s="25">
        <v>106.47</v>
      </c>
      <c r="BY7" s="25">
        <v>107.7</v>
      </c>
      <c r="BZ7" s="25">
        <v>107.7</v>
      </c>
      <c r="CA7" s="25">
        <v>57.83</v>
      </c>
      <c r="CB7" s="25">
        <v>58.43</v>
      </c>
      <c r="CC7" s="25">
        <v>59.42</v>
      </c>
      <c r="CD7" s="25">
        <v>63.59</v>
      </c>
      <c r="CE7" s="25">
        <v>61.38</v>
      </c>
      <c r="CF7" s="25">
        <v>73.849999999999994</v>
      </c>
      <c r="CG7" s="25">
        <v>73.180000000000007</v>
      </c>
      <c r="CH7" s="25">
        <v>73.05</v>
      </c>
      <c r="CI7" s="25">
        <v>77.53</v>
      </c>
      <c r="CJ7" s="25">
        <v>76.25</v>
      </c>
      <c r="CK7" s="25">
        <v>76.25</v>
      </c>
      <c r="CL7" s="25">
        <v>65.510000000000005</v>
      </c>
      <c r="CM7" s="25">
        <v>65.41</v>
      </c>
      <c r="CN7" s="25">
        <v>65.44</v>
      </c>
      <c r="CO7" s="25">
        <v>65.59</v>
      </c>
      <c r="CP7" s="25">
        <v>65.13</v>
      </c>
      <c r="CQ7" s="25">
        <v>61.69</v>
      </c>
      <c r="CR7" s="25">
        <v>62.26</v>
      </c>
      <c r="CS7" s="25">
        <v>62.22</v>
      </c>
      <c r="CT7" s="25">
        <v>61.45</v>
      </c>
      <c r="CU7" s="25">
        <v>61.63</v>
      </c>
      <c r="CV7" s="25">
        <v>61.63</v>
      </c>
      <c r="CW7" s="25">
        <v>99.81</v>
      </c>
      <c r="CX7" s="25">
        <v>99.81</v>
      </c>
      <c r="CY7" s="25">
        <v>99.79</v>
      </c>
      <c r="CZ7" s="25">
        <v>99.84</v>
      </c>
      <c r="DA7" s="25">
        <v>99.83</v>
      </c>
      <c r="DB7" s="25">
        <v>100</v>
      </c>
      <c r="DC7" s="25">
        <v>100.16</v>
      </c>
      <c r="DD7" s="25">
        <v>100.28</v>
      </c>
      <c r="DE7" s="25">
        <v>100.29</v>
      </c>
      <c r="DF7" s="25">
        <v>100.36</v>
      </c>
      <c r="DG7" s="25">
        <v>100.36</v>
      </c>
      <c r="DH7" s="25">
        <v>59.11</v>
      </c>
      <c r="DI7" s="25">
        <v>60.52</v>
      </c>
      <c r="DJ7" s="25">
        <v>61.65</v>
      </c>
      <c r="DK7" s="25">
        <v>63.36</v>
      </c>
      <c r="DL7" s="25">
        <v>64.48</v>
      </c>
      <c r="DM7" s="25">
        <v>56.48</v>
      </c>
      <c r="DN7" s="25">
        <v>57.5</v>
      </c>
      <c r="DO7" s="25">
        <v>58.52</v>
      </c>
      <c r="DP7" s="25">
        <v>59.51</v>
      </c>
      <c r="DQ7" s="25">
        <v>60.24</v>
      </c>
      <c r="DR7" s="25">
        <v>60.24</v>
      </c>
      <c r="DS7" s="25">
        <v>29.37</v>
      </c>
      <c r="DT7" s="25">
        <v>32.4</v>
      </c>
      <c r="DU7" s="25">
        <v>35.130000000000003</v>
      </c>
      <c r="DV7" s="25">
        <v>36.090000000000003</v>
      </c>
      <c r="DW7" s="25">
        <v>36.08</v>
      </c>
      <c r="DX7" s="25">
        <v>27.61</v>
      </c>
      <c r="DY7" s="25">
        <v>30.3</v>
      </c>
      <c r="DZ7" s="25">
        <v>31.74</v>
      </c>
      <c r="EA7" s="25">
        <v>32.380000000000003</v>
      </c>
      <c r="EB7" s="25">
        <v>34.479999999999997</v>
      </c>
      <c r="EC7" s="25">
        <v>34.479999999999997</v>
      </c>
      <c r="ED7" s="25">
        <v>0</v>
      </c>
      <c r="EE7" s="25">
        <v>0.04</v>
      </c>
      <c r="EF7" s="25">
        <v>0.01</v>
      </c>
      <c r="EG7" s="25">
        <v>0.18</v>
      </c>
      <c r="EH7" s="25">
        <v>0.01</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90E4D2-653D-4BF3-8331-388AFA1C21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EC341C-E9E8-4E45-A324-847A93C523C7}">
  <ds:schemaRefs>
    <ds:schemaRef ds:uri="http://schemas.microsoft.com/office/2006/metadata/properties"/>
    <ds:schemaRef ds:uri="http://schemas.microsoft.com/office/infopath/2007/PartnerControls"/>
    <ds:schemaRef ds:uri="fd32c9f7-8932-4d07-b49b-91c8a1e26893"/>
    <ds:schemaRef ds:uri="96f7774a-1fa4-49d3-a956-75b9c85e9b43"/>
  </ds:schemaRefs>
</ds:datastoreItem>
</file>

<file path=customXml/itemProps3.xml><?xml version="1.0" encoding="utf-8"?>
<ds:datastoreItem xmlns:ds="http://schemas.openxmlformats.org/officeDocument/2006/customXml" ds:itemID="{5283EB22-E7A3-426D-8045-4A27398803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2025-02-06T10:37:18Z</dcterms:created>
  <dcterms:modified xsi:type="dcterms:W3CDTF">2025-03-10T07:16:54Z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