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F9581C16-90E3-40F8-9129-8A5454EBC62D}" xr6:coauthVersionLast="47" xr6:coauthVersionMax="47" xr10:uidLastSave="{00000000-0000-0000-0000-000000000000}"/>
  <bookViews>
    <workbookView xWindow="-110" yWindow="-110" windowWidth="19420" windowHeight="10560" tabRatio="918" activeTab="3" xr2:uid="{00000000-000D-0000-FFFF-FFFF00000000}"/>
  </bookViews>
  <sheets>
    <sheet name="１職員" sheetId="1" r:id="rId1"/>
    <sheet name="2 職員 (社教主事)" sheetId="41" r:id="rId2"/>
    <sheet name="3 設置" sheetId="9" r:id="rId3"/>
    <sheet name="4 講座対象" sheetId="33" r:id="rId4"/>
    <sheet name="5 講座内容" sheetId="34" r:id="rId5"/>
    <sheet name="6 講座等状況" sheetId="37" r:id="rId6"/>
    <sheet name="6 内容別" sheetId="38" r:id="rId7"/>
    <sheet name="7(1)体制" sheetId="15" r:id="rId8"/>
    <sheet name="7(２)民間" sheetId="16" r:id="rId9"/>
    <sheet name="7(３)ボラ" sheetId="26" r:id="rId10"/>
    <sheet name="7(４)余裕" sheetId="27" r:id="rId11"/>
    <sheet name="8 機会" sheetId="18" r:id="rId12"/>
  </sheets>
  <definedNames>
    <definedName name="_xlnm._FilterDatabase" localSheetId="2" hidden="1">'3 設置'!$B$46:$M$74</definedName>
    <definedName name="_xlnm.Print_Area" localSheetId="0">'１職員'!$A$1:$X$85</definedName>
    <definedName name="_xlnm.Print_Area" localSheetId="1">'2 職員 (社教主事)'!$A$1:$J$76</definedName>
    <definedName name="_xlnm.Print_Area" localSheetId="2">'3 設置'!$A$1:$L$79</definedName>
    <definedName name="_xlnm.Print_Area" localSheetId="3">'4 講座対象'!$A$1:$AC$72</definedName>
    <definedName name="_xlnm.Print_Area" localSheetId="4">'5 講座内容'!$A$1:$AK$74</definedName>
    <definedName name="_xlnm.Print_Area" localSheetId="6">'6 内容別'!$A$1:$N$66</definedName>
    <definedName name="_xlnm.Print_Area" localSheetId="7">'7(1)体制'!$A$1:$M$69</definedName>
    <definedName name="_xlnm.Print_Area" localSheetId="8">'7(２)民間'!$A$1:$T$69</definedName>
    <definedName name="_xlnm.Print_Area" localSheetId="9">'7(３)ボラ'!$A$1:$I$158</definedName>
    <definedName name="_xlnm.Print_Area" localSheetId="10">'7(４)余裕'!$A$1:$E$73</definedName>
    <definedName name="_xlnm.Print_Area" localSheetId="11">'8 機会'!$A$1:$S$68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3" i="33" l="1"/>
  <c r="AA23" i="33"/>
  <c r="Z23" i="33"/>
  <c r="H72" i="9"/>
  <c r="H60" i="9"/>
  <c r="H61" i="9"/>
  <c r="H63" i="9"/>
  <c r="H64" i="9"/>
  <c r="H65" i="9"/>
  <c r="H66" i="9"/>
  <c r="H67" i="9"/>
  <c r="H68" i="9"/>
  <c r="H69" i="9"/>
  <c r="H59" i="9"/>
  <c r="H58" i="9"/>
  <c r="H57" i="9"/>
  <c r="H48" i="9"/>
  <c r="H49" i="9"/>
  <c r="H50" i="9"/>
  <c r="H51" i="9"/>
  <c r="H52" i="9"/>
  <c r="H53" i="9"/>
  <c r="H54" i="9"/>
  <c r="H55" i="9"/>
  <c r="H56" i="9"/>
  <c r="H47" i="9"/>
  <c r="H46" i="9"/>
  <c r="H40" i="9"/>
  <c r="H36" i="9"/>
  <c r="H37" i="9"/>
  <c r="H38" i="9"/>
  <c r="H39" i="9"/>
  <c r="H21" i="9"/>
  <c r="H22" i="9"/>
  <c r="H23" i="9"/>
  <c r="H24" i="9"/>
  <c r="H25" i="9"/>
  <c r="H26" i="9"/>
  <c r="H27" i="9"/>
  <c r="H28" i="9"/>
  <c r="H29" i="9"/>
  <c r="H30" i="9"/>
  <c r="H31" i="9"/>
  <c r="H32" i="9"/>
  <c r="H33" i="9"/>
  <c r="H34" i="9"/>
  <c r="H35" i="9"/>
  <c r="H20" i="9"/>
  <c r="H19" i="9"/>
  <c r="H18" i="9"/>
  <c r="H16" i="9"/>
  <c r="H17" i="9"/>
  <c r="H11" i="9"/>
  <c r="H12" i="9"/>
  <c r="H13" i="9"/>
  <c r="H14" i="9"/>
  <c r="H15" i="9"/>
  <c r="H8" i="9"/>
  <c r="H9" i="9"/>
  <c r="H10" i="9"/>
  <c r="H7" i="9"/>
  <c r="H6" i="9"/>
  <c r="H5" i="9"/>
  <c r="Q68" i="16"/>
  <c r="L68" i="16"/>
  <c r="K68" i="16"/>
  <c r="F68" i="16"/>
  <c r="E68" i="16"/>
  <c r="D68" i="16"/>
  <c r="G68" i="16"/>
  <c r="S67" i="18" l="1"/>
  <c r="K67" i="18"/>
  <c r="F58" i="33"/>
  <c r="E58" i="33"/>
  <c r="D58" i="33"/>
  <c r="I54" i="37"/>
  <c r="I27" i="37"/>
  <c r="I64" i="41"/>
  <c r="AB46" i="33" l="1"/>
  <c r="AA46" i="33"/>
  <c r="Z46" i="33"/>
  <c r="AB9" i="33" l="1"/>
  <c r="AA9" i="33"/>
  <c r="Z9" i="33"/>
  <c r="I10" i="41"/>
  <c r="AB5" i="33" l="1"/>
  <c r="AA5" i="33"/>
  <c r="Z5" i="33"/>
  <c r="AB27" i="33" l="1"/>
  <c r="AA27" i="33"/>
  <c r="Z27" i="33"/>
  <c r="I28" i="41"/>
  <c r="AB7" i="33" l="1"/>
  <c r="AA7" i="33"/>
  <c r="Z7" i="33"/>
  <c r="I8" i="41"/>
  <c r="AB51" i="33" l="1"/>
  <c r="AA51" i="33"/>
  <c r="Z51" i="33"/>
  <c r="I56" i="41"/>
  <c r="AB57" i="33" l="1"/>
  <c r="AA57" i="33"/>
  <c r="Z57" i="33"/>
  <c r="I62" i="41"/>
  <c r="AB32" i="33" l="1"/>
  <c r="AA32" i="33"/>
  <c r="Z32" i="33"/>
  <c r="I33" i="41"/>
  <c r="AB53" i="33" l="1"/>
  <c r="AA53" i="33"/>
  <c r="Z53" i="33"/>
  <c r="I58" i="41"/>
  <c r="AB56" i="33" l="1"/>
  <c r="AA56" i="33"/>
  <c r="Z56" i="33"/>
  <c r="I61" i="41"/>
  <c r="AB48" i="33" l="1"/>
  <c r="AA48" i="33"/>
  <c r="Z48" i="33"/>
  <c r="I53" i="41"/>
  <c r="AB45" i="33" l="1"/>
  <c r="AA45" i="33"/>
  <c r="Z45" i="33"/>
  <c r="I50" i="41"/>
  <c r="AB50" i="33" l="1"/>
  <c r="AA50" i="33"/>
  <c r="Z50" i="33"/>
  <c r="I55" i="41"/>
  <c r="I24" i="41" l="1"/>
  <c r="AB41" i="33" l="1"/>
  <c r="AA41" i="33"/>
  <c r="Z41" i="33"/>
  <c r="I46" i="41"/>
  <c r="AB33" i="33" l="1"/>
  <c r="AA33" i="33"/>
  <c r="Z33" i="33"/>
  <c r="I34" i="41"/>
  <c r="AB43" i="33" l="1"/>
  <c r="AA43" i="33"/>
  <c r="Z43" i="33"/>
  <c r="I48" i="41"/>
  <c r="AB49" i="33" l="1"/>
  <c r="AA49" i="33"/>
  <c r="Z49" i="33"/>
  <c r="I54" i="41"/>
  <c r="AB16" i="33" l="1"/>
  <c r="AA16" i="33"/>
  <c r="Z16" i="33"/>
  <c r="I17" i="41"/>
  <c r="AB67" i="33" l="1"/>
  <c r="AA67" i="33"/>
  <c r="Z67" i="33"/>
  <c r="I72" i="41"/>
  <c r="AB55" i="33" l="1"/>
  <c r="AA55" i="33"/>
  <c r="Z55" i="33"/>
  <c r="I60" i="41"/>
  <c r="AB38" i="33" l="1"/>
  <c r="AA38" i="33"/>
  <c r="Z38" i="33"/>
  <c r="I39" i="41"/>
  <c r="AB21" i="33" l="1"/>
  <c r="AA21" i="33"/>
  <c r="Z21" i="33"/>
  <c r="I22" i="41"/>
  <c r="AB10" i="33" l="1"/>
  <c r="AA10" i="33"/>
  <c r="Z10" i="33"/>
  <c r="I11" i="41"/>
  <c r="AB61" i="33" l="1"/>
  <c r="AA61" i="33"/>
  <c r="Z61" i="33"/>
  <c r="I66" i="41"/>
  <c r="AB44" i="33" l="1"/>
  <c r="AA44" i="33"/>
  <c r="Z44" i="33"/>
  <c r="I49" i="41"/>
  <c r="AB64" i="33" l="1"/>
  <c r="AA64" i="33"/>
  <c r="Z64" i="33"/>
  <c r="I69" i="41"/>
  <c r="AB31" i="33" l="1"/>
  <c r="AA31" i="33"/>
  <c r="Z31" i="33"/>
  <c r="I32" i="41"/>
  <c r="AB40" i="33" l="1"/>
  <c r="AA40" i="33"/>
  <c r="Z40" i="33"/>
  <c r="I41" i="41"/>
  <c r="AB42" i="33" l="1"/>
  <c r="AA42" i="33"/>
  <c r="Z42" i="33"/>
  <c r="I47" i="41"/>
  <c r="AB28" i="33" l="1"/>
  <c r="AA28" i="33"/>
  <c r="Z28" i="33"/>
  <c r="I29" i="41"/>
  <c r="AB34" i="33" l="1"/>
  <c r="AA34" i="33"/>
  <c r="Z34" i="33"/>
  <c r="I35" i="41"/>
  <c r="AB25" i="33" l="1"/>
  <c r="AA25" i="33"/>
  <c r="Z25" i="33"/>
  <c r="I26" i="41"/>
  <c r="AB14" i="33" l="1"/>
  <c r="AA14" i="33"/>
  <c r="Z14" i="33"/>
  <c r="I15" i="41"/>
  <c r="AB17" i="33" l="1"/>
  <c r="AA17" i="33"/>
  <c r="Z17" i="33"/>
  <c r="I18" i="41"/>
  <c r="AB24" i="33" l="1"/>
  <c r="AA24" i="33"/>
  <c r="Z24" i="33"/>
  <c r="I25" i="41"/>
  <c r="AB22" i="33" l="1"/>
  <c r="AA22" i="33"/>
  <c r="Z22" i="33"/>
  <c r="I23" i="41"/>
  <c r="AB66" i="33" l="1"/>
  <c r="AA66" i="33"/>
  <c r="Z66" i="33"/>
  <c r="I71" i="41"/>
  <c r="AB12" i="33" l="1"/>
  <c r="AA12" i="33"/>
  <c r="Z12" i="33"/>
  <c r="I13" i="41"/>
  <c r="AB19" i="33" l="1"/>
  <c r="AA19" i="33"/>
  <c r="Z19" i="33"/>
  <c r="I20" i="41"/>
  <c r="AB36" i="33" l="1"/>
  <c r="AA36" i="33"/>
  <c r="Z36" i="33"/>
  <c r="I37" i="41"/>
  <c r="AB6" i="33" l="1"/>
  <c r="AA6" i="33"/>
  <c r="Z6" i="33"/>
  <c r="I7" i="41"/>
  <c r="AB15" i="33" l="1"/>
  <c r="AA15" i="33"/>
  <c r="Z15" i="33"/>
  <c r="I16" i="41"/>
  <c r="AB52" i="33" l="1"/>
  <c r="AA52" i="33"/>
  <c r="Z52" i="33"/>
  <c r="I57" i="41"/>
  <c r="AB35" i="33" l="1"/>
  <c r="AA35" i="33"/>
  <c r="Z35" i="33"/>
  <c r="I36" i="41"/>
  <c r="I51" i="41" l="1"/>
  <c r="AB8" i="33" l="1"/>
  <c r="AA8" i="33"/>
  <c r="Z8" i="33"/>
  <c r="I9" i="41"/>
  <c r="AB20" i="33" l="1"/>
  <c r="AA20" i="33"/>
  <c r="Z20" i="33"/>
  <c r="I21" i="41"/>
  <c r="AB11" i="33" l="1"/>
  <c r="AA11" i="33"/>
  <c r="Z11" i="33"/>
  <c r="I12" i="41"/>
  <c r="AB13" i="33" l="1"/>
  <c r="AA13" i="33"/>
  <c r="Z13" i="33"/>
  <c r="I14" i="41"/>
  <c r="AB62" i="33" l="1"/>
  <c r="AA62" i="33"/>
  <c r="Z62" i="33"/>
  <c r="I67" i="41"/>
  <c r="AB47" i="33" l="1"/>
  <c r="AA47" i="33"/>
  <c r="Z47" i="33"/>
  <c r="I52" i="41"/>
  <c r="AB65" i="33" l="1"/>
  <c r="AA65" i="33"/>
  <c r="Z65" i="33"/>
  <c r="I70" i="41"/>
  <c r="AB26" i="33" l="1"/>
  <c r="AA26" i="33"/>
  <c r="Z26" i="33"/>
  <c r="I27" i="41"/>
  <c r="AB37" i="33" l="1"/>
  <c r="AA37" i="33"/>
  <c r="Z37" i="33"/>
  <c r="I38" i="41"/>
  <c r="AB63" i="33" l="1"/>
  <c r="AA63" i="33"/>
  <c r="Z63" i="33"/>
  <c r="I68" i="41"/>
  <c r="AB54" i="33" l="1"/>
  <c r="AA54" i="33"/>
  <c r="Z54" i="33"/>
  <c r="AB18" i="33" l="1"/>
  <c r="AA18" i="33"/>
  <c r="Z18" i="33"/>
  <c r="I19" i="41"/>
  <c r="AB58" i="33" l="1"/>
  <c r="AA58" i="33"/>
  <c r="Z58" i="33"/>
  <c r="I63" i="41"/>
  <c r="AB60" i="33" l="1"/>
  <c r="AA60" i="33"/>
  <c r="Z60" i="33"/>
  <c r="I65" i="41"/>
  <c r="AB30" i="33" l="1"/>
  <c r="AA30" i="33"/>
  <c r="Z30" i="33"/>
  <c r="I31" i="41"/>
  <c r="AB29" i="33" l="1"/>
  <c r="AA29" i="33"/>
  <c r="Z29" i="33"/>
  <c r="I30" i="41"/>
  <c r="AB39" i="33" l="1"/>
  <c r="AA39" i="33"/>
  <c r="Z39" i="33"/>
  <c r="I40" i="41"/>
  <c r="D74" i="41" l="1"/>
  <c r="E74" i="41"/>
  <c r="F74" i="41"/>
  <c r="G74" i="41"/>
  <c r="H74" i="41"/>
  <c r="D73" i="41" l="1"/>
  <c r="E76" i="1"/>
  <c r="D76" i="1"/>
  <c r="X7" i="1"/>
  <c r="I74" i="41" l="1"/>
  <c r="I73" i="41"/>
  <c r="H73" i="41"/>
  <c r="G73" i="41"/>
  <c r="F73" i="41"/>
  <c r="E73" i="41"/>
  <c r="U7" i="1" l="1"/>
  <c r="AB59" i="33" l="1"/>
  <c r="AA59" i="33"/>
  <c r="Z59" i="33"/>
  <c r="U71" i="1" l="1"/>
  <c r="D73" i="9" l="1"/>
  <c r="D68" i="18"/>
  <c r="U25" i="1" l="1"/>
  <c r="U39" i="1" l="1"/>
  <c r="U21" i="1" l="1"/>
  <c r="U24" i="1"/>
  <c r="U27" i="1"/>
  <c r="U49" i="1" l="1"/>
  <c r="U50" i="1"/>
  <c r="U51" i="1"/>
  <c r="U52" i="1"/>
  <c r="U53" i="1"/>
  <c r="U60" i="1"/>
  <c r="U66" i="1"/>
  <c r="U67" i="1"/>
  <c r="U68" i="1"/>
  <c r="U69" i="1"/>
  <c r="U70" i="1"/>
  <c r="I26" i="37" l="1"/>
  <c r="U34" i="1"/>
  <c r="U16" i="1" l="1"/>
  <c r="D75" i="1" l="1"/>
  <c r="U61" i="1" l="1"/>
  <c r="U54" i="1" l="1"/>
  <c r="U32" i="1" l="1"/>
  <c r="U14" i="1" l="1"/>
  <c r="U59" i="1" l="1"/>
  <c r="U57" i="1"/>
  <c r="U55" i="1" l="1"/>
  <c r="U48" i="1"/>
  <c r="U42" i="1" l="1"/>
  <c r="U28" i="1" l="1"/>
  <c r="U29" i="1" l="1"/>
  <c r="U65" i="1" l="1"/>
  <c r="U40" i="1" l="1"/>
  <c r="U38" i="1"/>
  <c r="U37" i="1"/>
  <c r="U36" i="1" l="1"/>
  <c r="U31" i="1" l="1"/>
  <c r="U22" i="1"/>
  <c r="U62" i="1" l="1"/>
  <c r="U64" i="1" l="1"/>
  <c r="U18" i="1" l="1"/>
  <c r="U19" i="1"/>
  <c r="U15" i="1"/>
  <c r="U9" i="1"/>
  <c r="U13" i="1"/>
  <c r="U12" i="1"/>
  <c r="U11" i="1"/>
  <c r="U8" i="1"/>
  <c r="U41" i="1" l="1"/>
  <c r="U74" i="1" l="1"/>
  <c r="U72" i="1"/>
  <c r="U63" i="1" l="1"/>
  <c r="U26" i="1"/>
  <c r="U23" i="1"/>
  <c r="U17" i="1"/>
  <c r="U56" i="1" l="1"/>
  <c r="U30" i="1"/>
  <c r="U35" i="1" l="1"/>
  <c r="U73" i="1" l="1"/>
  <c r="U58" i="1"/>
  <c r="U20" i="1" l="1"/>
  <c r="U33" i="1" l="1"/>
  <c r="U10" i="1" l="1"/>
  <c r="D68" i="33" l="1"/>
  <c r="C28" i="37" l="1"/>
  <c r="X49" i="1"/>
  <c r="V49" i="1" s="1"/>
  <c r="X50" i="1"/>
  <c r="V50" i="1" s="1"/>
  <c r="X51" i="1"/>
  <c r="V51" i="1" s="1"/>
  <c r="X52" i="1"/>
  <c r="V52" i="1" s="1"/>
  <c r="X53" i="1"/>
  <c r="V53" i="1" s="1"/>
  <c r="X54" i="1"/>
  <c r="V54" i="1" s="1"/>
  <c r="X55" i="1"/>
  <c r="V55" i="1" s="1"/>
  <c r="X56" i="1"/>
  <c r="V56" i="1" s="1"/>
  <c r="X57" i="1"/>
  <c r="V57" i="1" s="1"/>
  <c r="X58" i="1"/>
  <c r="V58" i="1" s="1"/>
  <c r="X59" i="1"/>
  <c r="V59" i="1" s="1"/>
  <c r="X60" i="1"/>
  <c r="V60" i="1" s="1"/>
  <c r="X61" i="1"/>
  <c r="V61" i="1" s="1"/>
  <c r="X62" i="1"/>
  <c r="V62" i="1" s="1"/>
  <c r="X63" i="1"/>
  <c r="V63" i="1" s="1"/>
  <c r="X64" i="1"/>
  <c r="V64" i="1" s="1"/>
  <c r="X65" i="1"/>
  <c r="V65" i="1" s="1"/>
  <c r="X66" i="1"/>
  <c r="V66" i="1" s="1"/>
  <c r="X67" i="1"/>
  <c r="V67" i="1" s="1"/>
  <c r="X68" i="1"/>
  <c r="V68" i="1" s="1"/>
  <c r="X69" i="1"/>
  <c r="V69" i="1" s="1"/>
  <c r="X70" i="1"/>
  <c r="V70" i="1" s="1"/>
  <c r="X71" i="1"/>
  <c r="V71" i="1" s="1"/>
  <c r="X72" i="1"/>
  <c r="V72" i="1" s="1"/>
  <c r="X73" i="1"/>
  <c r="V73" i="1" s="1"/>
  <c r="X74" i="1"/>
  <c r="V74" i="1" s="1"/>
  <c r="X48" i="1"/>
  <c r="V48" i="1" s="1"/>
  <c r="X42" i="1"/>
  <c r="V42" i="1" s="1"/>
  <c r="X41" i="1"/>
  <c r="V41" i="1" s="1"/>
  <c r="X40" i="1"/>
  <c r="V40" i="1" s="1"/>
  <c r="X39" i="1"/>
  <c r="V39" i="1" s="1"/>
  <c r="X38" i="1"/>
  <c r="V38" i="1" s="1"/>
  <c r="X37" i="1"/>
  <c r="V37" i="1" s="1"/>
  <c r="X36" i="1"/>
  <c r="V36" i="1" s="1"/>
  <c r="X35" i="1"/>
  <c r="V35" i="1" s="1"/>
  <c r="X34" i="1"/>
  <c r="V34" i="1" s="1"/>
  <c r="X33" i="1"/>
  <c r="V33" i="1" s="1"/>
  <c r="X32" i="1"/>
  <c r="V32" i="1" s="1"/>
  <c r="X31" i="1"/>
  <c r="V31" i="1" s="1"/>
  <c r="X30" i="1"/>
  <c r="V30" i="1" s="1"/>
  <c r="X29" i="1"/>
  <c r="V29" i="1" s="1"/>
  <c r="X28" i="1"/>
  <c r="V28" i="1" s="1"/>
  <c r="X27" i="1"/>
  <c r="V27" i="1" s="1"/>
  <c r="X26" i="1"/>
  <c r="V26" i="1" s="1"/>
  <c r="X25" i="1"/>
  <c r="V25" i="1" s="1"/>
  <c r="X24" i="1"/>
  <c r="V24" i="1" s="1"/>
  <c r="X23" i="1"/>
  <c r="V23" i="1" s="1"/>
  <c r="X22" i="1"/>
  <c r="V22" i="1" s="1"/>
  <c r="X21" i="1"/>
  <c r="V21" i="1" s="1"/>
  <c r="X20" i="1"/>
  <c r="V20" i="1" s="1"/>
  <c r="X19" i="1"/>
  <c r="V19" i="1" s="1"/>
  <c r="X18" i="1"/>
  <c r="V18" i="1" s="1"/>
  <c r="X17" i="1"/>
  <c r="V17" i="1" s="1"/>
  <c r="X16" i="1"/>
  <c r="V16" i="1" s="1"/>
  <c r="X15" i="1"/>
  <c r="V15" i="1" s="1"/>
  <c r="X14" i="1"/>
  <c r="V14" i="1" s="1"/>
  <c r="X13" i="1"/>
  <c r="V13" i="1" s="1"/>
  <c r="X12" i="1"/>
  <c r="V12" i="1" s="1"/>
  <c r="X11" i="1"/>
  <c r="V11" i="1" s="1"/>
  <c r="X10" i="1"/>
  <c r="V10" i="1" s="1"/>
  <c r="X9" i="1"/>
  <c r="V9" i="1" s="1"/>
  <c r="X8" i="1"/>
  <c r="V8" i="1" s="1"/>
  <c r="V7" i="1"/>
  <c r="V75" i="1" l="1"/>
  <c r="I25" i="37" l="1"/>
  <c r="D67" i="18" l="1"/>
  <c r="D68" i="34" l="1"/>
  <c r="C33" i="38" s="1"/>
  <c r="F68" i="33" l="1"/>
  <c r="E68" i="33"/>
  <c r="K73" i="9"/>
  <c r="U75" i="1"/>
  <c r="C55" i="37" l="1"/>
  <c r="I22" i="37" l="1"/>
  <c r="I23" i="37" l="1"/>
  <c r="I50" i="37"/>
  <c r="R68" i="16" l="1"/>
  <c r="S68" i="16"/>
  <c r="M68" i="16"/>
  <c r="N68" i="16"/>
  <c r="O68" i="16"/>
  <c r="P68" i="16"/>
  <c r="I68" i="16"/>
  <c r="J68" i="16"/>
  <c r="H68" i="16"/>
  <c r="AH68" i="34" l="1"/>
  <c r="J66" i="38" s="1"/>
  <c r="AG68" i="34"/>
  <c r="AF68" i="34"/>
  <c r="I66" i="38" s="1"/>
  <c r="AE68" i="34"/>
  <c r="H66" i="38" s="1"/>
  <c r="AD68" i="34"/>
  <c r="AC68" i="34"/>
  <c r="G66" i="38" s="1"/>
  <c r="AB68" i="34"/>
  <c r="F66" i="38" s="1"/>
  <c r="AA68" i="34"/>
  <c r="Z68" i="34"/>
  <c r="E66" i="38" s="1"/>
  <c r="Y68" i="34"/>
  <c r="D66" i="38" s="1"/>
  <c r="X68" i="34"/>
  <c r="W68" i="34"/>
  <c r="C66" i="38" s="1"/>
  <c r="V68" i="34"/>
  <c r="L33" i="38" s="1"/>
  <c r="U68" i="34"/>
  <c r="T68" i="34"/>
  <c r="K33" i="38" s="1"/>
  <c r="L68" i="34"/>
  <c r="H33" i="38" s="1"/>
  <c r="K68" i="34"/>
  <c r="J68" i="34"/>
  <c r="G33" i="38" s="1"/>
  <c r="F68" i="34"/>
  <c r="D33" i="38" s="1"/>
  <c r="E68" i="34"/>
  <c r="O68" i="34"/>
  <c r="J33" i="38" s="1"/>
  <c r="N68" i="34"/>
  <c r="M68" i="34"/>
  <c r="I33" i="38" s="1"/>
  <c r="I68" i="34"/>
  <c r="F33" i="38" s="1"/>
  <c r="H68" i="34"/>
  <c r="G68" i="34"/>
  <c r="E33" i="38" s="1"/>
  <c r="AK68" i="34"/>
  <c r="L66" i="38" s="1"/>
  <c r="AJ68" i="34"/>
  <c r="AI68" i="34"/>
  <c r="K66" i="38" s="1"/>
  <c r="V68" i="33"/>
  <c r="G55" i="37" s="1"/>
  <c r="U68" i="33"/>
  <c r="T68" i="33"/>
  <c r="G28" i="37" s="1"/>
  <c r="L68" i="33"/>
  <c r="E55" i="37" s="1"/>
  <c r="K68" i="33"/>
  <c r="J68" i="33"/>
  <c r="E28" i="37" s="1"/>
  <c r="I68" i="33"/>
  <c r="D55" i="37" l="1"/>
  <c r="G68" i="33"/>
  <c r="Y68" i="33"/>
  <c r="H55" i="37" s="1"/>
  <c r="H68" i="33"/>
  <c r="W68" i="33"/>
  <c r="H28" i="37" s="1"/>
  <c r="X68" i="33"/>
  <c r="D28" i="37" l="1"/>
  <c r="P67" i="18"/>
  <c r="Q67" i="18"/>
  <c r="P68" i="18"/>
  <c r="J69" i="15" l="1"/>
  <c r="S69" i="16" l="1"/>
  <c r="R69" i="16"/>
  <c r="P69" i="16"/>
  <c r="O69" i="16"/>
  <c r="N69" i="16"/>
  <c r="M69" i="16"/>
  <c r="H69" i="15"/>
  <c r="G69" i="15"/>
  <c r="F69" i="15"/>
  <c r="E69" i="15"/>
  <c r="D69" i="15"/>
  <c r="R68" i="18" l="1"/>
  <c r="L68" i="18"/>
  <c r="J68" i="18"/>
  <c r="H68" i="18"/>
  <c r="F68" i="18"/>
  <c r="R67" i="18"/>
  <c r="O67" i="18"/>
  <c r="M67" i="18"/>
  <c r="L67" i="18"/>
  <c r="J67" i="18"/>
  <c r="I67" i="18"/>
  <c r="H67" i="18"/>
  <c r="G67" i="18"/>
  <c r="F67" i="18"/>
  <c r="E67" i="18"/>
  <c r="T75" i="1" l="1"/>
  <c r="R75" i="1"/>
  <c r="P75" i="1"/>
  <c r="N75" i="1"/>
  <c r="L75" i="1"/>
  <c r="J75" i="1"/>
  <c r="J73" i="9" l="1"/>
  <c r="I73" i="9"/>
  <c r="H73" i="9"/>
  <c r="G73" i="9"/>
  <c r="F73" i="9"/>
  <c r="E73" i="9"/>
  <c r="S75" i="1" l="1"/>
  <c r="Q75" i="1"/>
  <c r="O75" i="1"/>
  <c r="M75" i="1"/>
  <c r="K75" i="1"/>
  <c r="I75" i="1"/>
  <c r="H75" i="1"/>
  <c r="G75" i="1"/>
  <c r="F75" i="1"/>
  <c r="E75" i="1"/>
  <c r="Q68" i="33" l="1"/>
  <c r="Z68" i="33" s="1"/>
  <c r="S68" i="33"/>
  <c r="AB68" i="33" s="1"/>
  <c r="R68" i="33"/>
  <c r="AA68" i="33" s="1"/>
  <c r="N67" i="18"/>
  <c r="N68" i="18"/>
  <c r="F28" i="37" l="1"/>
  <c r="I28" i="37" s="1"/>
  <c r="F55" i="37"/>
  <c r="I55" i="37" s="1"/>
  <c r="I52" i="37"/>
  <c r="I53" i="37"/>
  <c r="I24" i="37"/>
  <c r="I51" i="37"/>
</calcChain>
</file>

<file path=xl/sharedStrings.xml><?xml version="1.0" encoding="utf-8"?>
<sst xmlns="http://schemas.openxmlformats.org/spreadsheetml/2006/main" count="2169" uniqueCount="620">
  <si>
    <t>さいたま市</t>
  </si>
  <si>
    <t>南部教育事務所管内</t>
    <rPh sb="0" eb="1">
      <t>ミナミ</t>
    </rPh>
    <rPh sb="1" eb="2">
      <t>ブ</t>
    </rPh>
    <rPh sb="2" eb="4">
      <t>キョウイク</t>
    </rPh>
    <rPh sb="4" eb="7">
      <t>ジムショ</t>
    </rPh>
    <rPh sb="7" eb="9">
      <t>カンナイ</t>
    </rPh>
    <phoneticPr fontId="6"/>
  </si>
  <si>
    <t>川口市</t>
  </si>
  <si>
    <t>鴻巣市</t>
  </si>
  <si>
    <t>上尾市</t>
  </si>
  <si>
    <t>草加市</t>
  </si>
  <si>
    <t>蕨市</t>
  </si>
  <si>
    <t>戸田市</t>
  </si>
  <si>
    <t>朝霞市</t>
  </si>
  <si>
    <t>志木市</t>
  </si>
  <si>
    <t>和光市</t>
  </si>
  <si>
    <t>新座市</t>
  </si>
  <si>
    <t>桶川市</t>
  </si>
  <si>
    <t>北本市</t>
  </si>
  <si>
    <t>伊奈町</t>
  </si>
  <si>
    <t>西部教育事務所管内</t>
    <rPh sb="0" eb="2">
      <t>セイブ</t>
    </rPh>
    <rPh sb="2" eb="4">
      <t>キョウイク</t>
    </rPh>
    <rPh sb="4" eb="7">
      <t>ジムショ</t>
    </rPh>
    <rPh sb="7" eb="9">
      <t>カンナイ</t>
    </rPh>
    <phoneticPr fontId="6"/>
  </si>
  <si>
    <t>川越市</t>
  </si>
  <si>
    <t>所沢市</t>
  </si>
  <si>
    <t>飯能市</t>
  </si>
  <si>
    <t>東松山市</t>
  </si>
  <si>
    <t>狭山市</t>
  </si>
  <si>
    <t>入間市</t>
  </si>
  <si>
    <t>富士見市</t>
  </si>
  <si>
    <t>坂戸市</t>
  </si>
  <si>
    <t>鶴ヶ島市</t>
  </si>
  <si>
    <t>日高市</t>
  </si>
  <si>
    <t>ふじみ野市</t>
  </si>
  <si>
    <t>三芳町</t>
  </si>
  <si>
    <t>毛呂山町</t>
  </si>
  <si>
    <t>越生町</t>
  </si>
  <si>
    <t>滑川町</t>
  </si>
  <si>
    <t>嵐山町</t>
  </si>
  <si>
    <t>小川町</t>
  </si>
  <si>
    <t>川島町</t>
  </si>
  <si>
    <t>吉見町</t>
  </si>
  <si>
    <t>鳩山町</t>
  </si>
  <si>
    <t>ときがわ町</t>
  </si>
  <si>
    <t>東秩父村</t>
  </si>
  <si>
    <t>北部教育事務所管内</t>
    <rPh sb="0" eb="2">
      <t>ホクブ</t>
    </rPh>
    <rPh sb="2" eb="4">
      <t>キョウイク</t>
    </rPh>
    <rPh sb="4" eb="7">
      <t>ジムショ</t>
    </rPh>
    <rPh sb="7" eb="9">
      <t>カンナイ</t>
    </rPh>
    <phoneticPr fontId="6"/>
  </si>
  <si>
    <t>熊谷市</t>
  </si>
  <si>
    <t>本庄市</t>
  </si>
  <si>
    <t>深谷市</t>
  </si>
  <si>
    <t>美里町</t>
  </si>
  <si>
    <t>神川町</t>
  </si>
  <si>
    <t>上里町</t>
  </si>
  <si>
    <t>寄居町</t>
  </si>
  <si>
    <t>秩父市</t>
  </si>
  <si>
    <t>横瀬町</t>
  </si>
  <si>
    <t>皆野町</t>
  </si>
  <si>
    <t>長瀞町</t>
  </si>
  <si>
    <t>小鹿野町</t>
  </si>
  <si>
    <t>東部教育事務所管内</t>
    <rPh sb="0" eb="2">
      <t>トウブ</t>
    </rPh>
    <rPh sb="2" eb="4">
      <t>キョウイク</t>
    </rPh>
    <rPh sb="4" eb="7">
      <t>ジムショ</t>
    </rPh>
    <rPh sb="7" eb="9">
      <t>カンナイ</t>
    </rPh>
    <phoneticPr fontId="6"/>
  </si>
  <si>
    <t>行田市</t>
  </si>
  <si>
    <t>加須市</t>
  </si>
  <si>
    <t>春日部市</t>
  </si>
  <si>
    <t>羽生市</t>
  </si>
  <si>
    <t>越谷市</t>
  </si>
  <si>
    <t>久喜市</t>
  </si>
  <si>
    <t>八潮市</t>
  </si>
  <si>
    <t>三郷市</t>
  </si>
  <si>
    <t>蓮田市</t>
  </si>
  <si>
    <t>幸手市</t>
  </si>
  <si>
    <t>吉川市</t>
  </si>
  <si>
    <t>白岡市</t>
  </si>
  <si>
    <t>宮代町</t>
  </si>
  <si>
    <t>杉戸町</t>
  </si>
  <si>
    <t>松伏町</t>
  </si>
  <si>
    <t>合　計</t>
    <rPh sb="0" eb="1">
      <t>ゴウ</t>
    </rPh>
    <rPh sb="2" eb="3">
      <t>ケイ</t>
    </rPh>
    <phoneticPr fontId="6"/>
  </si>
  <si>
    <t>Ⅰ　市町村における社会教育・生涯学習推進体制及び事業</t>
    <rPh sb="2" eb="5">
      <t>シチョウソン</t>
    </rPh>
    <rPh sb="9" eb="11">
      <t>シャカイ</t>
    </rPh>
    <rPh sb="11" eb="13">
      <t>キョウイク</t>
    </rPh>
    <rPh sb="14" eb="16">
      <t>ショウガイ</t>
    </rPh>
    <rPh sb="16" eb="18">
      <t>ガクシュウ</t>
    </rPh>
    <rPh sb="18" eb="20">
      <t>スイシン</t>
    </rPh>
    <rPh sb="20" eb="22">
      <t>タイセイ</t>
    </rPh>
    <rPh sb="22" eb="23">
      <t>オヨ</t>
    </rPh>
    <rPh sb="24" eb="26">
      <t>ジギョウ</t>
    </rPh>
    <phoneticPr fontId="6"/>
  </si>
  <si>
    <t>教育委員会事務局</t>
    <rPh sb="0" eb="2">
      <t>キョウイク</t>
    </rPh>
    <rPh sb="2" eb="5">
      <t>イインカイ</t>
    </rPh>
    <rPh sb="5" eb="8">
      <t>ジムキョク</t>
    </rPh>
    <phoneticPr fontId="10"/>
  </si>
  <si>
    <t>社会教育施設　※「兼」は外数の兼任職員</t>
    <rPh sb="0" eb="4">
      <t>シャカイキョウイク</t>
    </rPh>
    <rPh sb="4" eb="6">
      <t>シセツ</t>
    </rPh>
    <rPh sb="9" eb="10">
      <t>ケン</t>
    </rPh>
    <rPh sb="12" eb="13">
      <t>ソト</t>
    </rPh>
    <rPh sb="13" eb="14">
      <t>スウ</t>
    </rPh>
    <rPh sb="15" eb="17">
      <t>ケンニン</t>
    </rPh>
    <rPh sb="17" eb="19">
      <t>ショクイン</t>
    </rPh>
    <phoneticPr fontId="10"/>
  </si>
  <si>
    <t>社会教育
関係職員数
計</t>
    <rPh sb="0" eb="2">
      <t>シャカイ</t>
    </rPh>
    <rPh sb="2" eb="3">
      <t>キョウ</t>
    </rPh>
    <rPh sb="3" eb="4">
      <t>イク</t>
    </rPh>
    <rPh sb="5" eb="7">
      <t>カンケイ</t>
    </rPh>
    <rPh sb="7" eb="10">
      <t>ショクインスウ</t>
    </rPh>
    <rPh sb="11" eb="12">
      <t>ケイ</t>
    </rPh>
    <phoneticPr fontId="10"/>
  </si>
  <si>
    <t>公民館
公民館
類似施設</t>
    <rPh sb="0" eb="3">
      <t>コウミンカン</t>
    </rPh>
    <rPh sb="4" eb="7">
      <t>コウミンカン</t>
    </rPh>
    <rPh sb="8" eb="10">
      <t>ルイジ</t>
    </rPh>
    <rPh sb="10" eb="12">
      <t>シセツ</t>
    </rPh>
    <phoneticPr fontId="10"/>
  </si>
  <si>
    <t>図書館</t>
    <rPh sb="0" eb="3">
      <t>トショカン</t>
    </rPh>
    <phoneticPr fontId="10"/>
  </si>
  <si>
    <t>青少年
教育施設</t>
    <rPh sb="0" eb="3">
      <t>セイショウネン</t>
    </rPh>
    <rPh sb="4" eb="5">
      <t>キョウイク</t>
    </rPh>
    <rPh sb="5" eb="6">
      <t>イク</t>
    </rPh>
    <rPh sb="6" eb="8">
      <t>シセツ</t>
    </rPh>
    <phoneticPr fontId="10"/>
  </si>
  <si>
    <t>女性
教育施設</t>
    <rPh sb="0" eb="2">
      <t>ジョセイ</t>
    </rPh>
    <rPh sb="3" eb="5">
      <t>キョウイク</t>
    </rPh>
    <rPh sb="5" eb="7">
      <t>シセツ</t>
    </rPh>
    <phoneticPr fontId="10"/>
  </si>
  <si>
    <t>文化会館</t>
    <rPh sb="0" eb="2">
      <t>ブンカ</t>
    </rPh>
    <rPh sb="2" eb="4">
      <t>カイカン</t>
    </rPh>
    <phoneticPr fontId="10"/>
  </si>
  <si>
    <t>・兼</t>
    <rPh sb="1" eb="2">
      <t>ケン</t>
    </rPh>
    <phoneticPr fontId="10"/>
  </si>
  <si>
    <t>社会教育委員の構成</t>
    <rPh sb="0" eb="4">
      <t>シャカイキョウイク</t>
    </rPh>
    <rPh sb="4" eb="6">
      <t>イイン</t>
    </rPh>
    <rPh sb="7" eb="9">
      <t>コウセイ</t>
    </rPh>
    <phoneticPr fontId="10"/>
  </si>
  <si>
    <t>学識
経験者</t>
    <rPh sb="0" eb="2">
      <t>ガクシキ</t>
    </rPh>
    <rPh sb="3" eb="6">
      <t>ケイケンシャ</t>
    </rPh>
    <phoneticPr fontId="10"/>
  </si>
  <si>
    <t>対　　　象　　　別</t>
    <rPh sb="0" eb="1">
      <t>タイ</t>
    </rPh>
    <rPh sb="4" eb="5">
      <t>ゾウ</t>
    </rPh>
    <rPh sb="8" eb="9">
      <t>ベツ</t>
    </rPh>
    <phoneticPr fontId="10"/>
  </si>
  <si>
    <t>合　計</t>
    <rPh sb="0" eb="1">
      <t>ゴウ</t>
    </rPh>
    <rPh sb="2" eb="3">
      <t>ケイ</t>
    </rPh>
    <phoneticPr fontId="10"/>
  </si>
  <si>
    <t>成人一般</t>
    <rPh sb="0" eb="2">
      <t>セイジン</t>
    </rPh>
    <rPh sb="2" eb="4">
      <t>イッパン</t>
    </rPh>
    <phoneticPr fontId="10"/>
  </si>
  <si>
    <t>女性のみ</t>
    <rPh sb="0" eb="2">
      <t>ジョセイ</t>
    </rPh>
    <phoneticPr fontId="10"/>
  </si>
  <si>
    <t>高齢者のみ</t>
    <rPh sb="0" eb="3">
      <t>コウレイシャ</t>
    </rPh>
    <phoneticPr fontId="10"/>
  </si>
  <si>
    <t>その他</t>
    <rPh sb="2" eb="3">
      <t>タ</t>
    </rPh>
    <phoneticPr fontId="10"/>
  </si>
  <si>
    <t>実施件数</t>
    <rPh sb="0" eb="2">
      <t>ジッシ</t>
    </rPh>
    <rPh sb="2" eb="4">
      <t>ケンスウ</t>
    </rPh>
    <phoneticPr fontId="10"/>
  </si>
  <si>
    <t>受講者数</t>
    <rPh sb="0" eb="3">
      <t>ジュコウシャ</t>
    </rPh>
    <rPh sb="3" eb="4">
      <t>スウ</t>
    </rPh>
    <phoneticPr fontId="10"/>
  </si>
  <si>
    <t>延べ人数</t>
    <rPh sb="0" eb="1">
      <t>ノ</t>
    </rPh>
    <rPh sb="2" eb="4">
      <t>ニンズウ</t>
    </rPh>
    <phoneticPr fontId="10"/>
  </si>
  <si>
    <t>成人大学・学級</t>
    <rPh sb="0" eb="2">
      <t>セイジン</t>
    </rPh>
    <rPh sb="2" eb="4">
      <t>ダイガク</t>
    </rPh>
    <rPh sb="5" eb="7">
      <t>ガッキュウ</t>
    </rPh>
    <phoneticPr fontId="10"/>
  </si>
  <si>
    <t>女性学級</t>
    <rPh sb="0" eb="4">
      <t>ジョセイガッキュウ</t>
    </rPh>
    <phoneticPr fontId="10"/>
  </si>
  <si>
    <t>高齢者学級</t>
    <rPh sb="0" eb="3">
      <t>コウレイシャ</t>
    </rPh>
    <rPh sb="3" eb="5">
      <t>ガッキュウ</t>
    </rPh>
    <phoneticPr fontId="10"/>
  </si>
  <si>
    <t>ボランティア講座</t>
    <rPh sb="6" eb="8">
      <t>コウザ</t>
    </rPh>
    <phoneticPr fontId="10"/>
  </si>
  <si>
    <t>家庭教育</t>
    <rPh sb="0" eb="2">
      <t>カテイ</t>
    </rPh>
    <rPh sb="2" eb="4">
      <t>キョウイク</t>
    </rPh>
    <phoneticPr fontId="10"/>
  </si>
  <si>
    <t>乳幼児学級</t>
    <rPh sb="0" eb="3">
      <t>ニュウヨウジ</t>
    </rPh>
    <rPh sb="3" eb="5">
      <t>ガッキュウ</t>
    </rPh>
    <phoneticPr fontId="10"/>
  </si>
  <si>
    <t>明日の親のための学級</t>
    <rPh sb="0" eb="2">
      <t>アス</t>
    </rPh>
    <rPh sb="3" eb="4">
      <t>オヤ</t>
    </rPh>
    <rPh sb="8" eb="10">
      <t>ガッキュウ</t>
    </rPh>
    <phoneticPr fontId="10"/>
  </si>
  <si>
    <t>働く親のための学級</t>
    <rPh sb="0" eb="1">
      <t>ハタラ</t>
    </rPh>
    <rPh sb="2" eb="3">
      <t>オヤ</t>
    </rPh>
    <rPh sb="7" eb="9">
      <t>ガッキュウ</t>
    </rPh>
    <phoneticPr fontId="10"/>
  </si>
  <si>
    <t>その他の家庭教育学級</t>
    <rPh sb="2" eb="3">
      <t>タ</t>
    </rPh>
    <rPh sb="4" eb="6">
      <t>カテイ</t>
    </rPh>
    <rPh sb="6" eb="8">
      <t>キョウイク</t>
    </rPh>
    <rPh sb="8" eb="10">
      <t>ガッキュウ</t>
    </rPh>
    <phoneticPr fontId="10"/>
  </si>
  <si>
    <t>H12</t>
  </si>
  <si>
    <t>H13</t>
  </si>
  <si>
    <t>H14</t>
  </si>
  <si>
    <t>H15</t>
  </si>
  <si>
    <t>H17</t>
  </si>
  <si>
    <t>H18</t>
  </si>
  <si>
    <t>H19</t>
  </si>
  <si>
    <t>H20</t>
  </si>
  <si>
    <t>H21</t>
  </si>
  <si>
    <t>H22</t>
  </si>
  <si>
    <t>H23</t>
  </si>
  <si>
    <t>H24</t>
  </si>
  <si>
    <t>H25</t>
  </si>
  <si>
    <t>計</t>
    <rPh sb="0" eb="1">
      <t>ケイ</t>
    </rPh>
    <phoneticPr fontId="10"/>
  </si>
  <si>
    <t>生涯学習の推進体制</t>
    <rPh sb="0" eb="2">
      <t>ショウガイ</t>
    </rPh>
    <rPh sb="2" eb="4">
      <t>ガクシュウ</t>
    </rPh>
    <rPh sb="5" eb="7">
      <t>スイシン</t>
    </rPh>
    <rPh sb="7" eb="9">
      <t>タイセイ</t>
    </rPh>
    <phoneticPr fontId="10"/>
  </si>
  <si>
    <t>推進
会議</t>
    <rPh sb="0" eb="2">
      <t>スイシン</t>
    </rPh>
    <rPh sb="3" eb="5">
      <t>カイギ</t>
    </rPh>
    <phoneticPr fontId="10"/>
  </si>
  <si>
    <t>基本
構想</t>
    <rPh sb="0" eb="2">
      <t>キホン</t>
    </rPh>
    <rPh sb="3" eb="5">
      <t>コウソウ</t>
    </rPh>
    <phoneticPr fontId="10"/>
  </si>
  <si>
    <t>意識
調査</t>
    <rPh sb="0" eb="2">
      <t>イシキ</t>
    </rPh>
    <rPh sb="3" eb="5">
      <t>チョウサ</t>
    </rPh>
    <phoneticPr fontId="10"/>
  </si>
  <si>
    <t>該当市町村数</t>
    <rPh sb="0" eb="2">
      <t>ガイトウ</t>
    </rPh>
    <rPh sb="2" eb="5">
      <t>シチョウソン</t>
    </rPh>
    <rPh sb="5" eb="6">
      <t>カズ</t>
    </rPh>
    <phoneticPr fontId="6"/>
  </si>
  <si>
    <t>○：該当あり</t>
    <phoneticPr fontId="7"/>
  </si>
  <si>
    <t>会議
参加</t>
    <rPh sb="0" eb="2">
      <t>カイギ</t>
    </rPh>
    <rPh sb="3" eb="5">
      <t>サンカ</t>
    </rPh>
    <phoneticPr fontId="10"/>
  </si>
  <si>
    <t>答申
計画</t>
    <rPh sb="0" eb="2">
      <t>トウシン</t>
    </rPh>
    <rPh sb="3" eb="5">
      <t>ケイカク</t>
    </rPh>
    <phoneticPr fontId="10"/>
  </si>
  <si>
    <t>意見
交換</t>
    <rPh sb="0" eb="2">
      <t>イケン</t>
    </rPh>
    <rPh sb="3" eb="5">
      <t>コウカン</t>
    </rPh>
    <phoneticPr fontId="10"/>
  </si>
  <si>
    <t>情報
提供</t>
    <rPh sb="0" eb="2">
      <t>ジョウホウ</t>
    </rPh>
    <rPh sb="3" eb="5">
      <t>テイキョウ</t>
    </rPh>
    <phoneticPr fontId="10"/>
  </si>
  <si>
    <t>運営
協力</t>
    <rPh sb="0" eb="2">
      <t>ウンエイ</t>
    </rPh>
    <rPh sb="3" eb="5">
      <t>キョウリョク</t>
    </rPh>
    <phoneticPr fontId="10"/>
  </si>
  <si>
    <t>施設
利用</t>
    <rPh sb="0" eb="2">
      <t>シセツ</t>
    </rPh>
    <rPh sb="3" eb="5">
      <t>リヨウ</t>
    </rPh>
    <phoneticPr fontId="10"/>
  </si>
  <si>
    <t>ﾎﾟｽﾀ-
掲示</t>
    <rPh sb="6" eb="8">
      <t>ケイジ</t>
    </rPh>
    <phoneticPr fontId="10"/>
  </si>
  <si>
    <t>相談事業</t>
    <rPh sb="0" eb="2">
      <t>ソウダン</t>
    </rPh>
    <rPh sb="2" eb="4">
      <t>ジギョウ</t>
    </rPh>
    <phoneticPr fontId="10"/>
  </si>
  <si>
    <t>登録制度</t>
    <rPh sb="0" eb="2">
      <t>トウロク</t>
    </rPh>
    <rPh sb="2" eb="4">
      <t>セイド</t>
    </rPh>
    <phoneticPr fontId="10"/>
  </si>
  <si>
    <t>派遣制度</t>
    <rPh sb="0" eb="2">
      <t>ハケン</t>
    </rPh>
    <rPh sb="2" eb="4">
      <t>セイド</t>
    </rPh>
    <phoneticPr fontId="10"/>
  </si>
  <si>
    <t>電話
相談</t>
    <rPh sb="0" eb="2">
      <t>デンワ</t>
    </rPh>
    <rPh sb="3" eb="5">
      <t>ソウダン</t>
    </rPh>
    <phoneticPr fontId="10"/>
  </si>
  <si>
    <t>面接
相談</t>
    <rPh sb="0" eb="2">
      <t>メンセツ</t>
    </rPh>
    <rPh sb="3" eb="5">
      <t>ソウダン</t>
    </rPh>
    <phoneticPr fontId="10"/>
  </si>
  <si>
    <t>講座数</t>
    <rPh sb="0" eb="3">
      <t>コウザスウ</t>
    </rPh>
    <phoneticPr fontId="10"/>
  </si>
  <si>
    <t>学社連携</t>
    <rPh sb="0" eb="2">
      <t>ガクシャ</t>
    </rPh>
    <rPh sb="2" eb="4">
      <t>レンケイ</t>
    </rPh>
    <phoneticPr fontId="10"/>
  </si>
  <si>
    <t>教委・首長の連携</t>
    <rPh sb="0" eb="2">
      <t>キョウイ</t>
    </rPh>
    <rPh sb="3" eb="4">
      <t>クビ</t>
    </rPh>
    <rPh sb="4" eb="5">
      <t>チョウ</t>
    </rPh>
    <rPh sb="6" eb="8">
      <t>レンケイ</t>
    </rPh>
    <phoneticPr fontId="10"/>
  </si>
  <si>
    <t>母子保健機関との連携</t>
    <rPh sb="0" eb="2">
      <t>ボシ</t>
    </rPh>
    <rPh sb="2" eb="4">
      <t>ホケン</t>
    </rPh>
    <rPh sb="4" eb="6">
      <t>キカン</t>
    </rPh>
    <rPh sb="8" eb="10">
      <t>レンケイ</t>
    </rPh>
    <phoneticPr fontId="10"/>
  </si>
  <si>
    <t>小中学校開放講座</t>
    <rPh sb="0" eb="1">
      <t>ショウ</t>
    </rPh>
    <rPh sb="1" eb="4">
      <t>チュウガッコウ</t>
    </rPh>
    <rPh sb="4" eb="6">
      <t>カイホウ</t>
    </rPh>
    <rPh sb="6" eb="8">
      <t>コウザ</t>
    </rPh>
    <phoneticPr fontId="10"/>
  </si>
  <si>
    <t>他市町村との連携</t>
    <rPh sb="0" eb="1">
      <t>タ</t>
    </rPh>
    <rPh sb="1" eb="4">
      <t>シチョウソン</t>
    </rPh>
    <rPh sb="6" eb="8">
      <t>レンケイ</t>
    </rPh>
    <phoneticPr fontId="10"/>
  </si>
  <si>
    <t>社会教育
主事</t>
    <rPh sb="0" eb="2">
      <t>シャカイ</t>
    </rPh>
    <rPh sb="2" eb="4">
      <t>キョウイク</t>
    </rPh>
    <rPh sb="5" eb="7">
      <t>シュジ</t>
    </rPh>
    <phoneticPr fontId="10"/>
  </si>
  <si>
    <t>社会教育
主事補</t>
    <rPh sb="0" eb="2">
      <t>シャカイ</t>
    </rPh>
    <rPh sb="2" eb="4">
      <t>キョウイク</t>
    </rPh>
    <rPh sb="5" eb="8">
      <t>シュジホ</t>
    </rPh>
    <phoneticPr fontId="10"/>
  </si>
  <si>
    <t>その他の
職員</t>
    <rPh sb="2" eb="3">
      <t>タ</t>
    </rPh>
    <rPh sb="5" eb="7">
      <t>ショクイン</t>
    </rPh>
    <phoneticPr fontId="10"/>
  </si>
  <si>
    <t>生涯学習
センター</t>
    <rPh sb="0" eb="2">
      <t>ショウガイ</t>
    </rPh>
    <rPh sb="2" eb="4">
      <t>ガクシュウ</t>
    </rPh>
    <phoneticPr fontId="10"/>
  </si>
  <si>
    <t>「教育委員会事務局」</t>
    <rPh sb="1" eb="3">
      <t>キョウイク</t>
    </rPh>
    <rPh sb="3" eb="6">
      <t>イインカイ</t>
    </rPh>
    <rPh sb="6" eb="9">
      <t>ジムキョク</t>
    </rPh>
    <phoneticPr fontId="10"/>
  </si>
  <si>
    <t>教育委員会事務局の職員として発令されている者のうち、社会教育･生涯学習関係（社会体育関係</t>
    <rPh sb="0" eb="2">
      <t>キョウイク</t>
    </rPh>
    <rPh sb="2" eb="5">
      <t>イインカイ</t>
    </rPh>
    <rPh sb="5" eb="8">
      <t>ジムキョク</t>
    </rPh>
    <rPh sb="9" eb="11">
      <t>ショクイン</t>
    </rPh>
    <rPh sb="14" eb="16">
      <t>ハツレイ</t>
    </rPh>
    <rPh sb="21" eb="22">
      <t>モノ</t>
    </rPh>
    <rPh sb="26" eb="28">
      <t>シャカイ</t>
    </rPh>
    <rPh sb="28" eb="30">
      <t>キョウイク</t>
    </rPh>
    <rPh sb="31" eb="33">
      <t>ショウガイ</t>
    </rPh>
    <rPh sb="33" eb="35">
      <t>ガクシュウ</t>
    </rPh>
    <rPh sb="35" eb="37">
      <t>カンケイ</t>
    </rPh>
    <rPh sb="38" eb="40">
      <t>シャカイ</t>
    </rPh>
    <rPh sb="40" eb="42">
      <t>タイイク</t>
    </rPh>
    <rPh sb="42" eb="44">
      <t>カンケイ</t>
    </rPh>
    <phoneticPr fontId="10"/>
  </si>
  <si>
    <t>を含む。）の常勤職員。ただし、部長以上の職にある者、休職中・停職中の者、非常勤の職員、委託</t>
    <rPh sb="1" eb="2">
      <t>フク</t>
    </rPh>
    <rPh sb="6" eb="8">
      <t>ジョウキン</t>
    </rPh>
    <rPh sb="8" eb="10">
      <t>ショクイン</t>
    </rPh>
    <phoneticPr fontId="10"/>
  </si>
  <si>
    <t>による清掃等に従事する者及びボランティアを除く。</t>
    <rPh sb="3" eb="5">
      <t>セイソウ</t>
    </rPh>
    <rPh sb="12" eb="13">
      <t>オヨ</t>
    </rPh>
    <phoneticPr fontId="10"/>
  </si>
  <si>
    <t>「社会教育施設」</t>
    <rPh sb="1" eb="3">
      <t>シャカイ</t>
    </rPh>
    <rPh sb="3" eb="5">
      <t>キョウイク</t>
    </rPh>
    <rPh sb="5" eb="7">
      <t>シセツ</t>
    </rPh>
    <phoneticPr fontId="10"/>
  </si>
  <si>
    <t>各施設の常勤職員として発令されている者</t>
    <rPh sb="0" eb="3">
      <t>カクシセツ</t>
    </rPh>
    <rPh sb="4" eb="6">
      <t>ジョウキン</t>
    </rPh>
    <rPh sb="6" eb="8">
      <t>ショクイン</t>
    </rPh>
    <rPh sb="11" eb="13">
      <t>ハツレイ</t>
    </rPh>
    <rPh sb="18" eb="19">
      <t>モノ</t>
    </rPh>
    <phoneticPr fontId="10"/>
  </si>
  <si>
    <t>「社会教育主事」</t>
    <rPh sb="1" eb="3">
      <t>シャカイ</t>
    </rPh>
    <rPh sb="3" eb="5">
      <t>キョウイク</t>
    </rPh>
    <rPh sb="5" eb="7">
      <t>シュジ</t>
    </rPh>
    <phoneticPr fontId="10"/>
  </si>
  <si>
    <t>社会教育主事として発令されている職員（資格を有していても発令されていない職員を除く。）</t>
    <rPh sb="0" eb="2">
      <t>シャカイ</t>
    </rPh>
    <rPh sb="2" eb="4">
      <t>キョウイク</t>
    </rPh>
    <rPh sb="4" eb="6">
      <t>シュジ</t>
    </rPh>
    <rPh sb="9" eb="11">
      <t>ハツレイ</t>
    </rPh>
    <rPh sb="16" eb="18">
      <t>ショクイン</t>
    </rPh>
    <rPh sb="19" eb="21">
      <t>シカク</t>
    </rPh>
    <rPh sb="22" eb="23">
      <t>ユウ</t>
    </rPh>
    <rPh sb="28" eb="30">
      <t>ハツレイ</t>
    </rPh>
    <rPh sb="36" eb="38">
      <t>ショクイン</t>
    </rPh>
    <rPh sb="39" eb="40">
      <t>ノゾ</t>
    </rPh>
    <phoneticPr fontId="10"/>
  </si>
  <si>
    <t>「社会教育主事補」</t>
    <rPh sb="1" eb="5">
      <t>シャカイキョウイク</t>
    </rPh>
    <rPh sb="5" eb="8">
      <t>シュジホ</t>
    </rPh>
    <phoneticPr fontId="10"/>
  </si>
  <si>
    <t>社会教育主事補として発令されている職員</t>
    <rPh sb="0" eb="4">
      <t>シャカイキョウイク</t>
    </rPh>
    <rPh sb="4" eb="7">
      <t>シュジホ</t>
    </rPh>
    <rPh sb="10" eb="12">
      <t>ハツレイ</t>
    </rPh>
    <rPh sb="17" eb="19">
      <t>ショクイン</t>
    </rPh>
    <phoneticPr fontId="10"/>
  </si>
  <si>
    <t>「その他の職員」</t>
    <rPh sb="3" eb="4">
      <t>タ</t>
    </rPh>
    <rPh sb="5" eb="7">
      <t>ショクイン</t>
    </rPh>
    <phoneticPr fontId="10"/>
  </si>
  <si>
    <t>「兼任」</t>
    <rPh sb="1" eb="3">
      <t>ケンニン</t>
    </rPh>
    <phoneticPr fontId="10"/>
  </si>
  <si>
    <t>当該施設以外の常勤職員で、兼任発令されている者</t>
    <rPh sb="0" eb="2">
      <t>トウガイ</t>
    </rPh>
    <rPh sb="2" eb="4">
      <t>シセツ</t>
    </rPh>
    <rPh sb="4" eb="6">
      <t>イガイ</t>
    </rPh>
    <rPh sb="7" eb="9">
      <t>ジョウキン</t>
    </rPh>
    <rPh sb="9" eb="11">
      <t>ショクイン</t>
    </rPh>
    <rPh sb="13" eb="15">
      <t>ケンニン</t>
    </rPh>
    <rPh sb="15" eb="17">
      <t>ハツレイ</t>
    </rPh>
    <rPh sb="22" eb="23">
      <t>モノ</t>
    </rPh>
    <phoneticPr fontId="10"/>
  </si>
  <si>
    <t>設置市町村数</t>
    <rPh sb="0" eb="2">
      <t>セッチ</t>
    </rPh>
    <rPh sb="2" eb="5">
      <t>シチョウソン</t>
    </rPh>
    <rPh sb="5" eb="6">
      <t>スウ</t>
    </rPh>
    <phoneticPr fontId="7"/>
  </si>
  <si>
    <t>学校教育
関係者</t>
    <rPh sb="0" eb="2">
      <t>ガッコウ</t>
    </rPh>
    <rPh sb="2" eb="4">
      <t>キョウイク</t>
    </rPh>
    <rPh sb="5" eb="8">
      <t>カンケイシャ</t>
    </rPh>
    <phoneticPr fontId="10"/>
  </si>
  <si>
    <t>社会教育
関係者</t>
    <rPh sb="0" eb="2">
      <t>シャカイ</t>
    </rPh>
    <rPh sb="2" eb="4">
      <t>キョウイク</t>
    </rPh>
    <rPh sb="5" eb="8">
      <t>カンケイシャ</t>
    </rPh>
    <phoneticPr fontId="10"/>
  </si>
  <si>
    <t>社会教育
指導員</t>
    <rPh sb="0" eb="4">
      <t>シャカイキョウイク</t>
    </rPh>
    <rPh sb="5" eb="8">
      <t>シドウイン</t>
    </rPh>
    <phoneticPr fontId="10"/>
  </si>
  <si>
    <t>全体会議</t>
    <phoneticPr fontId="7"/>
  </si>
  <si>
    <t>分科会等</t>
    <phoneticPr fontId="7"/>
  </si>
  <si>
    <t>社会教育
委員会議</t>
    <phoneticPr fontId="7"/>
  </si>
  <si>
    <t>年度</t>
    <phoneticPr fontId="7"/>
  </si>
  <si>
    <t>子育て
ｻ-ｸﾙ</t>
    <rPh sb="0" eb="2">
      <t>コソダ</t>
    </rPh>
    <phoneticPr fontId="10"/>
  </si>
  <si>
    <t>子育て
支援
ｻ-ｸﾙ</t>
    <rPh sb="0" eb="2">
      <t>コソダ</t>
    </rPh>
    <rPh sb="4" eb="6">
      <t>シエン</t>
    </rPh>
    <phoneticPr fontId="10"/>
  </si>
  <si>
    <t>名称</t>
    <rPh sb="0" eb="2">
      <t>メイショウ</t>
    </rPh>
    <phoneticPr fontId="7"/>
  </si>
  <si>
    <t>名称</t>
    <phoneticPr fontId="7"/>
  </si>
  <si>
    <t>名称</t>
    <phoneticPr fontId="10"/>
  </si>
  <si>
    <t>団体数</t>
    <phoneticPr fontId="10"/>
  </si>
  <si>
    <t>人数</t>
    <phoneticPr fontId="7"/>
  </si>
  <si>
    <t>内容</t>
    <phoneticPr fontId="7"/>
  </si>
  <si>
    <t>余裕教室の活用</t>
    <phoneticPr fontId="7"/>
  </si>
  <si>
    <t>「社会教育指導員」</t>
    <rPh sb="1" eb="3">
      <t>シャカイ</t>
    </rPh>
    <rPh sb="3" eb="5">
      <t>キョウイク</t>
    </rPh>
    <rPh sb="5" eb="8">
      <t>シドウイン</t>
    </rPh>
    <phoneticPr fontId="8"/>
  </si>
  <si>
    <t>「会議数」</t>
    <rPh sb="1" eb="3">
      <t>カイギ</t>
    </rPh>
    <rPh sb="3" eb="4">
      <t>スウ</t>
    </rPh>
    <phoneticPr fontId="8"/>
  </si>
  <si>
    <t>「社会教育委員」</t>
    <rPh sb="1" eb="3">
      <t>シャカイ</t>
    </rPh>
    <rPh sb="3" eb="5">
      <t>キョウイク</t>
    </rPh>
    <rPh sb="5" eb="7">
      <t>イイン</t>
    </rPh>
    <phoneticPr fontId="8"/>
  </si>
  <si>
    <t>社会教育法第１５条第１項の規定に基づいて置かれた社会教育委員</t>
    <rPh sb="0" eb="1">
      <t>シャ</t>
    </rPh>
    <rPh sb="1" eb="2">
      <t>カイ</t>
    </rPh>
    <rPh sb="2" eb="5">
      <t>キョウイクホウ</t>
    </rPh>
    <rPh sb="5" eb="6">
      <t>ダイ</t>
    </rPh>
    <rPh sb="8" eb="9">
      <t>ジョウ</t>
    </rPh>
    <rPh sb="9" eb="10">
      <t>ダイ</t>
    </rPh>
    <rPh sb="11" eb="12">
      <t>コウ</t>
    </rPh>
    <rPh sb="13" eb="15">
      <t>キテイ</t>
    </rPh>
    <rPh sb="16" eb="17">
      <t>モト</t>
    </rPh>
    <rPh sb="20" eb="21">
      <t>オ</t>
    </rPh>
    <rPh sb="24" eb="26">
      <t>シャカイ</t>
    </rPh>
    <rPh sb="26" eb="28">
      <t>キョウイク</t>
    </rPh>
    <rPh sb="28" eb="30">
      <t>イイン</t>
    </rPh>
    <phoneticPr fontId="8"/>
  </si>
  <si>
    <t>社会教育指導員として教育委員会が委嘱している者</t>
    <rPh sb="0" eb="2">
      <t>シャカイ</t>
    </rPh>
    <rPh sb="2" eb="4">
      <t>キョウイク</t>
    </rPh>
    <rPh sb="4" eb="7">
      <t>シドウイン</t>
    </rPh>
    <rPh sb="10" eb="12">
      <t>キョウイク</t>
    </rPh>
    <rPh sb="12" eb="15">
      <t>イインカイ</t>
    </rPh>
    <rPh sb="16" eb="18">
      <t>イショク</t>
    </rPh>
    <rPh sb="22" eb="23">
      <t>モノ</t>
    </rPh>
    <phoneticPr fontId="8"/>
  </si>
  <si>
    <t>設置市町村数</t>
    <phoneticPr fontId="7"/>
  </si>
  <si>
    <t>「社会教育学級・講座」</t>
    <rPh sb="1" eb="3">
      <t>シャカイ</t>
    </rPh>
    <rPh sb="3" eb="5">
      <t>キョウイク</t>
    </rPh>
    <rPh sb="5" eb="7">
      <t>ガッキュウ</t>
    </rPh>
    <rPh sb="8" eb="10">
      <t>コウザ</t>
    </rPh>
    <phoneticPr fontId="8"/>
  </si>
  <si>
    <t>「実施件数」</t>
    <rPh sb="1" eb="3">
      <t>ジッシ</t>
    </rPh>
    <rPh sb="3" eb="5">
      <t>ケンスウ</t>
    </rPh>
    <phoneticPr fontId="8"/>
  </si>
  <si>
    <t>「受講者数」</t>
    <rPh sb="1" eb="4">
      <t>ジュコウシャ</t>
    </rPh>
    <rPh sb="4" eb="5">
      <t>スウ</t>
    </rPh>
    <phoneticPr fontId="8"/>
  </si>
  <si>
    <t>「高齢者」</t>
    <rPh sb="1" eb="4">
      <t>コウレイシャ</t>
    </rPh>
    <phoneticPr fontId="8"/>
  </si>
  <si>
    <t>「成人大学・学級」</t>
    <rPh sb="1" eb="3">
      <t>セイジン</t>
    </rPh>
    <rPh sb="3" eb="5">
      <t>ダイガク</t>
    </rPh>
    <rPh sb="6" eb="8">
      <t>ガッキュウ</t>
    </rPh>
    <phoneticPr fontId="8"/>
  </si>
  <si>
    <t>成人一般対象の講座のうち、成人大学・学級として開設したもの（講座の名称に「成人大学・学級」等が付くもの）</t>
    <rPh sb="0" eb="2">
      <t>セイジン</t>
    </rPh>
    <rPh sb="2" eb="4">
      <t>イッパン</t>
    </rPh>
    <rPh sb="4" eb="6">
      <t>タイショウ</t>
    </rPh>
    <rPh sb="7" eb="9">
      <t>コウザ</t>
    </rPh>
    <rPh sb="13" eb="15">
      <t>セイジン</t>
    </rPh>
    <rPh sb="15" eb="17">
      <t>ダイガク</t>
    </rPh>
    <rPh sb="18" eb="20">
      <t>ガッキュウ</t>
    </rPh>
    <rPh sb="23" eb="25">
      <t>カイセツ</t>
    </rPh>
    <rPh sb="30" eb="32">
      <t>コウザ</t>
    </rPh>
    <rPh sb="33" eb="35">
      <t>メイショウ</t>
    </rPh>
    <rPh sb="37" eb="39">
      <t>セイジン</t>
    </rPh>
    <rPh sb="39" eb="41">
      <t>ダイガク</t>
    </rPh>
    <rPh sb="42" eb="44">
      <t>ガッキュウ</t>
    </rPh>
    <rPh sb="45" eb="46">
      <t>トウ</t>
    </rPh>
    <phoneticPr fontId="8"/>
  </si>
  <si>
    <t>「女性学級」</t>
    <rPh sb="1" eb="5">
      <t>ジョセイガッキュウ</t>
    </rPh>
    <phoneticPr fontId="8"/>
  </si>
  <si>
    <t>女性のみ対象の講座のうち、女性学級として開設したもの（講座の名称に「女性学級」等が付くもの）</t>
    <rPh sb="0" eb="2">
      <t>ジョセイ</t>
    </rPh>
    <rPh sb="4" eb="6">
      <t>タイショウ</t>
    </rPh>
    <rPh sb="7" eb="9">
      <t>コウザ</t>
    </rPh>
    <rPh sb="13" eb="17">
      <t>ジョセイガッキュウ</t>
    </rPh>
    <rPh sb="20" eb="22">
      <t>カイセツ</t>
    </rPh>
    <rPh sb="27" eb="29">
      <t>コウザ</t>
    </rPh>
    <rPh sb="30" eb="32">
      <t>メイショウ</t>
    </rPh>
    <rPh sb="34" eb="38">
      <t>ジョセイガッキュウ</t>
    </rPh>
    <rPh sb="39" eb="40">
      <t>トウ</t>
    </rPh>
    <phoneticPr fontId="8"/>
  </si>
  <si>
    <t>「高齢者学級」</t>
    <rPh sb="1" eb="4">
      <t>コウレイシャ</t>
    </rPh>
    <rPh sb="4" eb="6">
      <t>ガッキュウ</t>
    </rPh>
    <phoneticPr fontId="8"/>
  </si>
  <si>
    <t>高齢者のみ対象のうち、高齢者学級として開設したもの（講座の名称に「高齢者学級」等が付くもの）</t>
    <rPh sb="0" eb="3">
      <t>コウレイシャ</t>
    </rPh>
    <rPh sb="5" eb="7">
      <t>タイショウ</t>
    </rPh>
    <rPh sb="11" eb="14">
      <t>コウレイシャ</t>
    </rPh>
    <rPh sb="14" eb="16">
      <t>ガッキュウ</t>
    </rPh>
    <rPh sb="19" eb="21">
      <t>カイセツ</t>
    </rPh>
    <rPh sb="26" eb="28">
      <t>コウザ</t>
    </rPh>
    <rPh sb="29" eb="31">
      <t>メイショウ</t>
    </rPh>
    <rPh sb="33" eb="36">
      <t>コウレイシャ</t>
    </rPh>
    <rPh sb="36" eb="38">
      <t>ガッキュウ</t>
    </rPh>
    <rPh sb="39" eb="40">
      <t>トウ</t>
    </rPh>
    <phoneticPr fontId="8"/>
  </si>
  <si>
    <t>「ボランティア講座」</t>
    <rPh sb="7" eb="9">
      <t>コウザ</t>
    </rPh>
    <phoneticPr fontId="8"/>
  </si>
  <si>
    <t>ボランティア養成講座等のボランティアに関して開設したもの</t>
    <rPh sb="6" eb="8">
      <t>ヨウセイ</t>
    </rPh>
    <rPh sb="8" eb="10">
      <t>コウザ</t>
    </rPh>
    <rPh sb="10" eb="11">
      <t>トウ</t>
    </rPh>
    <rPh sb="19" eb="20">
      <t>カン</t>
    </rPh>
    <rPh sb="22" eb="24">
      <t>カイセツ</t>
    </rPh>
    <phoneticPr fontId="8"/>
  </si>
  <si>
    <t>「乳幼児学級」</t>
    <rPh sb="1" eb="4">
      <t>ニュウヨウジ</t>
    </rPh>
    <rPh sb="4" eb="6">
      <t>ガッキュウ</t>
    </rPh>
    <phoneticPr fontId="8"/>
  </si>
  <si>
    <t>乳幼児を持つ親を対象として開設された家庭教育学級</t>
    <rPh sb="0" eb="3">
      <t>ニュウヨウジ</t>
    </rPh>
    <rPh sb="4" eb="5">
      <t>モ</t>
    </rPh>
    <rPh sb="6" eb="7">
      <t>オヤ</t>
    </rPh>
    <rPh sb="8" eb="10">
      <t>タイショウ</t>
    </rPh>
    <rPh sb="13" eb="15">
      <t>カイセツ</t>
    </rPh>
    <rPh sb="18" eb="20">
      <t>カテイ</t>
    </rPh>
    <rPh sb="20" eb="22">
      <t>キョウイク</t>
    </rPh>
    <rPh sb="22" eb="24">
      <t>ガッキュウ</t>
    </rPh>
    <phoneticPr fontId="8"/>
  </si>
  <si>
    <t>「明日の親のための学級」</t>
    <rPh sb="1" eb="3">
      <t>アス</t>
    </rPh>
    <rPh sb="4" eb="5">
      <t>オヤ</t>
    </rPh>
    <rPh sb="9" eb="11">
      <t>ガッキュウ</t>
    </rPh>
    <phoneticPr fontId="8"/>
  </si>
  <si>
    <t>「働く親のための学級」</t>
    <rPh sb="1" eb="2">
      <t>ハタラ</t>
    </rPh>
    <rPh sb="3" eb="4">
      <t>オヤ</t>
    </rPh>
    <rPh sb="8" eb="10">
      <t>ガッキュウ</t>
    </rPh>
    <phoneticPr fontId="8"/>
  </si>
  <si>
    <t>就労する親を対象として開設された家庭教育学級</t>
    <rPh sb="0" eb="2">
      <t>シュウロウ</t>
    </rPh>
    <rPh sb="4" eb="5">
      <t>オヤ</t>
    </rPh>
    <rPh sb="6" eb="8">
      <t>タイショウ</t>
    </rPh>
    <rPh sb="11" eb="13">
      <t>カイセツ</t>
    </rPh>
    <rPh sb="16" eb="18">
      <t>カテイ</t>
    </rPh>
    <rPh sb="18" eb="20">
      <t>キョウイク</t>
    </rPh>
    <rPh sb="20" eb="22">
      <t>ガッキュウ</t>
    </rPh>
    <phoneticPr fontId="8"/>
  </si>
  <si>
    <t>「その他の家庭教育学級」</t>
    <rPh sb="3" eb="4">
      <t>タ</t>
    </rPh>
    <rPh sb="5" eb="7">
      <t>カテイ</t>
    </rPh>
    <rPh sb="7" eb="9">
      <t>キョウイク</t>
    </rPh>
    <rPh sb="9" eb="11">
      <t>ガッキュウ</t>
    </rPh>
    <phoneticPr fontId="8"/>
  </si>
  <si>
    <t>上の３類型に当てはまらない家庭教育学級</t>
    <rPh sb="0" eb="1">
      <t>ウエ</t>
    </rPh>
    <rPh sb="3" eb="5">
      <t>ルイケイ</t>
    </rPh>
    <rPh sb="6" eb="7">
      <t>ア</t>
    </rPh>
    <rPh sb="13" eb="15">
      <t>カテイ</t>
    </rPh>
    <rPh sb="15" eb="17">
      <t>キョウイク</t>
    </rPh>
    <rPh sb="17" eb="19">
      <t>ガッキュウ</t>
    </rPh>
    <phoneticPr fontId="8"/>
  </si>
  <si>
    <t>合計</t>
    <rPh sb="0" eb="1">
      <t>ゴウ</t>
    </rPh>
    <rPh sb="1" eb="2">
      <t>ケイ</t>
    </rPh>
    <phoneticPr fontId="6"/>
  </si>
  <si>
    <t>他市町村に公開、参加
を認めている事業</t>
    <rPh sb="0" eb="1">
      <t>タ</t>
    </rPh>
    <rPh sb="1" eb="4">
      <t>シチョウソン</t>
    </rPh>
    <rPh sb="5" eb="7">
      <t>コウカイ</t>
    </rPh>
    <rPh sb="8" eb="10">
      <t>サンカ</t>
    </rPh>
    <rPh sb="12" eb="13">
      <t>ミト</t>
    </rPh>
    <rPh sb="17" eb="19">
      <t>ジギョウ</t>
    </rPh>
    <phoneticPr fontId="10"/>
  </si>
  <si>
    <t>実施市町村数</t>
    <rPh sb="0" eb="2">
      <t>ジッシ</t>
    </rPh>
    <rPh sb="2" eb="5">
      <t>シチョウソン</t>
    </rPh>
    <rPh sb="5" eb="6">
      <t>スウ</t>
    </rPh>
    <phoneticPr fontId="7"/>
  </si>
  <si>
    <t>実績合計</t>
    <rPh sb="0" eb="2">
      <t>ジッセキ</t>
    </rPh>
    <rPh sb="2" eb="4">
      <t>ゴウケイ</t>
    </rPh>
    <phoneticPr fontId="7"/>
  </si>
  <si>
    <t>○：予定あり</t>
    <rPh sb="2" eb="4">
      <t>ヨテイ</t>
    </rPh>
    <phoneticPr fontId="7"/>
  </si>
  <si>
    <t>生涯学習
審議会</t>
    <rPh sb="0" eb="2">
      <t>ショウガイ</t>
    </rPh>
    <rPh sb="2" eb="4">
      <t>ガクシュウ</t>
    </rPh>
    <rPh sb="5" eb="8">
      <t>シンギカイ</t>
    </rPh>
    <phoneticPr fontId="10"/>
  </si>
  <si>
    <t>実施市町村数</t>
    <phoneticPr fontId="7"/>
  </si>
  <si>
    <t>合計</t>
    <rPh sb="0" eb="2">
      <t>ゴウケイ</t>
    </rPh>
    <phoneticPr fontId="7"/>
  </si>
  <si>
    <t>延べ
参加
者数</t>
    <rPh sb="0" eb="1">
      <t>ノ</t>
    </rPh>
    <rPh sb="3" eb="5">
      <t>サンカ</t>
    </rPh>
    <rPh sb="6" eb="7">
      <t>シャ</t>
    </rPh>
    <rPh sb="7" eb="8">
      <t>スウ</t>
    </rPh>
    <phoneticPr fontId="10"/>
  </si>
  <si>
    <t>H27</t>
  </si>
  <si>
    <t>推進計画</t>
    <phoneticPr fontId="7"/>
  </si>
  <si>
    <t>家庭教育ｱﾄﾞﾊﾞｲｻﾞ-延べ活用数</t>
    <rPh sb="0" eb="2">
      <t>カテイ</t>
    </rPh>
    <rPh sb="2" eb="4">
      <t>キョウイク</t>
    </rPh>
    <rPh sb="13" eb="14">
      <t>ノ</t>
    </rPh>
    <rPh sb="15" eb="17">
      <t>カツヨウ</t>
    </rPh>
    <rPh sb="17" eb="18">
      <t>スウ</t>
    </rPh>
    <phoneticPr fontId="10"/>
  </si>
  <si>
    <t>男女共同参画ｱﾄﾞﾊﾞｲｻﾞ-延べ活用数</t>
    <rPh sb="0" eb="2">
      <t>ダンジョ</t>
    </rPh>
    <rPh sb="2" eb="4">
      <t>キョウドウ</t>
    </rPh>
    <rPh sb="4" eb="6">
      <t>サンカク</t>
    </rPh>
    <rPh sb="15" eb="16">
      <t>ノ</t>
    </rPh>
    <rPh sb="17" eb="19">
      <t>カツヨウ</t>
    </rPh>
    <rPh sb="19" eb="20">
      <t>スウ</t>
    </rPh>
    <phoneticPr fontId="10"/>
  </si>
  <si>
    <t>サークル数</t>
    <rPh sb="4" eb="5">
      <t>スウ</t>
    </rPh>
    <phoneticPr fontId="10"/>
  </si>
  <si>
    <t>独自
資料
作成</t>
    <rPh sb="0" eb="2">
      <t>ドクジ</t>
    </rPh>
    <rPh sb="3" eb="5">
      <t>シリョウ</t>
    </rPh>
    <rPh sb="6" eb="8">
      <t>サクセイ</t>
    </rPh>
    <phoneticPr fontId="10"/>
  </si>
  <si>
    <t>支援者養成講座</t>
    <rPh sb="0" eb="3">
      <t>シエンシャ</t>
    </rPh>
    <rPh sb="3" eb="5">
      <t>ヨウセイ</t>
    </rPh>
    <rPh sb="5" eb="7">
      <t>コウザ</t>
    </rPh>
    <phoneticPr fontId="10"/>
  </si>
  <si>
    <t>社会教育委員会議が他組織と統合している場合の名称</t>
    <phoneticPr fontId="7"/>
  </si>
  <si>
    <t>障害者のみ</t>
    <rPh sb="0" eb="3">
      <t>ショウガイシャ</t>
    </rPh>
    <phoneticPr fontId="10"/>
  </si>
  <si>
    <t>障害者学級</t>
    <phoneticPr fontId="10"/>
  </si>
  <si>
    <t>○</t>
  </si>
  <si>
    <t>H26</t>
  </si>
  <si>
    <t>H9</t>
  </si>
  <si>
    <t>H28</t>
  </si>
  <si>
    <t>H6</t>
  </si>
  <si>
    <t>Ｈ14</t>
  </si>
  <si>
    <t>Ｈ13</t>
  </si>
  <si>
    <t>Ｈ23</t>
  </si>
  <si>
    <t>公民館運営審議会委員と兼務</t>
    <rPh sb="0" eb="3">
      <t>コウミンカン</t>
    </rPh>
    <rPh sb="3" eb="5">
      <t>ウンエイ</t>
    </rPh>
    <rPh sb="5" eb="8">
      <t>シンギカイ</t>
    </rPh>
    <rPh sb="8" eb="10">
      <t>イイン</t>
    </rPh>
    <rPh sb="11" eb="13">
      <t>ケンム</t>
    </rPh>
    <phoneticPr fontId="6"/>
  </si>
  <si>
    <t>S62</t>
  </si>
  <si>
    <t>H4</t>
  </si>
  <si>
    <t>公民館運営審議会</t>
    <rPh sb="0" eb="3">
      <t>コウミンカン</t>
    </rPh>
    <rPh sb="3" eb="5">
      <t>ウンエイ</t>
    </rPh>
    <rPh sb="5" eb="8">
      <t>シンギカイ</t>
    </rPh>
    <phoneticPr fontId="6"/>
  </si>
  <si>
    <t>S63</t>
  </si>
  <si>
    <t>H29</t>
  </si>
  <si>
    <t>生涯学習審議会</t>
    <rPh sb="0" eb="2">
      <t>ショウガイ</t>
    </rPh>
    <rPh sb="2" eb="4">
      <t>ガクシュウ</t>
    </rPh>
    <rPh sb="4" eb="7">
      <t>シンギカイ</t>
    </rPh>
    <phoneticPr fontId="6"/>
  </si>
  <si>
    <t>H10</t>
  </si>
  <si>
    <t>公民館運営審議会</t>
    <rPh sb="0" eb="2">
      <t>コウミン</t>
    </rPh>
    <rPh sb="2" eb="3">
      <t>カン</t>
    </rPh>
    <rPh sb="3" eb="5">
      <t>ウンエイ</t>
    </rPh>
    <rPh sb="5" eb="8">
      <t>シンギカイ</t>
    </rPh>
    <phoneticPr fontId="7"/>
  </si>
  <si>
    <t>生涯学習審議会</t>
  </si>
  <si>
    <t>民間事業者との連携</t>
    <phoneticPr fontId="7"/>
  </si>
  <si>
    <t>職員出前講座</t>
    <rPh sb="0" eb="2">
      <t>ショクイン</t>
    </rPh>
    <rPh sb="2" eb="4">
      <t>デマエ</t>
    </rPh>
    <rPh sb="4" eb="6">
      <t>コウザ</t>
    </rPh>
    <phoneticPr fontId="6"/>
  </si>
  <si>
    <t>青少年活動センター運営協力会</t>
    <rPh sb="0" eb="3">
      <t>セイショウネン</t>
    </rPh>
    <rPh sb="3" eb="5">
      <t>カツドウ</t>
    </rPh>
    <rPh sb="9" eb="11">
      <t>ウンエイ</t>
    </rPh>
    <rPh sb="11" eb="14">
      <t>キョウリョクカイ</t>
    </rPh>
    <phoneticPr fontId="6"/>
  </si>
  <si>
    <t>生涯学習まちづくり出前講座</t>
  </si>
  <si>
    <t>放課後子ども教室</t>
    <rPh sb="0" eb="3">
      <t>ホウカゴ</t>
    </rPh>
    <rPh sb="3" eb="4">
      <t>コ</t>
    </rPh>
    <rPh sb="6" eb="8">
      <t>キョウシツ</t>
    </rPh>
    <phoneticPr fontId="6"/>
  </si>
  <si>
    <t>-</t>
    <phoneticPr fontId="7"/>
  </si>
  <si>
    <t>○</t>
    <phoneticPr fontId="7"/>
  </si>
  <si>
    <t>主としてこれから親になろうとする者を対象として開設された家庭教育学級</t>
    <rPh sb="0" eb="1">
      <t>シュ</t>
    </rPh>
    <rPh sb="8" eb="9">
      <t>オヤ</t>
    </rPh>
    <rPh sb="16" eb="17">
      <t>モノ</t>
    </rPh>
    <rPh sb="18" eb="20">
      <t>タイショウ</t>
    </rPh>
    <rPh sb="23" eb="25">
      <t>カイセツ</t>
    </rPh>
    <rPh sb="28" eb="30">
      <t>カテイ</t>
    </rPh>
    <rPh sb="30" eb="32">
      <t>キョウイク</t>
    </rPh>
    <rPh sb="32" eb="34">
      <t>ガッキュウ</t>
    </rPh>
    <phoneticPr fontId="8"/>
  </si>
  <si>
    <t>推進計画の
最新策定策定</t>
    <rPh sb="0" eb="2">
      <t>スイシン</t>
    </rPh>
    <rPh sb="6" eb="8">
      <t>サイシン</t>
    </rPh>
    <rPh sb="8" eb="10">
      <t>サクテイ</t>
    </rPh>
    <phoneticPr fontId="7"/>
  </si>
  <si>
    <t>第5次上里町総合振興計画</t>
    <rPh sb="0" eb="1">
      <t>ダイ</t>
    </rPh>
    <rPh sb="2" eb="3">
      <t>ツギ</t>
    </rPh>
    <rPh sb="3" eb="6">
      <t>カミサトマチ</t>
    </rPh>
    <rPh sb="6" eb="8">
      <t>ソウゴウ</t>
    </rPh>
    <rPh sb="8" eb="10">
      <t>シンコウ</t>
    </rPh>
    <rPh sb="10" eb="12">
      <t>ケイカク</t>
    </rPh>
    <phoneticPr fontId="7"/>
  </si>
  <si>
    <t>H29</t>
    <phoneticPr fontId="7"/>
  </si>
  <si>
    <t>-</t>
  </si>
  <si>
    <t>放課後における子どもたちの安全・安心な居場所づくり</t>
    <rPh sb="0" eb="3">
      <t>ホウカゴ</t>
    </rPh>
    <rPh sb="7" eb="8">
      <t>コ</t>
    </rPh>
    <rPh sb="13" eb="15">
      <t>アンゼン</t>
    </rPh>
    <rPh sb="16" eb="18">
      <t>アンシン</t>
    </rPh>
    <rPh sb="19" eb="22">
      <t>イバショ</t>
    </rPh>
    <phoneticPr fontId="7"/>
  </si>
  <si>
    <t>H9</t>
    <phoneticPr fontId="7"/>
  </si>
  <si>
    <t>H26</t>
    <phoneticPr fontId="7"/>
  </si>
  <si>
    <t>H16</t>
  </si>
  <si>
    <t>H11</t>
  </si>
  <si>
    <t>H28</t>
    <phoneticPr fontId="7"/>
  </si>
  <si>
    <t>障害者</t>
    <rPh sb="0" eb="3">
      <t>ショウガイシャ</t>
    </rPh>
    <phoneticPr fontId="7"/>
  </si>
  <si>
    <t>高齢者</t>
    <rPh sb="0" eb="3">
      <t>コウレイシャ</t>
    </rPh>
    <phoneticPr fontId="10"/>
  </si>
  <si>
    <t>女性</t>
    <rPh sb="0" eb="2">
      <t>ジョセイ</t>
    </rPh>
    <phoneticPr fontId="10"/>
  </si>
  <si>
    <t>青少年</t>
    <rPh sb="0" eb="1">
      <t>アオ</t>
    </rPh>
    <rPh sb="1" eb="3">
      <t>ショウネン</t>
    </rPh>
    <phoneticPr fontId="10"/>
  </si>
  <si>
    <t>(人)</t>
    <rPh sb="1" eb="2">
      <t>ニン</t>
    </rPh>
    <phoneticPr fontId="10"/>
  </si>
  <si>
    <t>○　学級生数及び受講者数の延べ人数</t>
    <rPh sb="2" eb="4">
      <t>ガッキュウ</t>
    </rPh>
    <rPh sb="4" eb="5">
      <t>セイ</t>
    </rPh>
    <rPh sb="5" eb="6">
      <t>カズ</t>
    </rPh>
    <rPh sb="6" eb="7">
      <t>オヨ</t>
    </rPh>
    <rPh sb="8" eb="10">
      <t>ジュコウ</t>
    </rPh>
    <rPh sb="10" eb="11">
      <t>シャ</t>
    </rPh>
    <rPh sb="11" eb="12">
      <t>スウ</t>
    </rPh>
    <rPh sb="13" eb="14">
      <t>ノ</t>
    </rPh>
    <rPh sb="15" eb="17">
      <t>ニンズウ</t>
    </rPh>
    <phoneticPr fontId="10"/>
  </si>
  <si>
    <t>（講座）</t>
    <phoneticPr fontId="7"/>
  </si>
  <si>
    <t>○　実施件数</t>
    <rPh sb="2" eb="4">
      <t>ジッシ</t>
    </rPh>
    <rPh sb="4" eb="6">
      <t>ケンスウ</t>
    </rPh>
    <phoneticPr fontId="10"/>
  </si>
  <si>
    <t>［対象別］</t>
    <rPh sb="1" eb="4">
      <t>タイショウベツ</t>
    </rPh>
    <phoneticPr fontId="10"/>
  </si>
  <si>
    <t>おおむね６０歳以上</t>
    <rPh sb="6" eb="7">
      <t>サイ</t>
    </rPh>
    <rPh sb="7" eb="9">
      <t>イジョウ</t>
    </rPh>
    <phoneticPr fontId="8"/>
  </si>
  <si>
    <t>※ H22調査は、開設当初の学級生数及び受講者数（文部科学省「平成23年度社会教育調査」より）</t>
  </si>
  <si>
    <t>開催回数や日数に関わりなく、単一の事業として計画し、実施したものを１件（同内容を異なる時期に実施した場合はそれぞれ１件）</t>
    <phoneticPr fontId="7"/>
  </si>
  <si>
    <t>（１）生涯学習の推進体制</t>
    <phoneticPr fontId="7"/>
  </si>
  <si>
    <t>放課後子ども教室</t>
    <rPh sb="0" eb="3">
      <t>ホウカゴ</t>
    </rPh>
    <rPh sb="3" eb="4">
      <t>コ</t>
    </rPh>
    <rPh sb="6" eb="8">
      <t>キョウシツ</t>
    </rPh>
    <phoneticPr fontId="7"/>
  </si>
  <si>
    <t>H30</t>
  </si>
  <si>
    <t>放課後子ども教室</t>
  </si>
  <si>
    <t>H5</t>
  </si>
  <si>
    <t>H31</t>
  </si>
  <si>
    <t>社会教育の一層の発展を目指して</t>
    <rPh sb="0" eb="2">
      <t>シャカイ</t>
    </rPh>
    <rPh sb="2" eb="4">
      <t>キョウイク</t>
    </rPh>
    <rPh sb="5" eb="7">
      <t>イッソウ</t>
    </rPh>
    <rPh sb="8" eb="10">
      <t>ハッテン</t>
    </rPh>
    <rPh sb="11" eb="13">
      <t>メザ</t>
    </rPh>
    <phoneticPr fontId="6"/>
  </si>
  <si>
    <t>S61</t>
  </si>
  <si>
    <t>よろい着付けボランティア、むかしのくらしボランティア、古文書ボランティア</t>
  </si>
  <si>
    <t>行田市生涯学習ボランティア人財情報バンク</t>
    <rPh sb="0" eb="3">
      <t>ギョウダシ</t>
    </rPh>
    <rPh sb="3" eb="5">
      <t>ショウガイ</t>
    </rPh>
    <rPh sb="5" eb="7">
      <t>ガクシュウ</t>
    </rPh>
    <rPh sb="13" eb="15">
      <t>ジンザイ</t>
    </rPh>
    <rPh sb="15" eb="17">
      <t>ジョウホウ</t>
    </rPh>
    <phoneticPr fontId="7"/>
  </si>
  <si>
    <t>R1</t>
    <phoneticPr fontId="7"/>
  </si>
  <si>
    <t>公民館運営審議会・図書館協議会・資料館協議会</t>
    <rPh sb="0" eb="2">
      <t>コウミン</t>
    </rPh>
    <rPh sb="2" eb="3">
      <t>カン</t>
    </rPh>
    <rPh sb="3" eb="5">
      <t>ウンエイ</t>
    </rPh>
    <rPh sb="5" eb="8">
      <t>シンギカイ</t>
    </rPh>
    <rPh sb="9" eb="11">
      <t>トショ</t>
    </rPh>
    <rPh sb="11" eb="12">
      <t>カン</t>
    </rPh>
    <rPh sb="12" eb="14">
      <t>キョウギ</t>
    </rPh>
    <rPh sb="14" eb="15">
      <t>カイ</t>
    </rPh>
    <rPh sb="16" eb="19">
      <t>シリョウカン</t>
    </rPh>
    <rPh sb="19" eb="22">
      <t>キョウギカイ</t>
    </rPh>
    <phoneticPr fontId="13"/>
  </si>
  <si>
    <t>［内容別］</t>
    <rPh sb="1" eb="3">
      <t>ナイヨウ</t>
    </rPh>
    <rPh sb="3" eb="4">
      <t>ベツ</t>
    </rPh>
    <phoneticPr fontId="10"/>
  </si>
  <si>
    <t>障害者学級</t>
    <rPh sb="0" eb="3">
      <t>ショウガイシャ</t>
    </rPh>
    <rPh sb="3" eb="5">
      <t>ガッキュウ</t>
    </rPh>
    <phoneticPr fontId="10"/>
  </si>
  <si>
    <t>H7</t>
    <phoneticPr fontId="7"/>
  </si>
  <si>
    <t>H8</t>
    <phoneticPr fontId="7"/>
  </si>
  <si>
    <t>H10</t>
    <phoneticPr fontId="7"/>
  </si>
  <si>
    <t>家　　　　庭　　　　教　　　　育　　　　学　　　　級</t>
  </si>
  <si>
    <t>明日の親のための学級</t>
  </si>
  <si>
    <t>その他の家庭教育講座</t>
  </si>
  <si>
    <t>R1</t>
    <phoneticPr fontId="7"/>
  </si>
  <si>
    <t xml:space="preserve"> </t>
  </si>
  <si>
    <t>R3</t>
    <phoneticPr fontId="7"/>
  </si>
  <si>
    <t>R1</t>
  </si>
  <si>
    <t>R2</t>
  </si>
  <si>
    <t>H1</t>
  </si>
  <si>
    <t>学びを通じて人々がつながる社会の仕組みをいかにつくるか</t>
  </si>
  <si>
    <t>第四次川越市生涯学習基本計画について（答申）</t>
  </si>
  <si>
    <t>R3</t>
  </si>
  <si>
    <t>H７</t>
  </si>
  <si>
    <t>放課後における子どもの居場所づくり</t>
  </si>
  <si>
    <t>図書館児童サービスボランティア</t>
    <rPh sb="0" eb="3">
      <t>トショカン</t>
    </rPh>
    <rPh sb="3" eb="5">
      <t>ジドウ</t>
    </rPh>
    <phoneticPr fontId="7"/>
  </si>
  <si>
    <t>図書館高齢者サービスボランティア</t>
    <rPh sb="0" eb="3">
      <t>トショカン</t>
    </rPh>
    <rPh sb="3" eb="6">
      <t>コウレイシャ</t>
    </rPh>
    <phoneticPr fontId="7"/>
  </si>
  <si>
    <t>図書館行事サポートボランティア「清の実」</t>
    <rPh sb="0" eb="3">
      <t>トショカン</t>
    </rPh>
    <rPh sb="3" eb="5">
      <t>ギョウジ</t>
    </rPh>
    <rPh sb="16" eb="17">
      <t>キヨ</t>
    </rPh>
    <rPh sb="18" eb="19">
      <t>ミ</t>
    </rPh>
    <phoneticPr fontId="7"/>
  </si>
  <si>
    <t>図書館障害者サービスボランティア</t>
    <rPh sb="0" eb="3">
      <t>トショカン</t>
    </rPh>
    <rPh sb="3" eb="6">
      <t>ショウガイシャ</t>
    </rPh>
    <phoneticPr fontId="7"/>
  </si>
  <si>
    <t>図書館だより編集ボランティア</t>
    <rPh sb="0" eb="3">
      <t>トショカン</t>
    </rPh>
    <rPh sb="6" eb="8">
      <t>ヘンシュウ</t>
    </rPh>
    <phoneticPr fontId="7"/>
  </si>
  <si>
    <t>市民と行政の協働を基盤とした社会教育行政の推進・充実を図る施策について</t>
  </si>
  <si>
    <t>Ｈ30</t>
  </si>
  <si>
    <t>加須市生涯学習推進会議</t>
  </si>
  <si>
    <t>公民館運営協議会</t>
  </si>
  <si>
    <t>人材バンク “魅学”</t>
  </si>
  <si>
    <t>上尾市まなびすと指導者バンク</t>
    <rPh sb="0" eb="3">
      <t>アゲオシ</t>
    </rPh>
    <rPh sb="8" eb="11">
      <t>シドウシャ</t>
    </rPh>
    <phoneticPr fontId="6"/>
  </si>
  <si>
    <t>草加市指導者バンク登録制度</t>
    <rPh sb="0" eb="3">
      <t>ソウカシ</t>
    </rPh>
    <rPh sb="3" eb="6">
      <t>シドウシャ</t>
    </rPh>
    <rPh sb="9" eb="11">
      <t>トウロク</t>
    </rPh>
    <rPh sb="11" eb="13">
      <t>セイド</t>
    </rPh>
    <phoneticPr fontId="7"/>
  </si>
  <si>
    <t>生涯学習体験講座</t>
    <rPh sb="0" eb="2">
      <t>ショウガイ</t>
    </rPh>
    <rPh sb="2" eb="4">
      <t>ガクシュウ</t>
    </rPh>
    <rPh sb="4" eb="6">
      <t>タイケン</t>
    </rPh>
    <rPh sb="6" eb="8">
      <t>コウザ</t>
    </rPh>
    <phoneticPr fontId="7"/>
  </si>
  <si>
    <t>戸田市生涯学習人材バンク「人材の森」</t>
    <rPh sb="0" eb="3">
      <t>トダシ</t>
    </rPh>
    <rPh sb="3" eb="7">
      <t>ショウガイガクシュウ</t>
    </rPh>
    <rPh sb="7" eb="9">
      <t>ジンザイ</t>
    </rPh>
    <rPh sb="13" eb="15">
      <t>ジンザイ</t>
    </rPh>
    <rPh sb="16" eb="17">
      <t>モリ</t>
    </rPh>
    <phoneticPr fontId="7"/>
  </si>
  <si>
    <t>まちづくり出前講座</t>
    <rPh sb="5" eb="7">
      <t>デマエ</t>
    </rPh>
    <rPh sb="7" eb="9">
      <t>コウザ</t>
    </rPh>
    <phoneticPr fontId="6"/>
  </si>
  <si>
    <t>朝霞市生涯学習ボランティアバンク</t>
  </si>
  <si>
    <t>生涯学習指導者紹介・登録制度</t>
    <rPh sb="0" eb="2">
      <t>ショウガイ</t>
    </rPh>
    <rPh sb="2" eb="4">
      <t>ガクシュウ</t>
    </rPh>
    <rPh sb="4" eb="6">
      <t>シドウ</t>
    </rPh>
    <rPh sb="6" eb="7">
      <t>シャ</t>
    </rPh>
    <rPh sb="7" eb="9">
      <t>ショウカイ</t>
    </rPh>
    <rPh sb="10" eb="12">
      <t>トウロク</t>
    </rPh>
    <rPh sb="12" eb="14">
      <t>セイド</t>
    </rPh>
    <phoneticPr fontId="13"/>
  </si>
  <si>
    <t>生涯学習指導者紹介・登録制度</t>
  </si>
  <si>
    <t>生涯学習ボランティアバンク</t>
    <rPh sb="0" eb="2">
      <t>ショウガイ</t>
    </rPh>
    <rPh sb="2" eb="4">
      <t>ガクシュウ</t>
    </rPh>
    <phoneticPr fontId="12"/>
  </si>
  <si>
    <t>新座市立図書館ボランティア</t>
  </si>
  <si>
    <t>桶川み・ら・い塾　人財バンク</t>
    <rPh sb="0" eb="2">
      <t>オケガワ</t>
    </rPh>
    <rPh sb="7" eb="8">
      <t>ジュク</t>
    </rPh>
    <rPh sb="9" eb="11">
      <t>ジンザイ</t>
    </rPh>
    <phoneticPr fontId="6"/>
  </si>
  <si>
    <t>市民大学きたもと学苑</t>
    <rPh sb="0" eb="4">
      <t>シミンダイガク</t>
    </rPh>
    <rPh sb="8" eb="10">
      <t>ガクエン</t>
    </rPh>
    <phoneticPr fontId="6"/>
  </si>
  <si>
    <t>職員出前講座</t>
    <rPh sb="0" eb="2">
      <t>ショクイン</t>
    </rPh>
    <rPh sb="2" eb="4">
      <t>デマエ</t>
    </rPh>
    <rPh sb="4" eb="6">
      <t>コウザ</t>
    </rPh>
    <phoneticPr fontId="7"/>
  </si>
  <si>
    <t>生涯学習ボランティア人材バンク制度</t>
    <rPh sb="15" eb="17">
      <t>セイド</t>
    </rPh>
    <phoneticPr fontId="6"/>
  </si>
  <si>
    <t>飯能市立図書館友の会</t>
    <rPh sb="0" eb="2">
      <t>ハンノウ</t>
    </rPh>
    <rPh sb="2" eb="3">
      <t>シ</t>
    </rPh>
    <rPh sb="3" eb="4">
      <t>タテ</t>
    </rPh>
    <rPh sb="4" eb="7">
      <t>トショカン</t>
    </rPh>
    <rPh sb="7" eb="8">
      <t>トモ</t>
    </rPh>
    <rPh sb="9" eb="10">
      <t>カイ</t>
    </rPh>
    <phoneticPr fontId="13"/>
  </si>
  <si>
    <t>生涯学習ボランティア制度　　　　　　　　　　　　　　　　　　　　　　　　　</t>
    <rPh sb="0" eb="2">
      <t>ショウガイ</t>
    </rPh>
    <rPh sb="2" eb="4">
      <t>ガクシュウ</t>
    </rPh>
    <rPh sb="10" eb="12">
      <t>セイド</t>
    </rPh>
    <phoneticPr fontId="6"/>
  </si>
  <si>
    <t>図書館ボランティア</t>
  </si>
  <si>
    <t xml:space="preserve">ふじみ野市生きがい学習ボランティア                                                                                                                                                                                                                                                                                                                                                       </t>
  </si>
  <si>
    <t>毛呂山町生涯学習ボランティア人材バンク</t>
    <rPh sb="0" eb="4">
      <t>モロヤママチ</t>
    </rPh>
    <rPh sb="4" eb="6">
      <t>ショウガイ</t>
    </rPh>
    <rPh sb="6" eb="8">
      <t>ガクシュウ</t>
    </rPh>
    <rPh sb="14" eb="16">
      <t>ジンザイ</t>
    </rPh>
    <phoneticPr fontId="13"/>
  </si>
  <si>
    <t>蝶の里町民講座</t>
  </si>
  <si>
    <t>嵐山町ボランティアセンター</t>
  </si>
  <si>
    <t>生涯学習指導者（あおいしいきいきサポーター）</t>
    <rPh sb="0" eb="2">
      <t>ショウガイ</t>
    </rPh>
    <rPh sb="2" eb="4">
      <t>ガクシュウ</t>
    </rPh>
    <rPh sb="4" eb="6">
      <t>シドウ</t>
    </rPh>
    <rPh sb="6" eb="7">
      <t>シャ</t>
    </rPh>
    <phoneticPr fontId="7"/>
  </si>
  <si>
    <t>フレサよしみサポーター委員会</t>
    <rPh sb="11" eb="14">
      <t>イインカイ</t>
    </rPh>
    <phoneticPr fontId="7"/>
  </si>
  <si>
    <t>吉見町文化財ボランティア</t>
    <rPh sb="0" eb="3">
      <t>ヨシミマチ</t>
    </rPh>
    <rPh sb="3" eb="6">
      <t>ブンカザイ</t>
    </rPh>
    <phoneticPr fontId="7"/>
  </si>
  <si>
    <t>松山城跡保存会</t>
    <rPh sb="0" eb="3">
      <t>マツヤマジョウ</t>
    </rPh>
    <rPh sb="3" eb="4">
      <t>アト</t>
    </rPh>
    <rPh sb="4" eb="7">
      <t>ホゾンカイ</t>
    </rPh>
    <phoneticPr fontId="7"/>
  </si>
  <si>
    <t>春日部市生涯学習人材情報登録制度</t>
  </si>
  <si>
    <t>生涯学習人材バンク</t>
    <rPh sb="0" eb="2">
      <t>ガクシュウ</t>
    </rPh>
    <rPh sb="2" eb="4">
      <t>ジンザイ</t>
    </rPh>
    <phoneticPr fontId="7"/>
  </si>
  <si>
    <t>生涯学習出前講座</t>
    <rPh sb="0" eb="2">
      <t>ショウガイ</t>
    </rPh>
    <rPh sb="2" eb="4">
      <t>ガクシュウ</t>
    </rPh>
    <rPh sb="4" eb="6">
      <t>デマエ</t>
    </rPh>
    <rPh sb="6" eb="8">
      <t>コウザ</t>
    </rPh>
    <phoneticPr fontId="7"/>
  </si>
  <si>
    <t>生涯学習人財バンク「やしお楽習塾」</t>
    <rPh sb="0" eb="2">
      <t>ショウガイ</t>
    </rPh>
    <rPh sb="2" eb="4">
      <t>ガクシュウ</t>
    </rPh>
    <rPh sb="4" eb="5">
      <t>ジン</t>
    </rPh>
    <rPh sb="5" eb="6">
      <t>ザイ</t>
    </rPh>
    <rPh sb="13" eb="14">
      <t>ラク</t>
    </rPh>
    <rPh sb="14" eb="15">
      <t>シュウ</t>
    </rPh>
    <rPh sb="15" eb="16">
      <t>ジュク</t>
    </rPh>
    <phoneticPr fontId="7"/>
  </si>
  <si>
    <t>生涯学習まちづくり出前講座</t>
    <rPh sb="0" eb="2">
      <t>ショウガイ</t>
    </rPh>
    <rPh sb="2" eb="4">
      <t>ガクシュウ</t>
    </rPh>
    <rPh sb="9" eb="11">
      <t>デマエ</t>
    </rPh>
    <rPh sb="11" eb="13">
      <t>コウザ</t>
    </rPh>
    <phoneticPr fontId="6"/>
  </si>
  <si>
    <t>八潮市立資料館ボランティア</t>
  </si>
  <si>
    <t>幸手市民生きがい教授、ものづくり体験学習（機織り体験）ボランティア、郷土資料館収蔵資料調査ボランテイア</t>
    <rPh sb="0" eb="2">
      <t>サッテ</t>
    </rPh>
    <rPh sb="2" eb="4">
      <t>シミン</t>
    </rPh>
    <rPh sb="4" eb="5">
      <t>イ</t>
    </rPh>
    <rPh sb="8" eb="10">
      <t>キョウジュ</t>
    </rPh>
    <rPh sb="16" eb="18">
      <t>タイケン</t>
    </rPh>
    <rPh sb="18" eb="20">
      <t>ガクシュウ</t>
    </rPh>
    <rPh sb="21" eb="23">
      <t>ハタオ</t>
    </rPh>
    <rPh sb="24" eb="26">
      <t>タイケン</t>
    </rPh>
    <rPh sb="34" eb="36">
      <t>キョウド</t>
    </rPh>
    <rPh sb="36" eb="39">
      <t>シリョウカン</t>
    </rPh>
    <rPh sb="39" eb="41">
      <t>シュウゾウ</t>
    </rPh>
    <rPh sb="41" eb="43">
      <t>シリョウ</t>
    </rPh>
    <rPh sb="43" eb="45">
      <t>チョウサ</t>
    </rPh>
    <phoneticPr fontId="7"/>
  </si>
  <si>
    <t>幸手市民生きがい教授</t>
    <rPh sb="0" eb="2">
      <t>サッテ</t>
    </rPh>
    <rPh sb="2" eb="4">
      <t>シミン</t>
    </rPh>
    <rPh sb="4" eb="5">
      <t>イ</t>
    </rPh>
    <rPh sb="8" eb="10">
      <t>キョウジュ</t>
    </rPh>
    <phoneticPr fontId="7"/>
  </si>
  <si>
    <t>ペアーズバンク</t>
  </si>
  <si>
    <t>図書館ボランティア、読み聞かせボランティア</t>
    <rPh sb="0" eb="2">
      <t>トショ</t>
    </rPh>
    <rPh sb="2" eb="3">
      <t>カン</t>
    </rPh>
    <rPh sb="10" eb="11">
      <t>ヨ</t>
    </rPh>
    <rPh sb="12" eb="13">
      <t>キ</t>
    </rPh>
    <phoneticPr fontId="6"/>
  </si>
  <si>
    <t>まつぶし出前講座（町民編）</t>
    <rPh sb="4" eb="6">
      <t>デマエ</t>
    </rPh>
    <rPh sb="6" eb="8">
      <t>コウザ</t>
    </rPh>
    <rPh sb="9" eb="11">
      <t>チョウミン</t>
    </rPh>
    <rPh sb="11" eb="12">
      <t>ヘン</t>
    </rPh>
    <phoneticPr fontId="7"/>
  </si>
  <si>
    <t>まつぶし出前講座</t>
  </si>
  <si>
    <t>チャレンジスクール</t>
  </si>
  <si>
    <t>特別教室開放事業</t>
    <rPh sb="0" eb="2">
      <t>トクベツ</t>
    </rPh>
    <rPh sb="2" eb="4">
      <t>キョウシツ</t>
    </rPh>
    <rPh sb="4" eb="6">
      <t>カイホウ</t>
    </rPh>
    <rPh sb="6" eb="8">
      <t>ジギョウ</t>
    </rPh>
    <phoneticPr fontId="6"/>
  </si>
  <si>
    <t>平成塾、土曜寺子屋</t>
    <rPh sb="0" eb="2">
      <t>ヘイセイ</t>
    </rPh>
    <rPh sb="2" eb="3">
      <t>ジュク</t>
    </rPh>
    <rPh sb="4" eb="6">
      <t>ドヨウ</t>
    </rPh>
    <rPh sb="6" eb="9">
      <t>テラコヤ</t>
    </rPh>
    <phoneticPr fontId="6"/>
  </si>
  <si>
    <t>世代間交流、サークル活動、学習活動</t>
    <rPh sb="0" eb="3">
      <t>セダイカン</t>
    </rPh>
    <rPh sb="3" eb="5">
      <t>コウリュウ</t>
    </rPh>
    <rPh sb="10" eb="12">
      <t>カツドウ</t>
    </rPh>
    <rPh sb="13" eb="15">
      <t>ガクシュウ</t>
    </rPh>
    <rPh sb="15" eb="17">
      <t>カツドウ</t>
    </rPh>
    <phoneticPr fontId="6"/>
  </si>
  <si>
    <t>放課後における子どもの居場所づくり、学習活動</t>
    <rPh sb="18" eb="20">
      <t>ガクシュウ</t>
    </rPh>
    <rPh sb="20" eb="22">
      <t>カツドウ</t>
    </rPh>
    <phoneticPr fontId="13"/>
  </si>
  <si>
    <t>放課後における子どもの居場所づくり、学習、体験、地域間交流</t>
    <rPh sb="18" eb="20">
      <t>ガクシュウ</t>
    </rPh>
    <phoneticPr fontId="7"/>
  </si>
  <si>
    <t>桶川市放課後子供教室</t>
    <rPh sb="0" eb="3">
      <t>オケガワシ</t>
    </rPh>
    <rPh sb="3" eb="6">
      <t>ホウカゴ</t>
    </rPh>
    <rPh sb="6" eb="8">
      <t>コドモ</t>
    </rPh>
    <rPh sb="8" eb="10">
      <t>キョウシツ</t>
    </rPh>
    <phoneticPr fontId="6"/>
  </si>
  <si>
    <t>小学生を対象として、放課後、小学校の一部を借用し、子供たちの安全・安心な活動拠点（居場所）をつくることを目的とし実施。</t>
  </si>
  <si>
    <t>地域活動室</t>
    <rPh sb="0" eb="2">
      <t>チイキ</t>
    </rPh>
    <rPh sb="2" eb="4">
      <t>カツドウ</t>
    </rPh>
    <rPh sb="4" eb="5">
      <t>シツ</t>
    </rPh>
    <phoneticPr fontId="6"/>
  </si>
  <si>
    <t>地域学習活動、放課後子ども教室　ほか</t>
    <rPh sb="0" eb="2">
      <t>チイキ</t>
    </rPh>
    <rPh sb="2" eb="4">
      <t>ガクシュウ</t>
    </rPh>
    <rPh sb="4" eb="6">
      <t>カツドウ</t>
    </rPh>
    <rPh sb="7" eb="10">
      <t>ホウカゴ</t>
    </rPh>
    <rPh sb="10" eb="11">
      <t>コ</t>
    </rPh>
    <rPh sb="13" eb="15">
      <t>キョウシツ</t>
    </rPh>
    <phoneticPr fontId="6"/>
  </si>
  <si>
    <t>開放教室</t>
    <rPh sb="0" eb="2">
      <t>カイホウ</t>
    </rPh>
    <rPh sb="2" eb="4">
      <t>キョウシツ</t>
    </rPh>
    <phoneticPr fontId="7"/>
  </si>
  <si>
    <t>利用の無い部屋を学習スペースとして利用</t>
    <rPh sb="8" eb="10">
      <t>ガクシュウ</t>
    </rPh>
    <phoneticPr fontId="7"/>
  </si>
  <si>
    <t>放課後のびのび算数教室</t>
    <rPh sb="0" eb="3">
      <t>ホウカゴ</t>
    </rPh>
    <rPh sb="7" eb="9">
      <t>サンスウ</t>
    </rPh>
    <rPh sb="9" eb="11">
      <t>キョウシツ</t>
    </rPh>
    <phoneticPr fontId="6"/>
  </si>
  <si>
    <t>放課後に特別教室を活用して、算数の基礎学習を行う。</t>
    <rPh sb="0" eb="3">
      <t>ホウカゴ</t>
    </rPh>
    <rPh sb="4" eb="6">
      <t>トクベツ</t>
    </rPh>
    <rPh sb="6" eb="8">
      <t>キョウシツ</t>
    </rPh>
    <rPh sb="9" eb="11">
      <t>カツヨウ</t>
    </rPh>
    <rPh sb="14" eb="16">
      <t>サンスウ</t>
    </rPh>
    <rPh sb="17" eb="19">
      <t>キソ</t>
    </rPh>
    <rPh sb="19" eb="21">
      <t>ガクシュウ</t>
    </rPh>
    <rPh sb="22" eb="23">
      <t>オコナ</t>
    </rPh>
    <phoneticPr fontId="7"/>
  </si>
  <si>
    <t>放課後子供教室</t>
    <rPh sb="0" eb="3">
      <t>ホウカゴ</t>
    </rPh>
    <rPh sb="3" eb="4">
      <t>コ</t>
    </rPh>
    <rPh sb="4" eb="5">
      <t>トモ</t>
    </rPh>
    <rPh sb="5" eb="7">
      <t>キョウシツ</t>
    </rPh>
    <phoneticPr fontId="7"/>
  </si>
  <si>
    <t>生涯学習教室の開催</t>
    <rPh sb="0" eb="2">
      <t>ショウガイ</t>
    </rPh>
    <rPh sb="2" eb="4">
      <t>ガクシュウ</t>
    </rPh>
    <rPh sb="4" eb="6">
      <t>キョウシツ</t>
    </rPh>
    <rPh sb="7" eb="9">
      <t>カイサイ</t>
    </rPh>
    <phoneticPr fontId="7"/>
  </si>
  <si>
    <t>廃校の空き教室を利用した講座・教室の開催</t>
    <rPh sb="0" eb="2">
      <t>ハイコウ</t>
    </rPh>
    <rPh sb="3" eb="4">
      <t>ア</t>
    </rPh>
    <rPh sb="5" eb="7">
      <t>キョウシツ</t>
    </rPh>
    <rPh sb="8" eb="10">
      <t>リヨウ</t>
    </rPh>
    <rPh sb="12" eb="14">
      <t>コウザ</t>
    </rPh>
    <rPh sb="15" eb="17">
      <t>キョウシツ</t>
    </rPh>
    <rPh sb="18" eb="20">
      <t>カイサイ</t>
    </rPh>
    <phoneticPr fontId="7"/>
  </si>
  <si>
    <t>小学生学習支援事業「がんばル～ム」</t>
    <rPh sb="0" eb="3">
      <t>ショウガクセイ</t>
    </rPh>
    <rPh sb="3" eb="5">
      <t>ガクシュウ</t>
    </rPh>
    <rPh sb="5" eb="7">
      <t>シエン</t>
    </rPh>
    <rPh sb="7" eb="9">
      <t>ジギョウ</t>
    </rPh>
    <phoneticPr fontId="6"/>
  </si>
  <si>
    <t>学習支援</t>
    <rPh sb="0" eb="2">
      <t>ガクシュウ</t>
    </rPh>
    <rPh sb="2" eb="4">
      <t>シエン</t>
    </rPh>
    <phoneticPr fontId="6"/>
  </si>
  <si>
    <t>平日放課後子ども教室</t>
    <rPh sb="0" eb="2">
      <t>ヘイジツ</t>
    </rPh>
    <rPh sb="2" eb="5">
      <t>ホウカゴ</t>
    </rPh>
    <rPh sb="5" eb="6">
      <t>コ</t>
    </rPh>
    <rPh sb="8" eb="10">
      <t>キョウシツ</t>
    </rPh>
    <phoneticPr fontId="7"/>
  </si>
  <si>
    <t>上里町放課後子供教室</t>
    <rPh sb="0" eb="2">
      <t>カミサト</t>
    </rPh>
    <rPh sb="2" eb="3">
      <t>マチ</t>
    </rPh>
    <rPh sb="3" eb="6">
      <t>ホウカゴ</t>
    </rPh>
    <rPh sb="6" eb="8">
      <t>コドモ</t>
    </rPh>
    <rPh sb="8" eb="10">
      <t>キョウシツ</t>
    </rPh>
    <phoneticPr fontId="6"/>
  </si>
  <si>
    <t>体験活動　地域交流等</t>
    <rPh sb="0" eb="2">
      <t>タイケン</t>
    </rPh>
    <rPh sb="2" eb="4">
      <t>カツドウ</t>
    </rPh>
    <rPh sb="5" eb="7">
      <t>チイキ</t>
    </rPh>
    <rPh sb="7" eb="9">
      <t>コウリュウ</t>
    </rPh>
    <rPh sb="9" eb="10">
      <t>ナド</t>
    </rPh>
    <phoneticPr fontId="6"/>
  </si>
  <si>
    <t>寄居町</t>
    <rPh sb="0" eb="3">
      <t>ヨリイマチ</t>
    </rPh>
    <phoneticPr fontId="7"/>
  </si>
  <si>
    <t>放課後子供教室</t>
    <rPh sb="0" eb="3">
      <t>ホウカゴ</t>
    </rPh>
    <rPh sb="3" eb="5">
      <t>コドモ</t>
    </rPh>
    <rPh sb="5" eb="7">
      <t>キョウシツ</t>
    </rPh>
    <phoneticPr fontId="20"/>
  </si>
  <si>
    <t>放課後における子どもたちの安全・安心な居場所づくり・体験活動等</t>
  </si>
  <si>
    <t>余裕教室の活用</t>
    <rPh sb="0" eb="2">
      <t>ヨユウ</t>
    </rPh>
    <rPh sb="2" eb="4">
      <t>キョウシツ</t>
    </rPh>
    <rPh sb="5" eb="7">
      <t>カツヨウ</t>
    </rPh>
    <phoneticPr fontId="8"/>
  </si>
  <si>
    <t>羽生市</t>
    <rPh sb="0" eb="3">
      <t>ハニュウシ</t>
    </rPh>
    <phoneticPr fontId="7"/>
  </si>
  <si>
    <t>放課後子ども教室、いきいきデイサービス等</t>
    <rPh sb="0" eb="3">
      <t>ホウカゴ</t>
    </rPh>
    <rPh sb="3" eb="4">
      <t>コ</t>
    </rPh>
    <rPh sb="6" eb="8">
      <t>キョウシツ</t>
    </rPh>
    <rPh sb="19" eb="20">
      <t>ナド</t>
    </rPh>
    <phoneticPr fontId="7"/>
  </si>
  <si>
    <t>放課後子供教室</t>
    <rPh sb="0" eb="3">
      <t>ホウカゴ</t>
    </rPh>
    <rPh sb="3" eb="5">
      <t>コドモ</t>
    </rPh>
    <rPh sb="5" eb="7">
      <t>キョウシツ</t>
    </rPh>
    <phoneticPr fontId="6"/>
  </si>
  <si>
    <t>地域の人々による、学習支援、スポーツ・文化体験活動</t>
    <rPh sb="0" eb="2">
      <t>チイキ</t>
    </rPh>
    <rPh sb="3" eb="5">
      <t>ヒトビト</t>
    </rPh>
    <rPh sb="9" eb="11">
      <t>ガクシュウ</t>
    </rPh>
    <rPh sb="11" eb="13">
      <t>シエン</t>
    </rPh>
    <rPh sb="19" eb="21">
      <t>ブンカ</t>
    </rPh>
    <rPh sb="21" eb="23">
      <t>タイケン</t>
    </rPh>
    <rPh sb="23" eb="25">
      <t>カツドウ</t>
    </rPh>
    <phoneticPr fontId="6"/>
  </si>
  <si>
    <t>放課後に子どもが安心して活動できる場の確保を図る。</t>
  </si>
  <si>
    <t>放課後子供教室</t>
  </si>
  <si>
    <t>地域の人々による、学習支援、運動、世代間交流等による子育て支援</t>
    <rPh sb="0" eb="2">
      <t>チイキ</t>
    </rPh>
    <rPh sb="3" eb="5">
      <t>ヒトビト</t>
    </rPh>
    <rPh sb="9" eb="11">
      <t>ガクシュウ</t>
    </rPh>
    <rPh sb="11" eb="13">
      <t>シエン</t>
    </rPh>
    <rPh sb="14" eb="16">
      <t>ウンドウ</t>
    </rPh>
    <rPh sb="17" eb="20">
      <t>セダイカン</t>
    </rPh>
    <rPh sb="20" eb="22">
      <t>コウリュウ</t>
    </rPh>
    <rPh sb="22" eb="23">
      <t>ナド</t>
    </rPh>
    <rPh sb="26" eb="28">
      <t>コソダ</t>
    </rPh>
    <rPh sb="29" eb="31">
      <t>シエン</t>
    </rPh>
    <phoneticPr fontId="6"/>
  </si>
  <si>
    <t>公民館運営審議会、放課後子ども教室運営会議</t>
    <rPh sb="0" eb="3">
      <t>コウミンカン</t>
    </rPh>
    <rPh sb="3" eb="5">
      <t>ウンエイ</t>
    </rPh>
    <rPh sb="5" eb="8">
      <t>シンギカイ</t>
    </rPh>
    <rPh sb="9" eb="12">
      <t>ホウカゴ</t>
    </rPh>
    <rPh sb="12" eb="13">
      <t>コ</t>
    </rPh>
    <rPh sb="15" eb="17">
      <t>キョウシツ</t>
    </rPh>
    <rPh sb="17" eb="19">
      <t>ウンエイ</t>
    </rPh>
    <rPh sb="19" eb="21">
      <t>カイギ</t>
    </rPh>
    <phoneticPr fontId="6"/>
  </si>
  <si>
    <t>上尾市まなびすと指導者バンク</t>
  </si>
  <si>
    <t>①放課後子ども教室　②わらび学校土曜塾</t>
  </si>
  <si>
    <t>①居場所づくり、地域交流　②学習習慣の定着</t>
  </si>
  <si>
    <t xml:space="preserve">生涯学習ボランティアバンク
</t>
    <rPh sb="0" eb="2">
      <t>ショウガイ</t>
    </rPh>
    <rPh sb="2" eb="4">
      <t>ガクシュウ</t>
    </rPh>
    <phoneticPr fontId="12"/>
  </si>
  <si>
    <t>新座市子どもの放課後居場所づくり事業</t>
    <rPh sb="16" eb="18">
      <t>ジギョウ</t>
    </rPh>
    <phoneticPr fontId="16"/>
  </si>
  <si>
    <t>放課後児童健全育成事業</t>
    <rPh sb="0" eb="3">
      <t>ホウカゴ</t>
    </rPh>
    <rPh sb="3" eb="5">
      <t>ジドウ</t>
    </rPh>
    <rPh sb="5" eb="7">
      <t>ケンゼン</t>
    </rPh>
    <rPh sb="7" eb="9">
      <t>イクセイ</t>
    </rPh>
    <rPh sb="9" eb="11">
      <t>ジギョウ</t>
    </rPh>
    <phoneticPr fontId="7"/>
  </si>
  <si>
    <t>共働き家庭など留守家庭の小学校に就学している児童に対して、放課後、学校の余裕教室等において適切な遊びや生活の場を与え、健全育成を図っている。</t>
    <rPh sb="0" eb="2">
      <t>トモバタラ</t>
    </rPh>
    <rPh sb="3" eb="5">
      <t>カテイ</t>
    </rPh>
    <rPh sb="7" eb="9">
      <t>ルス</t>
    </rPh>
    <rPh sb="9" eb="11">
      <t>カテイ</t>
    </rPh>
    <rPh sb="12" eb="15">
      <t>ショウガッコウ</t>
    </rPh>
    <rPh sb="16" eb="18">
      <t>シュウガク</t>
    </rPh>
    <rPh sb="22" eb="24">
      <t>ジドウ</t>
    </rPh>
    <rPh sb="25" eb="26">
      <t>タイ</t>
    </rPh>
    <rPh sb="29" eb="32">
      <t>ホウカゴ</t>
    </rPh>
    <rPh sb="33" eb="35">
      <t>ガッコウ</t>
    </rPh>
    <rPh sb="36" eb="38">
      <t>ヨユウ</t>
    </rPh>
    <rPh sb="38" eb="40">
      <t>キョウシツ</t>
    </rPh>
    <rPh sb="40" eb="41">
      <t>トウ</t>
    </rPh>
    <rPh sb="45" eb="47">
      <t>テキセツ</t>
    </rPh>
    <rPh sb="48" eb="49">
      <t>アソ</t>
    </rPh>
    <rPh sb="51" eb="53">
      <t>セイカツ</t>
    </rPh>
    <rPh sb="54" eb="55">
      <t>バ</t>
    </rPh>
    <rPh sb="56" eb="57">
      <t>アタ</t>
    </rPh>
    <rPh sb="59" eb="61">
      <t>ケンゼン</t>
    </rPh>
    <rPh sb="61" eb="63">
      <t>イクセイ</t>
    </rPh>
    <rPh sb="64" eb="65">
      <t>ハカ</t>
    </rPh>
    <phoneticPr fontId="7"/>
  </si>
  <si>
    <t>こども図書館協力員</t>
  </si>
  <si>
    <t>図書館読み聞かせボランティア</t>
    <rPh sb="0" eb="3">
      <t>トショカン</t>
    </rPh>
    <rPh sb="3" eb="4">
      <t>ヨ</t>
    </rPh>
    <rPh sb="5" eb="6">
      <t>キ</t>
    </rPh>
    <phoneticPr fontId="7"/>
  </si>
  <si>
    <t>図書館朗読ボランティア</t>
    <rPh sb="0" eb="3">
      <t>トショカン</t>
    </rPh>
    <rPh sb="3" eb="5">
      <t>ロウドク</t>
    </rPh>
    <phoneticPr fontId="7"/>
  </si>
  <si>
    <t>日本語教室</t>
    <rPh sb="0" eb="3">
      <t>ニホンゴ</t>
    </rPh>
    <rPh sb="3" eb="5">
      <t>キョウシツ</t>
    </rPh>
    <phoneticPr fontId="7"/>
  </si>
  <si>
    <t>障がい者青年学級「コスモスくらぶ」</t>
    <rPh sb="0" eb="1">
      <t>ショウ</t>
    </rPh>
    <rPh sb="3" eb="4">
      <t>シャ</t>
    </rPh>
    <rPh sb="4" eb="8">
      <t>セイネンガッキュウ</t>
    </rPh>
    <phoneticPr fontId="7"/>
  </si>
  <si>
    <t>異年齢集団「わんぱく教室」</t>
    <rPh sb="0" eb="1">
      <t>イ</t>
    </rPh>
    <rPh sb="1" eb="3">
      <t>ネンレイ</t>
    </rPh>
    <rPh sb="3" eb="5">
      <t>シュウダン</t>
    </rPh>
    <rPh sb="10" eb="12">
      <t>キョウシツ</t>
    </rPh>
    <phoneticPr fontId="7"/>
  </si>
  <si>
    <t>ふくっ子クラブ</t>
    <rPh sb="3" eb="4">
      <t>コ</t>
    </rPh>
    <phoneticPr fontId="7"/>
  </si>
  <si>
    <t>放課後に学校の余裕教室を活用し、児童の「自主的な学びの場」と「安心・安全な居場所」を提供することを目的として実施。</t>
  </si>
  <si>
    <t>放課後における子供の居場所づくり、学習活動（町内5校で実施）</t>
    <rPh sb="0" eb="3">
      <t>ホウカゴ</t>
    </rPh>
    <rPh sb="7" eb="9">
      <t>コドモ</t>
    </rPh>
    <rPh sb="10" eb="13">
      <t>イバショ</t>
    </rPh>
    <rPh sb="17" eb="19">
      <t>ガクシュウ</t>
    </rPh>
    <rPh sb="19" eb="21">
      <t>カツドウ</t>
    </rPh>
    <rPh sb="22" eb="24">
      <t>チョウナイ</t>
    </rPh>
    <rPh sb="25" eb="26">
      <t>コウ</t>
    </rPh>
    <rPh sb="27" eb="29">
      <t>ジッシ</t>
    </rPh>
    <phoneticPr fontId="7"/>
  </si>
  <si>
    <t>熊谷図書館おはなしの会ボランティア</t>
    <rPh sb="0" eb="2">
      <t>クマガヤ</t>
    </rPh>
    <rPh sb="2" eb="5">
      <t>トショカン</t>
    </rPh>
    <rPh sb="10" eb="11">
      <t>カイ</t>
    </rPh>
    <phoneticPr fontId="7"/>
  </si>
  <si>
    <t>放課後子供教室・ウィークエンドサイエンス</t>
    <rPh sb="0" eb="3">
      <t>ホウカゴ</t>
    </rPh>
    <rPh sb="3" eb="5">
      <t>コドモ</t>
    </rPh>
    <rPh sb="5" eb="7">
      <t>キョウシツ</t>
    </rPh>
    <phoneticPr fontId="16"/>
  </si>
  <si>
    <t>学習支援・体験活動等</t>
    <rPh sb="0" eb="2">
      <t>ガクシュウ</t>
    </rPh>
    <rPh sb="2" eb="4">
      <t>シエン</t>
    </rPh>
    <rPh sb="5" eb="7">
      <t>タイケン</t>
    </rPh>
    <rPh sb="7" eb="9">
      <t>カツドウ</t>
    </rPh>
    <rPh sb="9" eb="10">
      <t>トウ</t>
    </rPh>
    <phoneticPr fontId="16"/>
  </si>
  <si>
    <t>寄居町</t>
    <phoneticPr fontId="7"/>
  </si>
  <si>
    <t>H2</t>
  </si>
  <si>
    <t>子どもたちの安全・安心な居場所づくり・異年齢間の交流・体験活動等</t>
    <rPh sb="19" eb="23">
      <t>イネンレイカン</t>
    </rPh>
    <rPh sb="24" eb="26">
      <t>コウリュウ</t>
    </rPh>
    <phoneticPr fontId="7"/>
  </si>
  <si>
    <t>「学び」「遊び」「交流」の活動を組み合わせた体験活動</t>
    <rPh sb="1" eb="2">
      <t>マナ</t>
    </rPh>
    <rPh sb="5" eb="6">
      <t>アソ</t>
    </rPh>
    <rPh sb="9" eb="11">
      <t>コウリュウ</t>
    </rPh>
    <rPh sb="13" eb="15">
      <t>カツドウ</t>
    </rPh>
    <rPh sb="16" eb="17">
      <t>ク</t>
    </rPh>
    <rPh sb="18" eb="19">
      <t>ア</t>
    </rPh>
    <rPh sb="22" eb="24">
      <t>タイケン</t>
    </rPh>
    <rPh sb="24" eb="26">
      <t>カツドウ</t>
    </rPh>
    <phoneticPr fontId="7"/>
  </si>
  <si>
    <t>放課後を活用した子どもたちの居場所の提供及び地域の教育力の向上・活性化を図る。</t>
    <rPh sb="0" eb="3">
      <t>ホウカゴ</t>
    </rPh>
    <rPh sb="4" eb="6">
      <t>カツヨウ</t>
    </rPh>
    <rPh sb="20" eb="21">
      <t>オヨ</t>
    </rPh>
    <rPh sb="36" eb="37">
      <t>ハカ</t>
    </rPh>
    <phoneticPr fontId="7"/>
  </si>
  <si>
    <t>放課後及び学校の休業日に小学校等の施設を使用して、子供たちの安全・安心な居場所を設け、子供たちが地域社会の中で心豊かで健やかに成長していく環境づくりを推進するために実施。</t>
  </si>
  <si>
    <t>図書ボランティア、読み聞かせボランティア、お助け隊</t>
    <rPh sb="0" eb="2">
      <t>トショ</t>
    </rPh>
    <rPh sb="9" eb="10">
      <t>ヨ</t>
    </rPh>
    <rPh sb="11" eb="12">
      <t>キ</t>
    </rPh>
    <rPh sb="22" eb="23">
      <t>タス</t>
    </rPh>
    <rPh sb="24" eb="25">
      <t>タイ</t>
    </rPh>
    <phoneticPr fontId="6"/>
  </si>
  <si>
    <t>公民館運営審議委員と兼務</t>
    <rPh sb="0" eb="3">
      <t>コウミンカン</t>
    </rPh>
    <rPh sb="3" eb="5">
      <t>ウンエイ</t>
    </rPh>
    <rPh sb="5" eb="7">
      <t>シンギ</t>
    </rPh>
    <rPh sb="7" eb="9">
      <t>イイン</t>
    </rPh>
    <rPh sb="10" eb="12">
      <t>ケンム</t>
    </rPh>
    <phoneticPr fontId="7"/>
  </si>
  <si>
    <t>皆野町</t>
    <rPh sb="0" eb="3">
      <t>ミナノマチ</t>
    </rPh>
    <phoneticPr fontId="7"/>
  </si>
  <si>
    <t>伊奈町生涯学習人材バンク</t>
    <rPh sb="0" eb="3">
      <t>イナマチ</t>
    </rPh>
    <rPh sb="3" eb="5">
      <t>ショウガイ</t>
    </rPh>
    <rPh sb="5" eb="7">
      <t>ガクシュウ</t>
    </rPh>
    <rPh sb="7" eb="9">
      <t>ジンザイ</t>
    </rPh>
    <phoneticPr fontId="7"/>
  </si>
  <si>
    <t>図書館ボランティア</t>
    <rPh sb="0" eb="3">
      <t>トショカン</t>
    </rPh>
    <phoneticPr fontId="7"/>
  </si>
  <si>
    <t>富士見市</t>
    <rPh sb="0" eb="4">
      <t>フジミシ</t>
    </rPh>
    <phoneticPr fontId="7"/>
  </si>
  <si>
    <t>富士見市市民人材バンク</t>
    <rPh sb="0" eb="4">
      <t>フジミシ</t>
    </rPh>
    <rPh sb="4" eb="6">
      <t>シミン</t>
    </rPh>
    <rPh sb="6" eb="8">
      <t>ジンザイ</t>
    </rPh>
    <phoneticPr fontId="6"/>
  </si>
  <si>
    <t>富士見市市民人材バンク</t>
  </si>
  <si>
    <t>市民学芸員</t>
    <rPh sb="0" eb="2">
      <t>シミン</t>
    </rPh>
    <rPh sb="2" eb="5">
      <t>ガクゲイイン</t>
    </rPh>
    <phoneticPr fontId="7"/>
  </si>
  <si>
    <t>越谷市文化財ボランティア</t>
  </si>
  <si>
    <t>まなびっちゃすぎと塾</t>
  </si>
  <si>
    <t>さいたま市</t>
    <rPh sb="4" eb="5">
      <t>シ</t>
    </rPh>
    <phoneticPr fontId="7"/>
  </si>
  <si>
    <t>資料館友の会ボランティア 、文化財展示室ボランティア</t>
    <rPh sb="3" eb="4">
      <t>トモ</t>
    </rPh>
    <rPh sb="5" eb="6">
      <t>カイ</t>
    </rPh>
    <rPh sb="14" eb="17">
      <t>ブンカザイ</t>
    </rPh>
    <rPh sb="17" eb="20">
      <t>テンジシツ</t>
    </rPh>
    <phoneticPr fontId="7"/>
  </si>
  <si>
    <t>東部教育事務所管内</t>
    <rPh sb="0" eb="2">
      <t>トウブ</t>
    </rPh>
    <rPh sb="2" eb="4">
      <t>キョウイク</t>
    </rPh>
    <rPh sb="4" eb="6">
      <t>ジム</t>
    </rPh>
    <rPh sb="6" eb="7">
      <t>ショ</t>
    </rPh>
    <rPh sb="7" eb="9">
      <t>カンナイ</t>
    </rPh>
    <phoneticPr fontId="7"/>
  </si>
  <si>
    <t>西部教育事務所管内</t>
    <rPh sb="0" eb="2">
      <t>セイブ</t>
    </rPh>
    <rPh sb="2" eb="4">
      <t>キョウイク</t>
    </rPh>
    <rPh sb="4" eb="6">
      <t>ジム</t>
    </rPh>
    <rPh sb="6" eb="7">
      <t>ショ</t>
    </rPh>
    <rPh sb="7" eb="9">
      <t>カンナイ</t>
    </rPh>
    <phoneticPr fontId="7"/>
  </si>
  <si>
    <t>南部教育事務所管内</t>
    <rPh sb="0" eb="2">
      <t>ナンブ</t>
    </rPh>
    <rPh sb="2" eb="4">
      <t>キョウイク</t>
    </rPh>
    <rPh sb="4" eb="6">
      <t>ジム</t>
    </rPh>
    <rPh sb="6" eb="7">
      <t>ショ</t>
    </rPh>
    <rPh sb="7" eb="9">
      <t>カンナイ</t>
    </rPh>
    <phoneticPr fontId="7"/>
  </si>
  <si>
    <t>北部教育事務所管内</t>
    <rPh sb="0" eb="2">
      <t>ホクブ</t>
    </rPh>
    <rPh sb="2" eb="9">
      <t>キョウイクジムショカンナイ</t>
    </rPh>
    <phoneticPr fontId="7"/>
  </si>
  <si>
    <t>西部教育事務所管内</t>
    <rPh sb="0" eb="2">
      <t>セイブ</t>
    </rPh>
    <rPh sb="2" eb="9">
      <t>キョウイクジムショカンナイ</t>
    </rPh>
    <phoneticPr fontId="7"/>
  </si>
  <si>
    <t>北部教育事務所管内</t>
    <rPh sb="0" eb="9">
      <t>ホクブキョウイクジムショカンナイ</t>
    </rPh>
    <phoneticPr fontId="7"/>
  </si>
  <si>
    <t>東部教育事務所管内</t>
    <rPh sb="0" eb="9">
      <t>トウブキョウイクジムショカンナイ</t>
    </rPh>
    <phoneticPr fontId="7"/>
  </si>
  <si>
    <t>子どもたちの自主的な学習やスポーツ・文化活動・地域住民との交流活動等を行う「放課後子ども教室」や、会場に通いながら健康体操や趣味活動を行うことで、孤立感の解消や心身機能の維持向上を図り、要介護状態への進行を予防する「いきいきデイサービス」等を実施している。</t>
    <rPh sb="35" eb="36">
      <t>オコナ</t>
    </rPh>
    <rPh sb="38" eb="41">
      <t>ホウカゴ</t>
    </rPh>
    <rPh sb="41" eb="42">
      <t>コ</t>
    </rPh>
    <rPh sb="44" eb="46">
      <t>キョウシツ</t>
    </rPh>
    <rPh sb="49" eb="51">
      <t>カイジョウ</t>
    </rPh>
    <rPh sb="52" eb="53">
      <t>カヨ</t>
    </rPh>
    <rPh sb="57" eb="59">
      <t>ケンコウ</t>
    </rPh>
    <rPh sb="59" eb="61">
      <t>タイソウ</t>
    </rPh>
    <rPh sb="62" eb="64">
      <t>シュミ</t>
    </rPh>
    <rPh sb="64" eb="66">
      <t>カツドウ</t>
    </rPh>
    <rPh sb="67" eb="68">
      <t>オコナ</t>
    </rPh>
    <rPh sb="77" eb="79">
      <t>カイショウ</t>
    </rPh>
    <rPh sb="80" eb="82">
      <t>シンシン</t>
    </rPh>
    <rPh sb="82" eb="84">
      <t>キノウ</t>
    </rPh>
    <rPh sb="85" eb="87">
      <t>イジ</t>
    </rPh>
    <rPh sb="87" eb="89">
      <t>コウジョウ</t>
    </rPh>
    <rPh sb="90" eb="91">
      <t>ハカ</t>
    </rPh>
    <rPh sb="93" eb="94">
      <t>ヨウ</t>
    </rPh>
    <rPh sb="94" eb="96">
      <t>カイゴ</t>
    </rPh>
    <rPh sb="96" eb="98">
      <t>ジョウタイ</t>
    </rPh>
    <rPh sb="100" eb="102">
      <t>シンコウ</t>
    </rPh>
    <rPh sb="103" eb="105">
      <t>ヨボウ</t>
    </rPh>
    <rPh sb="119" eb="120">
      <t>ナド</t>
    </rPh>
    <rPh sb="121" eb="123">
      <t>ジッシ</t>
    </rPh>
    <phoneticPr fontId="7"/>
  </si>
  <si>
    <t>（２）民間学習事業者との連携・協力、家庭教育</t>
    <phoneticPr fontId="7"/>
  </si>
  <si>
    <t>（４）余裕教室の活用</t>
    <phoneticPr fontId="7"/>
  </si>
  <si>
    <t>R4</t>
  </si>
  <si>
    <t>R4</t>
    <phoneticPr fontId="7"/>
  </si>
  <si>
    <t>課長（社会教育主事として発令されている者を除く）、事務職員、技術職員、労務職員等</t>
    <rPh sb="0" eb="2">
      <t>カチョウ</t>
    </rPh>
    <rPh sb="25" eb="27">
      <t>ジム</t>
    </rPh>
    <rPh sb="27" eb="29">
      <t>ショクイン</t>
    </rPh>
    <rPh sb="30" eb="32">
      <t>ギジュツ</t>
    </rPh>
    <rPh sb="32" eb="34">
      <t>ショクイン</t>
    </rPh>
    <rPh sb="35" eb="37">
      <t>ロウム</t>
    </rPh>
    <rPh sb="37" eb="39">
      <t>ショクイン</t>
    </rPh>
    <rPh sb="39" eb="40">
      <t>トウ</t>
    </rPh>
    <phoneticPr fontId="10"/>
  </si>
  <si>
    <t>家庭教育
関係者</t>
    <rPh sb="0" eb="2">
      <t>カテイ</t>
    </rPh>
    <rPh sb="2" eb="4">
      <t>キョウイク</t>
    </rPh>
    <rPh sb="5" eb="8">
      <t>カンケイシャ</t>
    </rPh>
    <phoneticPr fontId="10"/>
  </si>
  <si>
    <t>社会教育委員会議（またはそれに準ずる会議）における建議・答申名</t>
    <rPh sb="15" eb="16">
      <t>ジュン</t>
    </rPh>
    <rPh sb="18" eb="20">
      <t>カイギ</t>
    </rPh>
    <phoneticPr fontId="7"/>
  </si>
  <si>
    <t>サークル活動、市民講座の実施</t>
    <rPh sb="4" eb="6">
      <t>カツドウ</t>
    </rPh>
    <rPh sb="7" eb="9">
      <t>シミン</t>
    </rPh>
    <rPh sb="9" eb="11">
      <t>コウザ</t>
    </rPh>
    <rPh sb="12" eb="14">
      <t>ジッシ</t>
    </rPh>
    <phoneticPr fontId="6"/>
  </si>
  <si>
    <t>長瀞町</t>
    <phoneticPr fontId="26" type="Hiragana"/>
  </si>
  <si>
    <t>生涯学習まちづくり出前講習会</t>
    <rPh sb="0" eb="2">
      <t>ショウガイ</t>
    </rPh>
    <rPh sb="2" eb="4">
      <t>ガクシュウ</t>
    </rPh>
    <rPh sb="9" eb="11">
      <t>デマエ</t>
    </rPh>
    <rPh sb="11" eb="14">
      <t>コウシュウカイ</t>
    </rPh>
    <phoneticPr fontId="7"/>
  </si>
  <si>
    <t>地域の人々によるレクリエーション</t>
    <phoneticPr fontId="7"/>
  </si>
  <si>
    <t>杉戸町</t>
    <phoneticPr fontId="7"/>
  </si>
  <si>
    <t>東松山市</t>
    <phoneticPr fontId="7"/>
  </si>
  <si>
    <t>学習活動、体験活動、交流活動を放課後の小学校施設等で行う。</t>
    <rPh sb="2" eb="4">
      <t>カツドウ</t>
    </rPh>
    <rPh sb="5" eb="7">
      <t>タイケン</t>
    </rPh>
    <rPh sb="7" eb="9">
      <t>カツドウ</t>
    </rPh>
    <rPh sb="10" eb="12">
      <t>コウリュウ</t>
    </rPh>
    <rPh sb="12" eb="14">
      <t>カツドウ</t>
    </rPh>
    <rPh sb="15" eb="18">
      <t>ホウカゴ</t>
    </rPh>
    <rPh sb="19" eb="22">
      <t>ショウガッコウ</t>
    </rPh>
    <rPh sb="22" eb="24">
      <t>シセツ</t>
    </rPh>
    <rPh sb="24" eb="25">
      <t>トウ</t>
    </rPh>
    <rPh sb="26" eb="27">
      <t>オコナ</t>
    </rPh>
    <phoneticPr fontId="7"/>
  </si>
  <si>
    <t>行田市</t>
    <phoneticPr fontId="7"/>
  </si>
  <si>
    <t>幸手市</t>
    <phoneticPr fontId="7"/>
  </si>
  <si>
    <t>吉川市</t>
    <phoneticPr fontId="7"/>
  </si>
  <si>
    <t>R5</t>
    <phoneticPr fontId="7"/>
  </si>
  <si>
    <t>入間市博物館ボランティア会</t>
    <rPh sb="0" eb="3">
      <t>イルマシ</t>
    </rPh>
    <rPh sb="3" eb="6">
      <t>ハクブツカン</t>
    </rPh>
    <rPh sb="12" eb="13">
      <t>カイ</t>
    </rPh>
    <phoneticPr fontId="7"/>
  </si>
  <si>
    <t xml:space="preserve"> </t>
    <phoneticPr fontId="7"/>
  </si>
  <si>
    <t>萩ヶ丘いきいき教室</t>
    <rPh sb="0" eb="3">
      <t>ハギガオカ</t>
    </rPh>
    <rPh sb="7" eb="9">
      <t>キョウシツ</t>
    </rPh>
    <phoneticPr fontId="7"/>
  </si>
  <si>
    <t>放課後における子どもの居場所づくり、学習活動</t>
    <rPh sb="0" eb="3">
      <t>ホウカゴ</t>
    </rPh>
    <rPh sb="7" eb="8">
      <t>コ</t>
    </rPh>
    <rPh sb="11" eb="14">
      <t>イバショ</t>
    </rPh>
    <rPh sb="18" eb="20">
      <t>ガクシュウ</t>
    </rPh>
    <rPh sb="20" eb="22">
      <t>カツドウ</t>
    </rPh>
    <phoneticPr fontId="7"/>
  </si>
  <si>
    <t>放課後子ども教室</t>
    <phoneticPr fontId="7"/>
  </si>
  <si>
    <t>特別教室を活用した、放課後における子どもの居場所づくり</t>
    <rPh sb="0" eb="4">
      <t>トクベツキョウシツ</t>
    </rPh>
    <rPh sb="5" eb="7">
      <t>カツヨウ</t>
    </rPh>
    <rPh sb="10" eb="13">
      <t>ホウカゴ</t>
    </rPh>
    <rPh sb="17" eb="18">
      <t>コ</t>
    </rPh>
    <rPh sb="21" eb="24">
      <t>イバショ</t>
    </rPh>
    <phoneticPr fontId="7"/>
  </si>
  <si>
    <t>ふれあい館「もくせい」</t>
    <rPh sb="4" eb="5">
      <t>カン</t>
    </rPh>
    <phoneticPr fontId="6"/>
  </si>
  <si>
    <t>学童保育クラブ、放課後子ども教室、地域活動スペース、多世代交流スペースを活用し、子どもから高齢者まで、様々な世代が集い、触れ合える施設として開放している。</t>
    <rPh sb="0" eb="2">
      <t>ガクドウ</t>
    </rPh>
    <rPh sb="2" eb="4">
      <t>ホイク</t>
    </rPh>
    <rPh sb="8" eb="11">
      <t>ホウカゴ</t>
    </rPh>
    <rPh sb="11" eb="12">
      <t>コ</t>
    </rPh>
    <rPh sb="14" eb="16">
      <t>キョウシツ</t>
    </rPh>
    <rPh sb="17" eb="19">
      <t>チイキ</t>
    </rPh>
    <rPh sb="19" eb="21">
      <t>カツドウ</t>
    </rPh>
    <rPh sb="26" eb="27">
      <t>タ</t>
    </rPh>
    <rPh sb="27" eb="29">
      <t>セダイ</t>
    </rPh>
    <rPh sb="29" eb="31">
      <t>コウリュウ</t>
    </rPh>
    <rPh sb="36" eb="38">
      <t>カツヨウ</t>
    </rPh>
    <rPh sb="40" eb="41">
      <t>コ</t>
    </rPh>
    <rPh sb="45" eb="48">
      <t>コウレイシャ</t>
    </rPh>
    <rPh sb="51" eb="53">
      <t>サマザマ</t>
    </rPh>
    <rPh sb="54" eb="56">
      <t>セダイ</t>
    </rPh>
    <rPh sb="57" eb="58">
      <t>ツド</t>
    </rPh>
    <rPh sb="60" eb="61">
      <t>フ</t>
    </rPh>
    <rPh sb="62" eb="63">
      <t>ア</t>
    </rPh>
    <rPh sb="65" eb="67">
      <t>シセツ</t>
    </rPh>
    <rPh sb="70" eb="72">
      <t>カイホウ</t>
    </rPh>
    <phoneticPr fontId="6"/>
  </si>
  <si>
    <t>やしお子ども土曜広場</t>
    <rPh sb="3" eb="4">
      <t>コ</t>
    </rPh>
    <rPh sb="6" eb="8">
      <t>ドヨウ</t>
    </rPh>
    <rPh sb="8" eb="10">
      <t>ヒロバ</t>
    </rPh>
    <phoneticPr fontId="7"/>
  </si>
  <si>
    <t>子どもたちの安全・安心な活動拠点（居場所）づくり・学習や体験・交流活動等</t>
    <rPh sb="0" eb="1">
      <t>コ</t>
    </rPh>
    <rPh sb="6" eb="8">
      <t>アンゼン</t>
    </rPh>
    <rPh sb="9" eb="11">
      <t>アンシン</t>
    </rPh>
    <rPh sb="12" eb="14">
      <t>カツドウ</t>
    </rPh>
    <rPh sb="14" eb="16">
      <t>キョテン</t>
    </rPh>
    <rPh sb="17" eb="20">
      <t>イバショ</t>
    </rPh>
    <rPh sb="25" eb="27">
      <t>ガクシュウ</t>
    </rPh>
    <rPh sb="28" eb="30">
      <t>タイケン</t>
    </rPh>
    <rPh sb="31" eb="33">
      <t>コウリュウ</t>
    </rPh>
    <rPh sb="33" eb="35">
      <t>カツドウ</t>
    </rPh>
    <rPh sb="35" eb="36">
      <t>トウ</t>
    </rPh>
    <phoneticPr fontId="7"/>
  </si>
  <si>
    <t>三郷市</t>
    <phoneticPr fontId="7"/>
  </si>
  <si>
    <t>三郷市読書ボランティア</t>
    <rPh sb="0" eb="3">
      <t>ミサトシ</t>
    </rPh>
    <rPh sb="3" eb="5">
      <t>ドクショ</t>
    </rPh>
    <phoneticPr fontId="7"/>
  </si>
  <si>
    <t>川越市</t>
    <phoneticPr fontId="7"/>
  </si>
  <si>
    <t>読み聞かせボランティア</t>
  </si>
  <si>
    <t>布絵本ボランティア</t>
  </si>
  <si>
    <t>博物館市民ボランティア</t>
  </si>
  <si>
    <t>川越市立美術館教育普及ボランティア【Ｋａｒｔ　サポート・スタッフ】</t>
  </si>
  <si>
    <t>障害者学級くれよん・松井リハビリ交流会</t>
    <phoneticPr fontId="7"/>
  </si>
  <si>
    <t>所沢紙芝居の会</t>
    <phoneticPr fontId="7"/>
  </si>
  <si>
    <t>トコろん自習室</t>
    <phoneticPr fontId="7"/>
  </si>
  <si>
    <t>週３回程度、生涯学習推進センターの学習室を利用し、学生向けの自習室を設置している。</t>
    <rPh sb="0" eb="1">
      <t>シュウ</t>
    </rPh>
    <rPh sb="2" eb="3">
      <t>カイ</t>
    </rPh>
    <rPh sb="3" eb="5">
      <t>テイド</t>
    </rPh>
    <rPh sb="6" eb="12">
      <t>ショウガイガクシュウスイシン</t>
    </rPh>
    <rPh sb="17" eb="20">
      <t>ガクシュウシツ</t>
    </rPh>
    <rPh sb="21" eb="23">
      <t>リヨウ</t>
    </rPh>
    <rPh sb="30" eb="33">
      <t>ジシュウシツ</t>
    </rPh>
    <rPh sb="34" eb="36">
      <t>セッチ</t>
    </rPh>
    <phoneticPr fontId="7"/>
  </si>
  <si>
    <t>富士見市</t>
    <phoneticPr fontId="7"/>
  </si>
  <si>
    <t>富士見市おはなしボランティア　すぷんふる</t>
    <rPh sb="0" eb="4">
      <t>フジミシ</t>
    </rPh>
    <phoneticPr fontId="7"/>
  </si>
  <si>
    <t>読み聞かせボランティア　あいあい</t>
    <rPh sb="0" eb="1">
      <t>ヨ</t>
    </rPh>
    <rPh sb="2" eb="3">
      <t>キ</t>
    </rPh>
    <phoneticPr fontId="7"/>
  </si>
  <si>
    <t>地域子ども教室</t>
    <rPh sb="0" eb="2">
      <t>チイキ</t>
    </rPh>
    <rPh sb="2" eb="3">
      <t>コ</t>
    </rPh>
    <rPh sb="5" eb="7">
      <t>キョウシツ</t>
    </rPh>
    <phoneticPr fontId="7"/>
  </si>
  <si>
    <t>子どもたちの安心・安全な居場所づくり、異年齢・異世代間の交流等による児童の健全育成</t>
    <rPh sb="0" eb="1">
      <t>コ</t>
    </rPh>
    <rPh sb="6" eb="8">
      <t>アンシン</t>
    </rPh>
    <rPh sb="9" eb="11">
      <t>アンゼン</t>
    </rPh>
    <rPh sb="12" eb="15">
      <t>イバショ</t>
    </rPh>
    <rPh sb="19" eb="20">
      <t>イ</t>
    </rPh>
    <rPh sb="20" eb="22">
      <t>ネンレイ</t>
    </rPh>
    <rPh sb="23" eb="24">
      <t>イ</t>
    </rPh>
    <rPh sb="24" eb="27">
      <t>セダイカン</t>
    </rPh>
    <rPh sb="28" eb="30">
      <t>コウリュウ</t>
    </rPh>
    <rPh sb="30" eb="31">
      <t>トウ</t>
    </rPh>
    <rPh sb="34" eb="36">
      <t>ジドウ</t>
    </rPh>
    <rPh sb="37" eb="39">
      <t>ケンゼン</t>
    </rPh>
    <rPh sb="39" eb="41">
      <t>イクセイ</t>
    </rPh>
    <phoneticPr fontId="7"/>
  </si>
  <si>
    <t>Ｒ4</t>
    <phoneticPr fontId="7"/>
  </si>
  <si>
    <t>ふじみ野市</t>
    <phoneticPr fontId="7"/>
  </si>
  <si>
    <t>放課後子ども教室</t>
    <rPh sb="0" eb="3">
      <t>ホウカゴ</t>
    </rPh>
    <phoneticPr fontId="7"/>
  </si>
  <si>
    <t>文化財展示室設置・活用事業</t>
    <rPh sb="0" eb="3">
      <t>ブンカザイ</t>
    </rPh>
    <rPh sb="3" eb="5">
      <t>テンジ</t>
    </rPh>
    <rPh sb="5" eb="6">
      <t>シツ</t>
    </rPh>
    <rPh sb="6" eb="8">
      <t>セッチ</t>
    </rPh>
    <rPh sb="9" eb="11">
      <t>カツヨウ</t>
    </rPh>
    <rPh sb="11" eb="13">
      <t>ジギョウ</t>
    </rPh>
    <phoneticPr fontId="7"/>
  </si>
  <si>
    <t>一部の小学校に展示室を設置</t>
    <rPh sb="0" eb="2">
      <t>イチブ</t>
    </rPh>
    <rPh sb="3" eb="6">
      <t>ショウガッコウ</t>
    </rPh>
    <rPh sb="7" eb="10">
      <t>テンジシツ</t>
    </rPh>
    <rPh sb="11" eb="13">
      <t>セッチ</t>
    </rPh>
    <phoneticPr fontId="7"/>
  </si>
  <si>
    <t>嵐山町</t>
    <phoneticPr fontId="7"/>
  </si>
  <si>
    <t>放課後子供教室</t>
    <phoneticPr fontId="7"/>
  </si>
  <si>
    <t>放課後における子どもの居場所づくり、体験学習</t>
    <phoneticPr fontId="7"/>
  </si>
  <si>
    <t>やさしい日本語まちさんぽツアーガイド</t>
    <rPh sb="4" eb="7">
      <t>ニホンゴ</t>
    </rPh>
    <phoneticPr fontId="7"/>
  </si>
  <si>
    <t>本庄市</t>
    <phoneticPr fontId="7"/>
  </si>
  <si>
    <t>深谷市</t>
    <phoneticPr fontId="7"/>
  </si>
  <si>
    <t>対面朗読/おはなし会/読み聞かせ/くれよん</t>
    <rPh sb="0" eb="2">
      <t>タイメン</t>
    </rPh>
    <rPh sb="2" eb="4">
      <t>ロウドク</t>
    </rPh>
    <rPh sb="9" eb="10">
      <t>カイ</t>
    </rPh>
    <rPh sb="11" eb="12">
      <t>ヨ</t>
    </rPh>
    <rPh sb="13" eb="14">
      <t>キ</t>
    </rPh>
    <phoneticPr fontId="20"/>
  </si>
  <si>
    <t>朝霞市生涯学習ボランティアバンク</t>
    <rPh sb="0" eb="3">
      <t>アサカシ</t>
    </rPh>
    <rPh sb="3" eb="7">
      <t>ショウガイガクシュウ</t>
    </rPh>
    <phoneticPr fontId="13"/>
  </si>
  <si>
    <t>ブックスタートボランティア</t>
  </si>
  <si>
    <t>放課後子ども教室</t>
    <rPh sb="0" eb="3">
      <t>ホウカゴ</t>
    </rPh>
    <rPh sb="3" eb="4">
      <t>コ</t>
    </rPh>
    <rPh sb="6" eb="8">
      <t>キョウシツ</t>
    </rPh>
    <phoneticPr fontId="13"/>
  </si>
  <si>
    <t>夏休み及び土曜日に空き教室等を利用し、地域の方々の協力を得ながら、子どもたちの安心安全な居場所づくりと地域交流を目的として実施する。</t>
    <rPh sb="0" eb="2">
      <t>ナツヤス</t>
    </rPh>
    <rPh sb="3" eb="4">
      <t>オヨ</t>
    </rPh>
    <rPh sb="5" eb="8">
      <t>ドヨウビ</t>
    </rPh>
    <rPh sb="9" eb="10">
      <t>ア</t>
    </rPh>
    <rPh sb="11" eb="13">
      <t>キョウシツ</t>
    </rPh>
    <rPh sb="13" eb="14">
      <t>ナド</t>
    </rPh>
    <rPh sb="15" eb="17">
      <t>リヨウ</t>
    </rPh>
    <rPh sb="19" eb="21">
      <t>チイキ</t>
    </rPh>
    <rPh sb="22" eb="24">
      <t>カタガタ</t>
    </rPh>
    <rPh sb="25" eb="27">
      <t>キョウリョク</t>
    </rPh>
    <rPh sb="28" eb="29">
      <t>エ</t>
    </rPh>
    <rPh sb="33" eb="34">
      <t>コ</t>
    </rPh>
    <rPh sb="39" eb="41">
      <t>アンシン</t>
    </rPh>
    <rPh sb="41" eb="43">
      <t>アンゼン</t>
    </rPh>
    <rPh sb="44" eb="47">
      <t>イバショ</t>
    </rPh>
    <rPh sb="51" eb="53">
      <t>チイキ</t>
    </rPh>
    <rPh sb="53" eb="55">
      <t>コウリュウ</t>
    </rPh>
    <rPh sb="56" eb="58">
      <t>モクテキ</t>
    </rPh>
    <rPh sb="61" eb="63">
      <t>ジッシ</t>
    </rPh>
    <phoneticPr fontId="13"/>
  </si>
  <si>
    <t>松伏町</t>
    <phoneticPr fontId="7"/>
  </si>
  <si>
    <t>H16</t>
    <phoneticPr fontId="7"/>
  </si>
  <si>
    <t>H30</t>
    <phoneticPr fontId="7"/>
  </si>
  <si>
    <t>第3次さいたま市生涯学習推進計画の基本方針等について（答申）</t>
    <phoneticPr fontId="7"/>
  </si>
  <si>
    <t>R2</t>
    <phoneticPr fontId="7"/>
  </si>
  <si>
    <t>チャレンジスクールのボランティアスタッフ</t>
  </si>
  <si>
    <t>土曜や放課後等に学校の教室等を活用して、子どもたちの自主的な学習やスポーツ、文化活動、地域住民との交流活動等の取組を実施</t>
    <phoneticPr fontId="7"/>
  </si>
  <si>
    <t>和光市における学校・家庭・地域の連携・協働を支える社会教育の役割について（答申）</t>
    <rPh sb="0" eb="3">
      <t>わこうし</t>
    </rPh>
    <rPh sb="7" eb="9">
      <t>がっこう</t>
    </rPh>
    <rPh sb="10" eb="12">
      <t>かてい</t>
    </rPh>
    <rPh sb="16" eb="18">
      <t>れんけい</t>
    </rPh>
    <rPh sb="19" eb="21">
      <t>きょうどう</t>
    </rPh>
    <rPh sb="22" eb="23">
      <t>ささ</t>
    </rPh>
    <rPh sb="25" eb="29">
      <t>しゃかい</t>
    </rPh>
    <rPh sb="30" eb="32">
      <t>やくわり</t>
    </rPh>
    <rPh sb="37" eb="39">
      <t>とうしん</t>
    </rPh>
    <phoneticPr fontId="26" type="Hiragana"/>
  </si>
  <si>
    <t>子どもたちの放課後の安全・安心な居場所づくり、学び・体験・交流の場</t>
    <phoneticPr fontId="7"/>
  </si>
  <si>
    <t>放課後や週末等に小学校の転用可能教室等を利用し、地域の方々の協力を得ながら、異学年交流や地域の大人との交流活動等を行う。子どもたちの居場所づくりを行うとともに、学校だけでは学べないことを体験を通じて学ぶ事業。</t>
    <rPh sb="0" eb="3">
      <t>ホウカゴ</t>
    </rPh>
    <rPh sb="4" eb="6">
      <t>シュウマツ</t>
    </rPh>
    <rPh sb="6" eb="7">
      <t>トウ</t>
    </rPh>
    <rPh sb="8" eb="11">
      <t>ショウガッコウ</t>
    </rPh>
    <rPh sb="12" eb="14">
      <t>テンヨウ</t>
    </rPh>
    <rPh sb="14" eb="16">
      <t>カノウ</t>
    </rPh>
    <rPh sb="16" eb="18">
      <t>キョウシツ</t>
    </rPh>
    <rPh sb="18" eb="19">
      <t>トウ</t>
    </rPh>
    <rPh sb="20" eb="22">
      <t>リヨウ</t>
    </rPh>
    <rPh sb="24" eb="26">
      <t>チイキ</t>
    </rPh>
    <rPh sb="27" eb="29">
      <t>カタガタ</t>
    </rPh>
    <rPh sb="30" eb="32">
      <t>キョウリョク</t>
    </rPh>
    <rPh sb="33" eb="34">
      <t>エ</t>
    </rPh>
    <rPh sb="38" eb="41">
      <t>イガクネン</t>
    </rPh>
    <rPh sb="41" eb="43">
      <t>コウリュウ</t>
    </rPh>
    <rPh sb="44" eb="46">
      <t>チイキ</t>
    </rPh>
    <rPh sb="47" eb="49">
      <t>オトナ</t>
    </rPh>
    <rPh sb="51" eb="55">
      <t>コウリュウカツドウ</t>
    </rPh>
    <rPh sb="55" eb="56">
      <t>トウ</t>
    </rPh>
    <rPh sb="57" eb="58">
      <t>オコナ</t>
    </rPh>
    <rPh sb="60" eb="61">
      <t>コ</t>
    </rPh>
    <rPh sb="66" eb="69">
      <t>イバショ</t>
    </rPh>
    <rPh sb="73" eb="74">
      <t>オコナ</t>
    </rPh>
    <rPh sb="80" eb="82">
      <t>ガッコウ</t>
    </rPh>
    <rPh sb="86" eb="87">
      <t>マナ</t>
    </rPh>
    <rPh sb="93" eb="95">
      <t>タイケン</t>
    </rPh>
    <rPh sb="96" eb="97">
      <t>ツウ</t>
    </rPh>
    <rPh sb="99" eb="100">
      <t>マナ</t>
    </rPh>
    <rPh sb="101" eb="103">
      <t>ジギョウ</t>
    </rPh>
    <phoneticPr fontId="7"/>
  </si>
  <si>
    <t>放課後子ども教室</t>
    <rPh sb="0" eb="3">
      <t>ホウカゴ</t>
    </rPh>
    <rPh sb="3" eb="4">
      <t>コ</t>
    </rPh>
    <rPh sb="6" eb="8">
      <t>キョウシツ</t>
    </rPh>
    <phoneticPr fontId="20"/>
  </si>
  <si>
    <t>放課後における子どもの居場所づくり、小規模特認校の魅力アップのため</t>
    <rPh sb="0" eb="3">
      <t>ホウカゴ</t>
    </rPh>
    <rPh sb="7" eb="8">
      <t>コ</t>
    </rPh>
    <rPh sb="11" eb="14">
      <t>イバショ</t>
    </rPh>
    <rPh sb="18" eb="21">
      <t>ショウキボ</t>
    </rPh>
    <rPh sb="21" eb="23">
      <t>トクニン</t>
    </rPh>
    <rPh sb="23" eb="24">
      <t>コウ</t>
    </rPh>
    <rPh sb="25" eb="27">
      <t>ミリョク</t>
    </rPh>
    <phoneticPr fontId="20"/>
  </si>
  <si>
    <t>小学校に就学している児童であって、その保護者が労働等により昼間家庭にいない児童に対し、放課後、学校の余裕教室等において適切な遊びや生活の場を与え、健全育成を図っている。</t>
    <rPh sb="0" eb="3">
      <t>ショウガッコウ</t>
    </rPh>
    <rPh sb="4" eb="6">
      <t>シュウガク</t>
    </rPh>
    <rPh sb="10" eb="12">
      <t>ジドウ</t>
    </rPh>
    <rPh sb="19" eb="22">
      <t>ホゴシャ</t>
    </rPh>
    <rPh sb="23" eb="25">
      <t>ロウドウ</t>
    </rPh>
    <rPh sb="25" eb="26">
      <t>トウ</t>
    </rPh>
    <rPh sb="29" eb="31">
      <t>ヒルマ</t>
    </rPh>
    <rPh sb="31" eb="33">
      <t>カテイ</t>
    </rPh>
    <rPh sb="37" eb="39">
      <t>ジドウ</t>
    </rPh>
    <rPh sb="40" eb="41">
      <t>タイ</t>
    </rPh>
    <rPh sb="43" eb="46">
      <t>ホウカゴ</t>
    </rPh>
    <rPh sb="47" eb="49">
      <t>ガッコウ</t>
    </rPh>
    <rPh sb="50" eb="52">
      <t>ヨユウ</t>
    </rPh>
    <rPh sb="52" eb="54">
      <t>キョウシツ</t>
    </rPh>
    <rPh sb="54" eb="55">
      <t>トウ</t>
    </rPh>
    <rPh sb="59" eb="61">
      <t>テキセツ</t>
    </rPh>
    <rPh sb="62" eb="63">
      <t>アソ</t>
    </rPh>
    <rPh sb="65" eb="67">
      <t>セイカツ</t>
    </rPh>
    <rPh sb="68" eb="69">
      <t>バ</t>
    </rPh>
    <rPh sb="70" eb="71">
      <t>アタ</t>
    </rPh>
    <rPh sb="73" eb="75">
      <t>ケンゼン</t>
    </rPh>
    <rPh sb="75" eb="77">
      <t>イクセイ</t>
    </rPh>
    <rPh sb="78" eb="79">
      <t>ハカ</t>
    </rPh>
    <phoneticPr fontId="7"/>
  </si>
  <si>
    <t>　１　社会教育関係職員数（令和６年５月１日現在）</t>
    <rPh sb="13" eb="15">
      <t>レイワ</t>
    </rPh>
    <phoneticPr fontId="6"/>
  </si>
  <si>
    <t>会議数
（R5）</t>
    <phoneticPr fontId="7"/>
  </si>
  <si>
    <t>令和５年度中に開催した会議の回数</t>
    <rPh sb="0" eb="2">
      <t>レイワ</t>
    </rPh>
    <rPh sb="3" eb="5">
      <t>ネンド</t>
    </rPh>
    <rPh sb="5" eb="6">
      <t>チュウ</t>
    </rPh>
    <rPh sb="7" eb="9">
      <t>カイサイ</t>
    </rPh>
    <rPh sb="11" eb="13">
      <t>カイギ</t>
    </rPh>
    <rPh sb="14" eb="16">
      <t>カイスウ</t>
    </rPh>
    <phoneticPr fontId="8"/>
  </si>
  <si>
    <t>市町村教育委員会が令和５年度に実施した、一定期間にわたって組織的、継続的に行われた社会教育学級・講座（教育委員会の事務を市町村長部局が補助執行している場合を含む。）</t>
    <rPh sb="0" eb="3">
      <t>シチョウソン</t>
    </rPh>
    <rPh sb="3" eb="5">
      <t>キョウイク</t>
    </rPh>
    <rPh sb="5" eb="8">
      <t>イインカイ</t>
    </rPh>
    <rPh sb="9" eb="11">
      <t>レイワ</t>
    </rPh>
    <rPh sb="12" eb="14">
      <t>ネンド</t>
    </rPh>
    <rPh sb="14" eb="16">
      <t>ヘイネンド</t>
    </rPh>
    <rPh sb="15" eb="17">
      <t>ジッシ</t>
    </rPh>
    <rPh sb="20" eb="22">
      <t>イッテイ</t>
    </rPh>
    <rPh sb="22" eb="24">
      <t>キカン</t>
    </rPh>
    <rPh sb="29" eb="32">
      <t>ソシキテキ</t>
    </rPh>
    <rPh sb="33" eb="36">
      <t>ケイゾクテキ</t>
    </rPh>
    <rPh sb="37" eb="38">
      <t>オコナ</t>
    </rPh>
    <rPh sb="41" eb="43">
      <t>シャカイ</t>
    </rPh>
    <rPh sb="43" eb="45">
      <t>キョウイク</t>
    </rPh>
    <rPh sb="45" eb="47">
      <t>ガッキュウ</t>
    </rPh>
    <rPh sb="48" eb="50">
      <t>コウザ</t>
    </rPh>
    <phoneticPr fontId="8"/>
  </si>
  <si>
    <t>民間学習事業者との連携・協力（R５)</t>
    <rPh sb="0" eb="2">
      <t>ミンカン</t>
    </rPh>
    <rPh sb="2" eb="4">
      <t>ガクシュウ</t>
    </rPh>
    <rPh sb="4" eb="7">
      <t>ジギョウシャ</t>
    </rPh>
    <rPh sb="9" eb="11">
      <t>レンケイ</t>
    </rPh>
    <rPh sb="12" eb="14">
      <t>キョウリョク</t>
    </rPh>
    <phoneticPr fontId="10"/>
  </si>
  <si>
    <t>家庭教育（R５)</t>
    <rPh sb="0" eb="2">
      <t>カテイ</t>
    </rPh>
    <rPh sb="2" eb="4">
      <t>キョウイク</t>
    </rPh>
    <phoneticPr fontId="10"/>
  </si>
  <si>
    <t>（３）ボランティア（令和６年５月１日現在）</t>
    <phoneticPr fontId="7"/>
  </si>
  <si>
    <t>R5実績</t>
    <phoneticPr fontId="10"/>
  </si>
  <si>
    <t>R6予定</t>
    <phoneticPr fontId="10"/>
  </si>
  <si>
    <t>　青少年</t>
    <rPh sb="1" eb="4">
      <t>セイショウネン</t>
    </rPh>
    <phoneticPr fontId="10"/>
  </si>
  <si>
    <t>青少年学級</t>
    <rPh sb="0" eb="1">
      <t>アオ</t>
    </rPh>
    <rPh sb="1" eb="3">
      <t>ショウネン</t>
    </rPh>
    <rPh sb="3" eb="5">
      <t>ガッキュウ</t>
    </rPh>
    <phoneticPr fontId="10"/>
  </si>
  <si>
    <t>青少年学級</t>
    <rPh sb="0" eb="1">
      <t>アオ</t>
    </rPh>
    <rPh sb="3" eb="5">
      <t>ガッキュウ</t>
    </rPh>
    <phoneticPr fontId="10"/>
  </si>
  <si>
    <t>生涯学習・社会教育主管課</t>
    <rPh sb="0" eb="4">
      <t>ショウガイガクシュウ</t>
    </rPh>
    <rPh sb="5" eb="9">
      <t>シャカイキョウイク</t>
    </rPh>
    <rPh sb="9" eb="12">
      <t>シュカンカ</t>
    </rPh>
    <phoneticPr fontId="10"/>
  </si>
  <si>
    <t>生涯学習・社会教育主管課以外</t>
    <rPh sb="0" eb="4">
      <t>ショウガイガクシュウ</t>
    </rPh>
    <rPh sb="5" eb="7">
      <t>シャカイ</t>
    </rPh>
    <rPh sb="7" eb="9">
      <t>キョウイク</t>
    </rPh>
    <rPh sb="9" eb="12">
      <t>シュカンカ</t>
    </rPh>
    <rPh sb="12" eb="14">
      <t>イガイ</t>
    </rPh>
    <phoneticPr fontId="10"/>
  </si>
  <si>
    <t>社会教育施設</t>
    <rPh sb="0" eb="4">
      <t>シャカイキョウイク</t>
    </rPh>
    <rPh sb="4" eb="6">
      <t>シセツ</t>
    </rPh>
    <phoneticPr fontId="10"/>
  </si>
  <si>
    <t>その他の生涯学習・社会教育施設</t>
    <rPh sb="2" eb="3">
      <t>タ</t>
    </rPh>
    <rPh sb="4" eb="8">
      <t>ショウガイガクシュウ</t>
    </rPh>
    <rPh sb="9" eb="13">
      <t>シャカイキョウイク</t>
    </rPh>
    <rPh sb="13" eb="15">
      <t>シセツ</t>
    </rPh>
    <phoneticPr fontId="10"/>
  </si>
  <si>
    <t>教育委員会
事務局以外
(首長部局等)
※生涯学習・社会
教育主管課が
首長部局にある
場合を含む</t>
    <rPh sb="0" eb="2">
      <t>キョウイク</t>
    </rPh>
    <rPh sb="2" eb="5">
      <t>イインカイ</t>
    </rPh>
    <rPh sb="6" eb="9">
      <t>ジムキョク</t>
    </rPh>
    <rPh sb="9" eb="11">
      <t>イガイ</t>
    </rPh>
    <rPh sb="13" eb="14">
      <t>クビ</t>
    </rPh>
    <rPh sb="14" eb="15">
      <t>チョウ</t>
    </rPh>
    <rPh sb="15" eb="17">
      <t>ブキョク</t>
    </rPh>
    <rPh sb="17" eb="18">
      <t>トウ</t>
    </rPh>
    <rPh sb="21" eb="23">
      <t>ショウガイ</t>
    </rPh>
    <rPh sb="23" eb="25">
      <t>ガクシュウ</t>
    </rPh>
    <rPh sb="26" eb="28">
      <t>シャカイ</t>
    </rPh>
    <rPh sb="29" eb="31">
      <t>キョウイク</t>
    </rPh>
    <rPh sb="31" eb="34">
      <t>シュカンカ</t>
    </rPh>
    <rPh sb="36" eb="37">
      <t>クビ</t>
    </rPh>
    <rPh sb="37" eb="38">
      <t>チョウ</t>
    </rPh>
    <rPh sb="38" eb="40">
      <t>ブキョク</t>
    </rPh>
    <rPh sb="44" eb="46">
      <t>バアイ</t>
    </rPh>
    <rPh sb="47" eb="48">
      <t>フク</t>
    </rPh>
    <phoneticPr fontId="10"/>
  </si>
  <si>
    <t>発令者数</t>
    <rPh sb="0" eb="3">
      <t>ハツレイシャ</t>
    </rPh>
    <rPh sb="3" eb="4">
      <t>スウ</t>
    </rPh>
    <phoneticPr fontId="10"/>
  </si>
  <si>
    <t>公民館・
公民館
類似施設</t>
    <rPh sb="0" eb="3">
      <t>コウミンカン</t>
    </rPh>
    <rPh sb="5" eb="8">
      <t>コウミンカン</t>
    </rPh>
    <rPh sb="9" eb="11">
      <t>ルイジ</t>
    </rPh>
    <rPh sb="11" eb="13">
      <t>シセツ</t>
    </rPh>
    <phoneticPr fontId="10"/>
  </si>
  <si>
    <t>　２　社会教育主事発令者数（令和６年５月１日現在）</t>
    <rPh sb="7" eb="9">
      <t>シュジ</t>
    </rPh>
    <rPh sb="9" eb="12">
      <t>ハツレイシャ</t>
    </rPh>
    <rPh sb="12" eb="13">
      <t>スウ</t>
    </rPh>
    <rPh sb="14" eb="16">
      <t>レイワ</t>
    </rPh>
    <phoneticPr fontId="6"/>
  </si>
  <si>
    <t>　３　社会教育委員・社会教育指導員の設置状況（令和６年５月１日現在）</t>
    <rPh sb="23" eb="25">
      <t>レイワ</t>
    </rPh>
    <phoneticPr fontId="6"/>
  </si>
  <si>
    <t>　４　社会教育学級・講座の開設状況［対象別］（令和５年度実績）</t>
    <rPh sb="23" eb="25">
      <t>レイワ</t>
    </rPh>
    <rPh sb="26" eb="28">
      <t>ネンド</t>
    </rPh>
    <rPh sb="28" eb="30">
      <t>ジッセキ</t>
    </rPh>
    <phoneticPr fontId="6"/>
  </si>
  <si>
    <t>　５　社会教育学級・講座の開設状況［内容別］（令和５年度実績）</t>
    <rPh sb="23" eb="25">
      <t>レイワ</t>
    </rPh>
    <rPh sb="26" eb="28">
      <t>ネンド</t>
    </rPh>
    <rPh sb="28" eb="30">
      <t>ジッセキ</t>
    </rPh>
    <phoneticPr fontId="6"/>
  </si>
  <si>
    <t>　６　講座等開設状況の推移</t>
    <phoneticPr fontId="6"/>
  </si>
  <si>
    <t>　７　生涯学習推進体制</t>
    <phoneticPr fontId="6"/>
  </si>
  <si>
    <t>　８　生涯学習に関する学習機会の提供</t>
    <phoneticPr fontId="6"/>
  </si>
  <si>
    <t>「青少年学級」</t>
    <rPh sb="1" eb="2">
      <t>アオ</t>
    </rPh>
    <rPh sb="2" eb="4">
      <t>ショウネン</t>
    </rPh>
    <rPh sb="4" eb="6">
      <t>ガッキュウ</t>
    </rPh>
    <phoneticPr fontId="8"/>
  </si>
  <si>
    <t>少年・青年対象の講座のうち、少年・青年学級として開設したもの</t>
    <rPh sb="0" eb="2">
      <t>ショウネン</t>
    </rPh>
    <rPh sb="3" eb="5">
      <t>セイネン</t>
    </rPh>
    <rPh sb="5" eb="7">
      <t>タイショウ</t>
    </rPh>
    <rPh sb="8" eb="10">
      <t>コウザ</t>
    </rPh>
    <rPh sb="14" eb="16">
      <t>ショウネン</t>
    </rPh>
    <rPh sb="17" eb="19">
      <t>セイネン</t>
    </rPh>
    <rPh sb="19" eb="21">
      <t>ガッキュウ</t>
    </rPh>
    <rPh sb="24" eb="26">
      <t>カイセツ</t>
    </rPh>
    <phoneticPr fontId="8"/>
  </si>
  <si>
    <t>(講座の名称に「少年教室」、「青年学級」等が付くもの）</t>
    <rPh sb="1" eb="3">
      <t>コウザ</t>
    </rPh>
    <rPh sb="4" eb="6">
      <t>メイショウ</t>
    </rPh>
    <rPh sb="8" eb="10">
      <t>ショウネン</t>
    </rPh>
    <rPh sb="10" eb="12">
      <t>キョウシツ</t>
    </rPh>
    <rPh sb="15" eb="17">
      <t>セイネン</t>
    </rPh>
    <rPh sb="17" eb="19">
      <t>ガッキュウ</t>
    </rPh>
    <rPh sb="20" eb="21">
      <t>トウ</t>
    </rPh>
    <phoneticPr fontId="8"/>
  </si>
  <si>
    <t>博物館
指定施設
類似施設</t>
    <rPh sb="0" eb="3">
      <t>ハクブツカン</t>
    </rPh>
    <rPh sb="4" eb="6">
      <t>シテイ</t>
    </rPh>
    <rPh sb="6" eb="8">
      <t>シセツ</t>
    </rPh>
    <rPh sb="9" eb="11">
      <t>ルイジ</t>
    </rPh>
    <rPh sb="11" eb="13">
      <t>シセツ</t>
    </rPh>
    <phoneticPr fontId="10"/>
  </si>
  <si>
    <t>R6</t>
    <phoneticPr fontId="7"/>
  </si>
  <si>
    <t>放課後における子どもの居場所づくり</t>
    <phoneticPr fontId="7"/>
  </si>
  <si>
    <t>生涯学習人材バンク</t>
    <rPh sb="0" eb="2">
      <t>ショウガイ</t>
    </rPh>
    <rPh sb="2" eb="4">
      <t>ガクシュウ</t>
    </rPh>
    <rPh sb="4" eb="6">
      <t>ジンザイ</t>
    </rPh>
    <phoneticPr fontId="13"/>
  </si>
  <si>
    <t>まちづくり出前講座</t>
    <rPh sb="5" eb="7">
      <t>デマエ</t>
    </rPh>
    <rPh sb="7" eb="9">
      <t>コウザ</t>
    </rPh>
    <phoneticPr fontId="13"/>
  </si>
  <si>
    <t>寄居生活学の達人</t>
    <rPh sb="0" eb="2">
      <t>ヨリイ</t>
    </rPh>
    <rPh sb="2" eb="4">
      <t>セイカツ</t>
    </rPh>
    <rPh sb="4" eb="5">
      <t>ガク</t>
    </rPh>
    <rPh sb="6" eb="8">
      <t>タツジン</t>
    </rPh>
    <phoneticPr fontId="13"/>
  </si>
  <si>
    <t>まちづくり出前講座</t>
    <rPh sb="5" eb="6">
      <t>デ</t>
    </rPh>
    <rPh sb="6" eb="7">
      <t>マエ</t>
    </rPh>
    <rPh sb="7" eb="9">
      <t>コウザ</t>
    </rPh>
    <phoneticPr fontId="13"/>
  </si>
  <si>
    <t>鉢形城ボランティア案内人</t>
    <rPh sb="0" eb="2">
      <t>ハチガタ</t>
    </rPh>
    <rPh sb="2" eb="3">
      <t>ジョウ</t>
    </rPh>
    <rPh sb="9" eb="12">
      <t>アンナイニン</t>
    </rPh>
    <phoneticPr fontId="13"/>
  </si>
  <si>
    <t>図書館ボランティア</t>
    <rPh sb="0" eb="3">
      <t>トショカン</t>
    </rPh>
    <phoneticPr fontId="20"/>
  </si>
  <si>
    <t>川島町の社会教育～これまでの50年、これからの50年～</t>
    <rPh sb="0" eb="3">
      <t>カワジママチ</t>
    </rPh>
    <rPh sb="4" eb="6">
      <t>シャカイ</t>
    </rPh>
    <rPh sb="6" eb="8">
      <t>キョウイク</t>
    </rPh>
    <rPh sb="16" eb="17">
      <t>ネン</t>
    </rPh>
    <rPh sb="25" eb="26">
      <t>ネン</t>
    </rPh>
    <phoneticPr fontId="7"/>
  </si>
  <si>
    <t>歴史民俗資料館サポーター</t>
    <rPh sb="0" eb="2">
      <t>れきし</t>
    </rPh>
    <rPh sb="2" eb="4">
      <t>みんぞく</t>
    </rPh>
    <rPh sb="4" eb="7">
      <t>しりょうかん</t>
    </rPh>
    <phoneticPr fontId="32" type="Hiragana"/>
  </si>
  <si>
    <t>鎌倉街道ガイドボランティア</t>
    <rPh sb="0" eb="2">
      <t>かまくら</t>
    </rPh>
    <rPh sb="2" eb="4">
      <t>かいどう</t>
    </rPh>
    <phoneticPr fontId="32" type="Hiragana"/>
  </si>
  <si>
    <t>放課後学習教室</t>
    <rPh sb="0" eb="3">
      <t>ほうかご</t>
    </rPh>
    <rPh sb="3" eb="5">
      <t>がくしゅう</t>
    </rPh>
    <rPh sb="5" eb="7">
      <t>きょうしつ</t>
    </rPh>
    <phoneticPr fontId="32" type="Hiragana"/>
  </si>
  <si>
    <t>自然観察会</t>
    <rPh sb="0" eb="2">
      <t>シゼン</t>
    </rPh>
    <rPh sb="2" eb="4">
      <t>カンサツ</t>
    </rPh>
    <rPh sb="4" eb="5">
      <t>カイ</t>
    </rPh>
    <phoneticPr fontId="7"/>
  </si>
  <si>
    <t>生涯学習支援者人材バンク</t>
    <phoneticPr fontId="7"/>
  </si>
  <si>
    <t>蕨市民ネット　つながるバンク</t>
    <rPh sb="0" eb="1">
      <t>ワラビ</t>
    </rPh>
    <rPh sb="1" eb="3">
      <t>シミン</t>
    </rPh>
    <phoneticPr fontId="7"/>
  </si>
  <si>
    <t>音訳ボランティアひびき</t>
    <rPh sb="0" eb="2">
      <t>オンヤク</t>
    </rPh>
    <phoneticPr fontId="20"/>
  </si>
  <si>
    <t>名栗図書の会</t>
    <rPh sb="0" eb="2">
      <t>なぐり</t>
    </rPh>
    <rPh sb="2" eb="4">
      <t>としょ</t>
    </rPh>
    <rPh sb="5" eb="6">
      <t>かい</t>
    </rPh>
    <phoneticPr fontId="32" type="Hiragana"/>
  </si>
  <si>
    <t>鳩ヶ丘のびのびプラザ</t>
    <rPh sb="0" eb="1">
      <t>ハト</t>
    </rPh>
    <rPh sb="2" eb="3">
      <t>オカ</t>
    </rPh>
    <phoneticPr fontId="13"/>
  </si>
  <si>
    <t>高齢者のための施設開放（閉じこもり防止）</t>
    <rPh sb="0" eb="3">
      <t>コウレイシャ</t>
    </rPh>
    <rPh sb="7" eb="9">
      <t>シセツ</t>
    </rPh>
    <rPh sb="9" eb="10">
      <t>ヒラ</t>
    </rPh>
    <rPh sb="10" eb="11">
      <t>ホウ</t>
    </rPh>
    <rPh sb="12" eb="13">
      <t>ト</t>
    </rPh>
    <rPh sb="17" eb="19">
      <t>ボウシ</t>
    </rPh>
    <phoneticPr fontId="13"/>
  </si>
  <si>
    <t>指導者紹介、かすかべし出前講座、生涯学習市民塾、遊学１日体験教室</t>
    <rPh sb="0" eb="3">
      <t>シドウシャ</t>
    </rPh>
    <rPh sb="3" eb="5">
      <t>ショウカイ</t>
    </rPh>
    <rPh sb="11" eb="13">
      <t>デマエ</t>
    </rPh>
    <rPh sb="13" eb="15">
      <t>コウザ</t>
    </rPh>
    <rPh sb="16" eb="18">
      <t>ショウガイ</t>
    </rPh>
    <rPh sb="18" eb="20">
      <t>ガクシュウ</t>
    </rPh>
    <rPh sb="20" eb="22">
      <t>シミン</t>
    </rPh>
    <rPh sb="22" eb="23">
      <t>ジュク</t>
    </rPh>
    <rPh sb="24" eb="26">
      <t>ユウガク</t>
    </rPh>
    <rPh sb="27" eb="28">
      <t>ヒ</t>
    </rPh>
    <rPh sb="28" eb="30">
      <t>タイケン</t>
    </rPh>
    <rPh sb="30" eb="32">
      <t>キョウシツ</t>
    </rPh>
    <phoneticPr fontId="20"/>
  </si>
  <si>
    <t>公民館運営審議会</t>
    <rPh sb="0" eb="3">
      <t>コウミンカン</t>
    </rPh>
    <rPh sb="3" eb="5">
      <t>ウンエイ</t>
    </rPh>
    <rPh sb="5" eb="8">
      <t>シンギカイ</t>
    </rPh>
    <phoneticPr fontId="13"/>
  </si>
  <si>
    <t>放課後等子ども教室</t>
    <rPh sb="0" eb="3">
      <t>ホウカゴ</t>
    </rPh>
    <rPh sb="3" eb="4">
      <t>ナド</t>
    </rPh>
    <rPh sb="4" eb="5">
      <t>コ</t>
    </rPh>
    <rPh sb="7" eb="9">
      <t>キョウシツ</t>
    </rPh>
    <phoneticPr fontId="20"/>
  </si>
  <si>
    <t>学習支援</t>
    <rPh sb="0" eb="2">
      <t>ガクシュウ</t>
    </rPh>
    <rPh sb="2" eb="4">
      <t>シエン</t>
    </rPh>
    <phoneticPr fontId="20"/>
  </si>
  <si>
    <t xml:space="preserve"> ひまわりこども室</t>
    <rPh sb="8" eb="9">
      <t>シツ</t>
    </rPh>
    <phoneticPr fontId="7"/>
  </si>
  <si>
    <t>土・日・祝の日中にこどもの居場所づくりの場を提供している。</t>
    <rPh sb="0" eb="1">
      <t>ツチ</t>
    </rPh>
    <rPh sb="2" eb="3">
      <t>ヒ</t>
    </rPh>
    <rPh sb="4" eb="5">
      <t>シュク</t>
    </rPh>
    <rPh sb="6" eb="8">
      <t>ニッチュウ</t>
    </rPh>
    <rPh sb="13" eb="16">
      <t>イバショ</t>
    </rPh>
    <rPh sb="20" eb="21">
      <t>バ</t>
    </rPh>
    <rPh sb="22" eb="24">
      <t>テイキョウ</t>
    </rPh>
    <phoneticPr fontId="7"/>
  </si>
  <si>
    <t>神川町</t>
    <rPh sb="0" eb="2">
      <t>ジンカワ</t>
    </rPh>
    <phoneticPr fontId="7"/>
  </si>
  <si>
    <t>ボランティアシティさいたまWEB</t>
  </si>
  <si>
    <t>内野公民館託児ボランティア「ひまわり」</t>
    <rPh sb="0" eb="2">
      <t>ウチノ</t>
    </rPh>
    <rPh sb="2" eb="5">
      <t>コウミンカン</t>
    </rPh>
    <rPh sb="5" eb="7">
      <t>タクジ</t>
    </rPh>
    <phoneticPr fontId="1"/>
  </si>
  <si>
    <t>大砂土公民館託児ボランティア「こりす」</t>
    <rPh sb="0" eb="3">
      <t>オオサト</t>
    </rPh>
    <rPh sb="3" eb="6">
      <t>コウミンカン</t>
    </rPh>
    <rPh sb="6" eb="8">
      <t>タクジ</t>
    </rPh>
    <phoneticPr fontId="1"/>
  </si>
  <si>
    <t>みなみ花クラブ</t>
    <rPh sb="3" eb="4">
      <t>ハナ</t>
    </rPh>
    <phoneticPr fontId="1"/>
  </si>
  <si>
    <t>三橋公民館花ボランティア</t>
    <rPh sb="0" eb="2">
      <t>ミハシ</t>
    </rPh>
    <rPh sb="2" eb="5">
      <t>コウミンカン</t>
    </rPh>
    <rPh sb="5" eb="6">
      <t>ハナ</t>
    </rPh>
    <phoneticPr fontId="1"/>
  </si>
  <si>
    <t>なかよし文庫</t>
    <rPh sb="4" eb="6">
      <t>ブンコ</t>
    </rPh>
    <phoneticPr fontId="1"/>
  </si>
  <si>
    <t>東浦和公民館ボランティア</t>
    <rPh sb="0" eb="6">
      <t>ヒガシウラワコウミンカン</t>
    </rPh>
    <phoneticPr fontId="1"/>
  </si>
  <si>
    <t>みむろっこはっぴい</t>
  </si>
  <si>
    <t>さいたま市立博物館ボランティア</t>
  </si>
  <si>
    <t>民家園ボランティア</t>
  </si>
  <si>
    <t>与野郷土資料館ボランティア</t>
    <rPh sb="0" eb="2">
      <t>ヨノ</t>
    </rPh>
    <rPh sb="2" eb="4">
      <t>キョウド</t>
    </rPh>
    <rPh sb="4" eb="7">
      <t>シリョウカン</t>
    </rPh>
    <phoneticPr fontId="1"/>
  </si>
  <si>
    <t>図書館友の会中央支部</t>
    <rPh sb="0" eb="3">
      <t>トショカン</t>
    </rPh>
    <rPh sb="3" eb="4">
      <t>トモ</t>
    </rPh>
    <rPh sb="5" eb="6">
      <t>カイ</t>
    </rPh>
    <rPh sb="6" eb="8">
      <t>チュウオウ</t>
    </rPh>
    <rPh sb="8" eb="10">
      <t>シブ</t>
    </rPh>
    <phoneticPr fontId="1"/>
  </si>
  <si>
    <t>さいたま市良い本を読む運動推進員会</t>
    <rPh sb="4" eb="5">
      <t>シ</t>
    </rPh>
    <rPh sb="5" eb="6">
      <t>ヨ</t>
    </rPh>
    <rPh sb="7" eb="8">
      <t>ホン</t>
    </rPh>
    <rPh sb="9" eb="10">
      <t>ヨ</t>
    </rPh>
    <rPh sb="11" eb="13">
      <t>ウンドウ</t>
    </rPh>
    <rPh sb="13" eb="15">
      <t>スイシン</t>
    </rPh>
    <rPh sb="15" eb="16">
      <t>イン</t>
    </rPh>
    <rPh sb="16" eb="17">
      <t>カイ</t>
    </rPh>
    <phoneticPr fontId="1"/>
  </si>
  <si>
    <t>おはなしチュウチュウ</t>
  </si>
  <si>
    <t>浦和子どもの本連絡会</t>
    <rPh sb="0" eb="2">
      <t>ウラワ</t>
    </rPh>
    <rPh sb="2" eb="3">
      <t>コ</t>
    </rPh>
    <rPh sb="6" eb="7">
      <t>ホン</t>
    </rPh>
    <rPh sb="7" eb="10">
      <t>レンラクカイ</t>
    </rPh>
    <phoneticPr fontId="1"/>
  </si>
  <si>
    <t>おはなしの輪</t>
    <rPh sb="5" eb="6">
      <t>ワ</t>
    </rPh>
    <phoneticPr fontId="1"/>
  </si>
  <si>
    <t>音訳グループ木曜会</t>
    <rPh sb="0" eb="2">
      <t>オンヤク</t>
    </rPh>
    <rPh sb="6" eb="8">
      <t>モクヨウ</t>
    </rPh>
    <rPh sb="8" eb="9">
      <t>カイ</t>
    </rPh>
    <phoneticPr fontId="1"/>
  </si>
  <si>
    <t>点訳グループこでまり</t>
    <rPh sb="0" eb="2">
      <t>テンヤク</t>
    </rPh>
    <phoneticPr fontId="1"/>
  </si>
  <si>
    <t>点訳絵本グループかたつむり</t>
    <rPh sb="0" eb="2">
      <t>テンヤク</t>
    </rPh>
    <rPh sb="2" eb="4">
      <t>エホン</t>
    </rPh>
    <phoneticPr fontId="1"/>
  </si>
  <si>
    <t>点訳絵本グループてんてん絵本の会</t>
    <rPh sb="0" eb="4">
      <t>テンヤクエホン</t>
    </rPh>
    <rPh sb="12" eb="14">
      <t>エホン</t>
    </rPh>
    <rPh sb="15" eb="16">
      <t>カイ</t>
    </rPh>
    <phoneticPr fontId="1"/>
  </si>
  <si>
    <t>図書館友の会北浦和支部</t>
    <rPh sb="0" eb="3">
      <t>トショカン</t>
    </rPh>
    <rPh sb="3" eb="4">
      <t>トモ</t>
    </rPh>
    <rPh sb="5" eb="6">
      <t>カイ</t>
    </rPh>
    <rPh sb="6" eb="7">
      <t>キタ</t>
    </rPh>
    <rPh sb="7" eb="9">
      <t>ウラワ</t>
    </rPh>
    <rPh sb="9" eb="11">
      <t>シブ</t>
    </rPh>
    <phoneticPr fontId="1"/>
  </si>
  <si>
    <t>ぽっぽの木</t>
    <rPh sb="4" eb="5">
      <t>キ</t>
    </rPh>
    <phoneticPr fontId="1"/>
  </si>
  <si>
    <t>図書館友の会東浦和支部</t>
    <rPh sb="0" eb="3">
      <t>トショカン</t>
    </rPh>
    <rPh sb="3" eb="4">
      <t>トモ</t>
    </rPh>
    <rPh sb="5" eb="6">
      <t>カイ</t>
    </rPh>
    <rPh sb="6" eb="9">
      <t>ヒガシウラワ</t>
    </rPh>
    <rPh sb="9" eb="11">
      <t>シブ</t>
    </rPh>
    <phoneticPr fontId="1"/>
  </si>
  <si>
    <t>おはなしグループどんぐり</t>
  </si>
  <si>
    <t>保育ボランティアひまわり</t>
    <rPh sb="0" eb="2">
      <t>ホイク</t>
    </rPh>
    <phoneticPr fontId="1"/>
  </si>
  <si>
    <t>布絵本作成グループさくら草</t>
    <rPh sb="0" eb="1">
      <t>ヌノ</t>
    </rPh>
    <rPh sb="1" eb="3">
      <t>エホン</t>
    </rPh>
    <rPh sb="3" eb="5">
      <t>サクセイ</t>
    </rPh>
    <rPh sb="12" eb="13">
      <t>クサ</t>
    </rPh>
    <phoneticPr fontId="1"/>
  </si>
  <si>
    <t>緑区子ども文化推進連絡会</t>
    <rPh sb="0" eb="2">
      <t>ミドリク</t>
    </rPh>
    <rPh sb="2" eb="3">
      <t>コ</t>
    </rPh>
    <rPh sb="5" eb="7">
      <t>ブンカ</t>
    </rPh>
    <rPh sb="7" eb="9">
      <t>スイシン</t>
    </rPh>
    <rPh sb="9" eb="12">
      <t>レンラクカイ</t>
    </rPh>
    <phoneticPr fontId="1"/>
  </si>
  <si>
    <t>大宮おはなし箱</t>
    <rPh sb="0" eb="2">
      <t>オオミヤ</t>
    </rPh>
    <rPh sb="6" eb="7">
      <t>バコ</t>
    </rPh>
    <phoneticPr fontId="1"/>
  </si>
  <si>
    <t>りんごの木</t>
    <rPh sb="4" eb="5">
      <t>キ</t>
    </rPh>
    <phoneticPr fontId="1"/>
  </si>
  <si>
    <t>二水会</t>
    <rPh sb="0" eb="3">
      <t>ニスイカイ</t>
    </rPh>
    <phoneticPr fontId="1"/>
  </si>
  <si>
    <t>手づくり絵本の会</t>
    <rPh sb="0" eb="1">
      <t>テ</t>
    </rPh>
    <rPh sb="4" eb="6">
      <t>エホン</t>
    </rPh>
    <rPh sb="7" eb="8">
      <t>カイ</t>
    </rPh>
    <phoneticPr fontId="1"/>
  </si>
  <si>
    <t>おはなしの家</t>
    <rPh sb="5" eb="6">
      <t>イエ</t>
    </rPh>
    <phoneticPr fontId="1"/>
  </si>
  <si>
    <t>ゆめのはこ</t>
  </si>
  <si>
    <t>絵本の会　とまと</t>
    <rPh sb="0" eb="2">
      <t>エホン</t>
    </rPh>
    <rPh sb="3" eb="4">
      <t>カイ</t>
    </rPh>
    <phoneticPr fontId="1"/>
  </si>
  <si>
    <t>ペチカ</t>
  </si>
  <si>
    <t>えほんの会</t>
    <rPh sb="4" eb="5">
      <t>カイ</t>
    </rPh>
    <phoneticPr fontId="1"/>
  </si>
  <si>
    <t>与野16ミリサークル</t>
    <rPh sb="0" eb="2">
      <t>ヨノ</t>
    </rPh>
    <phoneticPr fontId="1"/>
  </si>
  <si>
    <t>ひびき</t>
  </si>
  <si>
    <t>図書館友の会岩槻支部</t>
    <rPh sb="0" eb="3">
      <t>トショカン</t>
    </rPh>
    <rPh sb="3" eb="4">
      <t>トモ</t>
    </rPh>
    <rPh sb="5" eb="6">
      <t>カイ</t>
    </rPh>
    <rPh sb="6" eb="8">
      <t>イワツキ</t>
    </rPh>
    <rPh sb="8" eb="10">
      <t>シブ</t>
    </rPh>
    <phoneticPr fontId="1"/>
  </si>
  <si>
    <t>おはなしかご</t>
  </si>
  <si>
    <t>けやきの会</t>
    <rPh sb="4" eb="5">
      <t>カイ</t>
    </rPh>
    <phoneticPr fontId="1"/>
  </si>
  <si>
    <t>図書館友の会桜支部</t>
    <rPh sb="0" eb="3">
      <t>トショカン</t>
    </rPh>
    <rPh sb="3" eb="4">
      <t>トモ</t>
    </rPh>
    <rPh sb="5" eb="6">
      <t>カイ</t>
    </rPh>
    <rPh sb="6" eb="7">
      <t>サクラ</t>
    </rPh>
    <rPh sb="7" eb="9">
      <t>シブ</t>
    </rPh>
    <phoneticPr fontId="1"/>
  </si>
  <si>
    <t>おはなしの会「さくらんぼ」</t>
    <rPh sb="5" eb="6">
      <t>カイ</t>
    </rPh>
    <phoneticPr fontId="1"/>
  </si>
  <si>
    <t>さくらの会</t>
    <rPh sb="4" eb="5">
      <t>カイ</t>
    </rPh>
    <phoneticPr fontId="1"/>
  </si>
  <si>
    <t>おはなしの会「えくぼ」</t>
    <rPh sb="5" eb="6">
      <t>カイ</t>
    </rPh>
    <phoneticPr fontId="1"/>
  </si>
  <si>
    <t>ものいうなべ</t>
  </si>
  <si>
    <t>南区図書館おはなしボランティア「おはなしひまわり」</t>
    <rPh sb="0" eb="2">
      <t>ミナミク</t>
    </rPh>
    <rPh sb="2" eb="5">
      <t>トショカン</t>
    </rPh>
    <phoneticPr fontId="1"/>
  </si>
  <si>
    <t>図書館友の会南支部</t>
    <rPh sb="0" eb="3">
      <t>トショカン</t>
    </rPh>
    <rPh sb="3" eb="4">
      <t>トモ</t>
    </rPh>
    <rPh sb="5" eb="6">
      <t>カイ</t>
    </rPh>
    <rPh sb="6" eb="7">
      <t>ミナミ</t>
    </rPh>
    <rPh sb="7" eb="9">
      <t>シブ</t>
    </rPh>
    <phoneticPr fontId="1"/>
  </si>
  <si>
    <t>おはなしボランティア</t>
  </si>
  <si>
    <t>修理ボランティア</t>
    <rPh sb="0" eb="2">
      <t>シュウリ</t>
    </rPh>
    <phoneticPr fontId="7"/>
  </si>
  <si>
    <t>ボランティア便利帳</t>
    <phoneticPr fontId="7"/>
  </si>
  <si>
    <t>いろは楽学塾出前講座</t>
    <phoneticPr fontId="7"/>
  </si>
  <si>
    <t>志民力人材バンク</t>
    <phoneticPr fontId="7"/>
  </si>
  <si>
    <t>いろは楽学塾市民アカデミー</t>
    <phoneticPr fontId="6"/>
  </si>
  <si>
    <t>いろは楽学塾市民アカデミー</t>
    <phoneticPr fontId="7"/>
  </si>
  <si>
    <t>まつい自習室</t>
    <rPh sb="3" eb="5">
      <t>ジシュウ</t>
    </rPh>
    <rPh sb="5" eb="6">
      <t>シツ</t>
    </rPh>
    <phoneticPr fontId="7"/>
  </si>
  <si>
    <t>夏休み・冬休み・春休みに生徒向けの自習室を設置している。</t>
    <rPh sb="0" eb="2">
      <t>ナツヤス</t>
    </rPh>
    <rPh sb="4" eb="6">
      <t>フユヤス</t>
    </rPh>
    <rPh sb="8" eb="10">
      <t>ハルヤス</t>
    </rPh>
    <rPh sb="12" eb="14">
      <t>セイト</t>
    </rPh>
    <phoneticPr fontId="7"/>
  </si>
  <si>
    <t>とみおか「夏の勉強部屋」・とみおか「冬の勉強部屋」</t>
    <rPh sb="5" eb="6">
      <t>ナツ</t>
    </rPh>
    <rPh sb="7" eb="11">
      <t>ベンキョウベヤ</t>
    </rPh>
    <phoneticPr fontId="7"/>
  </si>
  <si>
    <t>夏休み及び冬休み期間中、会議室を自習室として開放している。</t>
    <rPh sb="0" eb="2">
      <t>ナツヤス</t>
    </rPh>
    <rPh sb="3" eb="4">
      <t>オヨ</t>
    </rPh>
    <rPh sb="5" eb="7">
      <t>フユヤス</t>
    </rPh>
    <rPh sb="8" eb="11">
      <t>キカンチュウ</t>
    </rPh>
    <rPh sb="12" eb="15">
      <t>カイギシツ</t>
    </rPh>
    <rPh sb="16" eb="19">
      <t>ジシュウシツ</t>
    </rPh>
    <rPh sb="22" eb="24">
      <t>カイホウ</t>
    </rPh>
    <phoneticPr fontId="7"/>
  </si>
  <si>
    <t>柳瀬まちセン　集中できる自習室</t>
  </si>
  <si>
    <t>７月・８月の間、空いている学習室を自習室として開放している。</t>
    <phoneticPr fontId="7"/>
  </si>
  <si>
    <t>自習室（中央公民館）</t>
    <rPh sb="4" eb="9">
      <t>チュウオウコウミンカン</t>
    </rPh>
    <phoneticPr fontId="7"/>
  </si>
  <si>
    <t>学校が夏・冬・春休みの一定期間、会議室の一室を自習室として開放している。</t>
    <rPh sb="0" eb="2">
      <t>ガッコウ</t>
    </rPh>
    <rPh sb="3" eb="4">
      <t>ナツ</t>
    </rPh>
    <rPh sb="5" eb="6">
      <t>フユ</t>
    </rPh>
    <rPh sb="7" eb="9">
      <t>ハルヤス</t>
    </rPh>
    <rPh sb="11" eb="13">
      <t>イッテイ</t>
    </rPh>
    <rPh sb="13" eb="15">
      <t>キカン</t>
    </rPh>
    <rPh sb="16" eb="19">
      <t>カイギシツ</t>
    </rPh>
    <rPh sb="20" eb="22">
      <t>イッシツ</t>
    </rPh>
    <rPh sb="23" eb="26">
      <t>ジシュウシツ</t>
    </rPh>
    <rPh sb="29" eb="31">
      <t>カイホウ</t>
    </rPh>
    <phoneticPr fontId="7"/>
  </si>
  <si>
    <t>○</t>
    <phoneticPr fontId="7"/>
  </si>
  <si>
    <t>R5</t>
  </si>
  <si>
    <r>
      <t xml:space="preserve">派遣件数
</t>
    </r>
    <r>
      <rPr>
        <sz val="8"/>
        <color theme="1"/>
        <rFont val="ＭＳ Ｐゴシック"/>
        <family val="3"/>
        <charset val="128"/>
        <scheme val="minor"/>
      </rPr>
      <t>（R５)</t>
    </r>
    <phoneticPr fontId="7"/>
  </si>
  <si>
    <r>
      <t>旧高橋家住宅</t>
    </r>
    <r>
      <rPr>
        <sz val="9"/>
        <color theme="1"/>
        <rFont val="ＭＳ Ｐゴシック"/>
        <family val="3"/>
        <charset val="128"/>
      </rPr>
      <t>登録ボランティア</t>
    </r>
    <rPh sb="0" eb="1">
      <t>キュウ</t>
    </rPh>
    <rPh sb="1" eb="4">
      <t>タカハシケ</t>
    </rPh>
    <rPh sb="4" eb="6">
      <t>ジュウタク</t>
    </rPh>
    <rPh sb="6" eb="8">
      <t>トウロク</t>
    </rPh>
    <phoneticPr fontId="20"/>
  </si>
  <si>
    <r>
      <t>子</t>
    </r>
    <r>
      <rPr>
        <sz val="9"/>
        <color theme="1"/>
        <rFont val="ＭＳ Ｐゴシック"/>
        <family val="3"/>
        <charset val="128"/>
      </rPr>
      <t>ども教室、わこうっこクラブ、学校開放講座</t>
    </r>
    <rPh sb="0" eb="1">
      <t>コ</t>
    </rPh>
    <rPh sb="3" eb="5">
      <t>キョウシツ</t>
    </rPh>
    <rPh sb="15" eb="17">
      <t>ガッコウ</t>
    </rPh>
    <rPh sb="17" eb="19">
      <t>カイホウ</t>
    </rPh>
    <rPh sb="19" eb="21">
      <t>コウザ</t>
    </rPh>
    <phoneticPr fontId="13"/>
  </si>
  <si>
    <t>放課後における子どもの居場所づくり、体験学習（市内５校で実施）</t>
    <rPh sb="0" eb="3">
      <t>ホウカゴ</t>
    </rPh>
    <rPh sb="7" eb="8">
      <t>コ</t>
    </rPh>
    <rPh sb="11" eb="14">
      <t>イバショ</t>
    </rPh>
    <rPh sb="18" eb="20">
      <t>タイケン</t>
    </rPh>
    <rPh sb="20" eb="22">
      <t>ガクシュウ</t>
    </rPh>
    <rPh sb="23" eb="25">
      <t>シナイ</t>
    </rPh>
    <rPh sb="26" eb="27">
      <t>コウ</t>
    </rPh>
    <rPh sb="28" eb="30">
      <t>ジッシ</t>
    </rPh>
    <phoneticPr fontId="7"/>
  </si>
  <si>
    <t>「社会教育主事」…社会教育主事として発令されている職員（資格を有していても発令されていない職員を除く。）</t>
    <rPh sb="1" eb="3">
      <t>シャカイ</t>
    </rPh>
    <rPh sb="3" eb="5">
      <t>キョウイク</t>
    </rPh>
    <rPh sb="5" eb="7">
      <t>シュジ</t>
    </rPh>
    <phoneticPr fontId="10"/>
  </si>
  <si>
    <t>講座の開設当初の人数　（把握できない場合は延べ人数）</t>
    <rPh sb="0" eb="2">
      <t>コウザ</t>
    </rPh>
    <rPh sb="1" eb="2">
      <t>ジュコウ</t>
    </rPh>
    <rPh sb="3" eb="5">
      <t>カイセツ</t>
    </rPh>
    <rPh sb="5" eb="7">
      <t>トウショ</t>
    </rPh>
    <rPh sb="8" eb="10">
      <t>ニンズウ</t>
    </rPh>
    <rPh sb="12" eb="14">
      <t>ハアク</t>
    </rPh>
    <rPh sb="18" eb="20">
      <t>バアイ</t>
    </rPh>
    <rPh sb="21" eb="22">
      <t>ノ</t>
    </rPh>
    <rPh sb="23" eb="25">
      <t>ニンズ</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</si>
</sst>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_(&quot;¥&quot;* #,##0_);_(&quot;¥&quot;* \(#,##0\);_(&quot;¥&quot;* &quot;-&quot;_);_(@_)"/>
    <numFmt numFmtId="177" formatCode="_(* #,##0_);_(* \(#,##0\);_(* &quot;-&quot;_);_(@_)"/>
    <numFmt numFmtId="178" formatCode="_(&quot;¥&quot;* #,##0.00_);_(&quot;¥&quot;* \(#,##0.00\);_(&quot;¥&quot;* &quot;-&quot;??_);_(@_)"/>
    <numFmt numFmtId="179" formatCode="_(* #,##0.00_);_(* \(#,##0.00\);_(* &quot;-&quot;??_);_(@_)"/>
    <numFmt numFmtId="180" formatCode="#,##0_ "/>
    <numFmt numFmtId="181" formatCode="&quot;・&quot;##,##0_ "/>
    <numFmt numFmtId="182" formatCode="&quot;・&quot;#,##0_ "/>
    <numFmt numFmtId="183" formatCode="0_ "/>
    <numFmt numFmtId="184" formatCode="0_);[Red]\(0\)"/>
    <numFmt numFmtId="185" formatCode="&quot;・&quot;#,###_ "/>
    <numFmt numFmtId="186" formatCode="#,###_ "/>
    <numFmt numFmtId="187" formatCode="#,##0_);[Red]\(#,##0\)"/>
  </numFmts>
  <fonts count="46">
    <font>
      <sz val="11"/>
      <color theme="1"/>
      <name val="ＭＳ Ｐ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b/>
      <sz val="11"/>
      <color theme="3"/>
      <name val="ＭＳ Ｐゴシック"/>
      <family val="2"/>
      <charset val="128"/>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4"/>
      <color theme="1"/>
      <name val="ＭＳ Ｐゴシック"/>
      <family val="2"/>
      <scheme val="minor"/>
    </font>
    <font>
      <sz val="11"/>
      <color theme="1"/>
      <name val="ＭＳ Ｐゴシック"/>
      <family val="2"/>
      <scheme val="minor"/>
    </font>
    <font>
      <b/>
      <sz val="11"/>
      <color indexed="56"/>
      <name val="ＭＳ Ｐゴシック"/>
      <family val="3"/>
      <charset val="128"/>
    </font>
    <font>
      <b/>
      <sz val="11"/>
      <color theme="3"/>
      <name val="ＭＳ Ｐゴシック"/>
      <family val="2"/>
      <scheme val="minor"/>
    </font>
    <font>
      <sz val="11"/>
      <color theme="1"/>
      <name val="ＭＳ Ｐゴシック"/>
      <family val="3"/>
      <charset val="128"/>
    </font>
    <font>
      <u/>
      <sz val="11"/>
      <color theme="10"/>
      <name val="ＭＳ Ｐゴシック"/>
      <family val="3"/>
      <charset val="128"/>
    </font>
    <font>
      <sz val="6"/>
      <name val="ＭＳ Ｐゴシック"/>
      <family val="3"/>
    </font>
    <font>
      <sz val="9"/>
      <name val="ＭＳ Ｐゴシック"/>
      <family val="3"/>
      <charset val="128"/>
      <scheme val="minor"/>
    </font>
    <font>
      <sz val="9"/>
      <name val="ＭＳ Ｐゴシック"/>
      <family val="3"/>
      <scheme val="minor"/>
    </font>
    <font>
      <sz val="9"/>
      <name val="ＭＳ Ｐゴシック"/>
      <family val="3"/>
      <charset val="128"/>
    </font>
    <font>
      <sz val="6"/>
      <name val="ＭＳ Ｐゴシック"/>
      <family val="3"/>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ＭＳ Ｐゴシック"/>
      <family val="3"/>
      <scheme val="minor"/>
    </font>
    <font>
      <sz val="11"/>
      <color theme="1"/>
      <name val="ＭＳ Ｐゴシック"/>
      <family val="3"/>
      <scheme val="minor"/>
    </font>
    <font>
      <sz val="6"/>
      <name val="游ゴシック"/>
      <family val="3"/>
    </font>
    <font>
      <sz val="10"/>
      <color theme="1"/>
      <name val="Arial"/>
      <family val="2"/>
    </font>
    <font>
      <u/>
      <sz val="11"/>
      <color theme="10"/>
      <name val="ＭＳ Ｐゴシック"/>
      <family val="3"/>
    </font>
    <font>
      <sz val="14"/>
      <name val="ＭＳ Ｐゴシック"/>
      <family val="3"/>
      <charset val="128"/>
      <scheme val="minor"/>
    </font>
    <font>
      <sz val="12"/>
      <name val="ＭＳ Ｐゴシック"/>
      <family val="3"/>
      <scheme val="minor"/>
    </font>
    <font>
      <sz val="11"/>
      <color rgb="FFFF0000"/>
      <name val="ＭＳ Ｐゴシック"/>
      <family val="3"/>
      <charset val="128"/>
      <scheme val="minor"/>
    </font>
    <font>
      <sz val="6"/>
      <name val="游ゴシック"/>
      <family val="3"/>
      <charset val="128"/>
    </font>
    <font>
      <sz val="8"/>
      <color theme="1"/>
      <name val="ＭＳ Ｐゴシック"/>
      <family val="3"/>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3"/>
      <scheme val="minor"/>
    </font>
    <font>
      <sz val="7"/>
      <color theme="1"/>
      <name val="ＭＳ Ｐゴシック"/>
      <family val="3"/>
      <charset val="128"/>
      <scheme val="minor"/>
    </font>
    <font>
      <sz val="9"/>
      <color theme="1"/>
      <name val="ＭＳ Ｐゴシック"/>
      <family val="3"/>
      <charset val="128"/>
    </font>
    <font>
      <strike/>
      <sz val="9"/>
      <color theme="1"/>
      <name val="ＭＳ Ｐゴシック"/>
      <family val="3"/>
      <charset val="128"/>
      <scheme val="minor"/>
    </font>
    <font>
      <sz val="9"/>
      <color theme="1"/>
      <name val="ＭＳ Ｐゴシック"/>
      <family val="3"/>
      <scheme val="minor"/>
    </font>
    <font>
      <sz val="10"/>
      <color theme="1"/>
      <name val="ＭＳ Ｐゴシック"/>
      <family val="3"/>
      <charset val="128"/>
      <scheme val="minor"/>
    </font>
    <font>
      <b/>
      <sz val="9"/>
      <color theme="1"/>
      <name val="ＭＳ Ｐゴシック"/>
      <family val="3"/>
      <charset val="128"/>
      <scheme val="minor"/>
    </font>
    <font>
      <sz val="6"/>
      <color theme="1"/>
      <name val="ＭＳ Ｐゴシック"/>
      <family val="3"/>
      <charset val="128"/>
      <scheme val="minor"/>
    </font>
    <font>
      <strike/>
      <sz val="9"/>
      <color theme="1"/>
      <name val="ＭＳ Ｐゴシック"/>
      <family val="3"/>
      <charset val="128"/>
    </font>
    <font>
      <sz val="10"/>
      <color theme="1"/>
      <name val="ＭＳ Ｐゴシック"/>
      <family val="3"/>
      <scheme val="minor"/>
    </font>
  </fonts>
  <fills count="2">
    <fill>
      <patternFill patternType="none"/>
    </fill>
    <fill>
      <patternFill patternType="gray125"/>
    </fill>
  </fills>
  <borders count="1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right style="hair">
        <color auto="1"/>
      </right>
      <top style="thin">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bottom style="thin">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style="hair">
        <color auto="1"/>
      </right>
      <top style="thin">
        <color auto="1"/>
      </top>
      <bottom style="hair">
        <color auto="1"/>
      </bottom>
      <diagonal/>
    </border>
    <border>
      <left style="double">
        <color auto="1"/>
      </left>
      <right style="hair">
        <color auto="1"/>
      </right>
      <top style="hair">
        <color auto="1"/>
      </top>
      <bottom style="hair">
        <color auto="1"/>
      </bottom>
      <diagonal/>
    </border>
    <border>
      <left style="double">
        <color auto="1"/>
      </left>
      <right style="hair">
        <color auto="1"/>
      </right>
      <top style="hair">
        <color auto="1"/>
      </top>
      <bottom style="thin">
        <color auto="1"/>
      </bottom>
      <diagonal/>
    </border>
    <border>
      <left style="double">
        <color auto="1"/>
      </left>
      <right style="hair">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thin">
        <color auto="1"/>
      </right>
      <top/>
      <bottom style="hair">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thin">
        <color auto="1"/>
      </right>
      <top style="hair">
        <color auto="1"/>
      </top>
      <bottom/>
      <diagonal/>
    </border>
    <border>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diagonal/>
    </border>
    <border>
      <left style="double">
        <color auto="1"/>
      </left>
      <right/>
      <top style="hair">
        <color auto="1"/>
      </top>
      <bottom style="hair">
        <color auto="1"/>
      </bottom>
      <diagonal/>
    </border>
    <border>
      <left style="thin">
        <color auto="1"/>
      </left>
      <right style="hair">
        <color auto="1"/>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uble">
        <color auto="1"/>
      </left>
      <right style="thin">
        <color auto="1"/>
      </right>
      <top style="hair">
        <color auto="1"/>
      </top>
      <bottom style="hair">
        <color auto="1"/>
      </bottom>
      <diagonal/>
    </border>
    <border>
      <left style="hair">
        <color auto="1"/>
      </left>
      <right style="double">
        <color auto="1"/>
      </right>
      <top style="hair">
        <color auto="1"/>
      </top>
      <bottom style="hair">
        <color indexed="64"/>
      </bottom>
      <diagonal/>
    </border>
    <border>
      <left style="double">
        <color auto="1"/>
      </left>
      <right style="thin">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style="double">
        <color auto="1"/>
      </left>
      <right style="thin">
        <color auto="1"/>
      </right>
      <top style="thin">
        <color auto="1"/>
      </top>
      <bottom style="thin">
        <color auto="1"/>
      </bottom>
      <diagonal/>
    </border>
    <border>
      <left/>
      <right style="double">
        <color indexed="64"/>
      </right>
      <top style="hair">
        <color auto="1"/>
      </top>
      <bottom style="hair">
        <color indexed="64"/>
      </bottom>
      <diagonal/>
    </border>
    <border>
      <left/>
      <right style="double">
        <color auto="1"/>
      </right>
      <top style="thin">
        <color auto="1"/>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top style="thin">
        <color auto="1"/>
      </top>
      <bottom style="double">
        <color indexed="64"/>
      </bottom>
      <diagonal/>
    </border>
    <border>
      <left style="double">
        <color auto="1"/>
      </left>
      <right style="hair">
        <color auto="1"/>
      </right>
      <top style="thin">
        <color auto="1"/>
      </top>
      <bottom style="double">
        <color indexed="64"/>
      </bottom>
      <diagonal/>
    </border>
    <border>
      <left style="thin">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double">
        <color auto="1"/>
      </right>
      <top style="thin">
        <color auto="1"/>
      </top>
      <bottom style="hair">
        <color auto="1"/>
      </bottom>
      <diagonal/>
    </border>
    <border>
      <left/>
      <right style="double">
        <color indexed="64"/>
      </right>
      <top/>
      <bottom/>
      <diagonal/>
    </border>
    <border>
      <left style="hair">
        <color auto="1"/>
      </left>
      <right style="double">
        <color auto="1"/>
      </right>
      <top style="hair">
        <color auto="1"/>
      </top>
      <bottom style="thin">
        <color auto="1"/>
      </bottom>
      <diagonal/>
    </border>
    <border>
      <left style="hair">
        <color auto="1"/>
      </left>
      <right style="double">
        <color auto="1"/>
      </right>
      <top style="hair">
        <color auto="1"/>
      </top>
      <bottom/>
      <diagonal/>
    </border>
    <border>
      <left style="hair">
        <color auto="1"/>
      </left>
      <right style="double">
        <color auto="1"/>
      </right>
      <top/>
      <bottom style="hair">
        <color indexed="64"/>
      </bottom>
      <diagonal/>
    </border>
    <border>
      <left style="double">
        <color auto="1"/>
      </left>
      <right style="hair">
        <color auto="1"/>
      </right>
      <top/>
      <bottom style="hair">
        <color auto="1"/>
      </bottom>
      <diagonal/>
    </border>
    <border>
      <left style="hair">
        <color auto="1"/>
      </left>
      <right style="thin">
        <color auto="1"/>
      </right>
      <top style="double">
        <color auto="1"/>
      </top>
      <bottom style="thin">
        <color auto="1"/>
      </bottom>
      <diagonal/>
    </border>
    <border>
      <left style="thin">
        <color auto="1"/>
      </left>
      <right/>
      <top/>
      <bottom style="hair">
        <color auto="1"/>
      </bottom>
      <diagonal/>
    </border>
    <border>
      <left/>
      <right style="double">
        <color indexed="64"/>
      </right>
      <top style="hair">
        <color auto="1"/>
      </top>
      <bottom/>
      <diagonal/>
    </border>
    <border>
      <left style="double">
        <color auto="1"/>
      </left>
      <right style="hair">
        <color auto="1"/>
      </right>
      <top style="hair">
        <color auto="1"/>
      </top>
      <bottom/>
      <diagonal/>
    </border>
    <border>
      <left/>
      <right/>
      <top/>
      <bottom style="hair">
        <color auto="1"/>
      </bottom>
      <diagonal/>
    </border>
    <border>
      <left/>
      <right style="double">
        <color indexed="64"/>
      </right>
      <top/>
      <bottom style="thin">
        <color auto="1"/>
      </bottom>
      <diagonal/>
    </border>
    <border>
      <left/>
      <right style="double">
        <color indexed="64"/>
      </right>
      <top style="hair">
        <color auto="1"/>
      </top>
      <bottom style="thin">
        <color auto="1"/>
      </bottom>
      <diagonal/>
    </border>
  </borders>
  <cellStyleXfs count="251">
    <xf numFmtId="0" fontId="0" fillId="0" borderId="0"/>
    <xf numFmtId="38" fontId="11" fillId="0" borderId="0" applyFont="0" applyFill="0" applyBorder="0" applyAlignment="0" applyProtection="0">
      <alignment vertical="center"/>
    </xf>
    <xf numFmtId="0" fontId="11" fillId="0" borderId="0"/>
    <xf numFmtId="0" fontId="14" fillId="0" borderId="0"/>
    <xf numFmtId="0" fontId="15" fillId="0" borderId="0" applyNumberFormat="0" applyFill="0" applyBorder="0" applyAlignment="0" applyProtection="0"/>
    <xf numFmtId="0" fontId="25" fillId="0" borderId="0"/>
    <xf numFmtId="0" fontId="25" fillId="0" borderId="0"/>
    <xf numFmtId="0" fontId="25" fillId="0" borderId="0"/>
    <xf numFmtId="9" fontId="27" fillId="0" borderId="0" applyFont="0" applyFill="0" applyBorder="0" applyAlignment="0" applyProtection="0"/>
    <xf numFmtId="178" fontId="27" fillId="0" borderId="0" applyFont="0" applyFill="0" applyBorder="0" applyAlignment="0" applyProtection="0"/>
    <xf numFmtId="176" fontId="27" fillId="0" borderId="0" applyFont="0" applyFill="0" applyBorder="0" applyAlignment="0" applyProtection="0"/>
    <xf numFmtId="179" fontId="27" fillId="0" borderId="0" applyFont="0" applyFill="0" applyBorder="0" applyAlignment="0" applyProtection="0"/>
    <xf numFmtId="177" fontId="27" fillId="0" borderId="0" applyFont="0" applyFill="0" applyBorder="0" applyAlignment="0" applyProtection="0"/>
    <xf numFmtId="38" fontId="11" fillId="0" borderId="0" applyFont="0" applyFill="0" applyBorder="0" applyProtection="0"/>
    <xf numFmtId="0" fontId="5" fillId="0" borderId="0"/>
    <xf numFmtId="0" fontId="11" fillId="0" borderId="0"/>
    <xf numFmtId="0" fontId="11" fillId="0" borderId="0"/>
    <xf numFmtId="0" fontId="11" fillId="0" borderId="0"/>
    <xf numFmtId="178" fontId="27" fillId="0" borderId="0" applyFont="0" applyFill="0" applyBorder="0" applyAlignment="0" applyProtection="0"/>
    <xf numFmtId="176" fontId="27" fillId="0" borderId="0" applyFont="0" applyFill="0" applyBorder="0" applyAlignment="0" applyProtection="0"/>
    <xf numFmtId="179" fontId="27"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6" fontId="27" fillId="0" borderId="0" applyFont="0" applyFill="0" applyBorder="0" applyAlignment="0" applyProtection="0"/>
    <xf numFmtId="179" fontId="27" fillId="0" borderId="0" applyFont="0" applyFill="0" applyBorder="0" applyAlignment="0" applyProtection="0"/>
    <xf numFmtId="177" fontId="27" fillId="0" borderId="0" applyFont="0" applyFill="0" applyBorder="0" applyAlignment="0" applyProtection="0"/>
    <xf numFmtId="0" fontId="4" fillId="0" borderId="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0" fontId="25" fillId="0" borderId="0"/>
    <xf numFmtId="179" fontId="27"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176"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0" fontId="28" fillId="0" borderId="0" applyNumberFormat="0" applyFill="0" applyBorder="0" applyAlignment="0" applyProtection="0"/>
    <xf numFmtId="38" fontId="25" fillId="0" borderId="0" applyFont="0" applyFill="0" applyBorder="0" applyProtection="0"/>
    <xf numFmtId="179" fontId="27" fillId="0" borderId="0" applyFont="0" applyFill="0" applyBorder="0" applyAlignment="0" applyProtection="0"/>
    <xf numFmtId="178" fontId="27" fillId="0" borderId="0" applyFont="0" applyFill="0" applyBorder="0" applyAlignment="0" applyProtection="0"/>
    <xf numFmtId="0" fontId="3" fillId="0" borderId="0"/>
    <xf numFmtId="178"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6" fontId="27" fillId="0" borderId="0" applyFont="0" applyFill="0" applyBorder="0" applyAlignment="0" applyProtection="0"/>
    <xf numFmtId="179" fontId="27" fillId="0" borderId="0" applyFont="0" applyFill="0" applyBorder="0" applyAlignment="0" applyProtection="0"/>
    <xf numFmtId="177" fontId="27" fillId="0" borderId="0" applyFont="0" applyFill="0" applyBorder="0" applyAlignment="0" applyProtection="0"/>
    <xf numFmtId="0" fontId="2" fillId="0" borderId="0"/>
    <xf numFmtId="178" fontId="27" fillId="0" borderId="0" applyFont="0" applyFill="0" applyBorder="0" applyAlignment="0" applyProtection="0"/>
    <xf numFmtId="176" fontId="27" fillId="0" borderId="0" applyFont="0" applyFill="0" applyBorder="0" applyAlignment="0" applyProtection="0"/>
    <xf numFmtId="179" fontId="27"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6" fontId="27" fillId="0" borderId="0" applyFont="0" applyFill="0" applyBorder="0" applyAlignment="0" applyProtection="0"/>
    <xf numFmtId="179" fontId="27" fillId="0" borderId="0" applyFont="0" applyFill="0" applyBorder="0" applyAlignment="0" applyProtection="0"/>
    <xf numFmtId="177" fontId="27" fillId="0" borderId="0" applyFont="0" applyFill="0" applyBorder="0" applyAlignment="0" applyProtection="0"/>
    <xf numFmtId="0" fontId="2" fillId="0" borderId="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176"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0" fontId="2" fillId="0" borderId="0"/>
    <xf numFmtId="178"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38" fontId="25" fillId="0" borderId="0" applyFont="0" applyFill="0" applyBorder="0" applyProtection="0"/>
  </cellStyleXfs>
  <cellXfs count="1057">
    <xf numFmtId="0" fontId="0" fillId="0" borderId="0" xfId="0"/>
    <xf numFmtId="0" fontId="9" fillId="0" borderId="39" xfId="0" applyFont="1" applyBorder="1" applyAlignment="1">
      <alignment horizontal="center" vertical="center" shrinkToFit="1"/>
    </xf>
    <xf numFmtId="0" fontId="0" fillId="0" borderId="0" xfId="0" applyAlignment="1">
      <alignment vertical="center"/>
    </xf>
    <xf numFmtId="180" fontId="8" fillId="0" borderId="0" xfId="0" applyNumberFormat="1" applyFont="1" applyAlignment="1">
      <alignment vertical="center" shrinkToFit="1"/>
    </xf>
    <xf numFmtId="0" fontId="8" fillId="0" borderId="0" xfId="0" applyFont="1" applyAlignment="1">
      <alignment horizontal="center" vertical="center" shrinkToFit="1"/>
    </xf>
    <xf numFmtId="180" fontId="8" fillId="0" borderId="76" xfId="0" applyNumberFormat="1" applyFont="1" applyBorder="1" applyAlignment="1">
      <alignment vertical="center" shrinkToFit="1"/>
    </xf>
    <xf numFmtId="180" fontId="8" fillId="0" borderId="21" xfId="0" applyNumberFormat="1" applyFont="1" applyBorder="1" applyAlignment="1">
      <alignment vertical="center" shrinkToFit="1"/>
    </xf>
    <xf numFmtId="0" fontId="8" fillId="0" borderId="13" xfId="0" applyFont="1" applyBorder="1" applyAlignment="1">
      <alignment horizontal="center" vertical="center" shrinkToFit="1"/>
    </xf>
    <xf numFmtId="0" fontId="0" fillId="0" borderId="28" xfId="0" applyBorder="1" applyAlignment="1">
      <alignment vertical="center"/>
    </xf>
    <xf numFmtId="180" fontId="8" fillId="0" borderId="63" xfId="0" applyNumberFormat="1" applyFont="1" applyBorder="1" applyAlignment="1">
      <alignment vertical="center" shrinkToFit="1"/>
    </xf>
    <xf numFmtId="0" fontId="0" fillId="0" borderId="27" xfId="0" applyBorder="1" applyAlignment="1">
      <alignment vertical="center"/>
    </xf>
    <xf numFmtId="0" fontId="8" fillId="0" borderId="33" xfId="0" applyFont="1" applyBorder="1" applyAlignment="1">
      <alignment horizontal="center" vertical="center" shrinkToFit="1"/>
    </xf>
    <xf numFmtId="0" fontId="8" fillId="0" borderId="51" xfId="0" applyFont="1" applyBorder="1" applyAlignment="1">
      <alignment horizontal="center" vertical="center" shrinkToFit="1"/>
    </xf>
    <xf numFmtId="180" fontId="8" fillId="0" borderId="23" xfId="0" applyNumberFormat="1" applyFont="1" applyBorder="1" applyAlignment="1">
      <alignment vertical="center" shrinkToFit="1"/>
    </xf>
    <xf numFmtId="0" fontId="8" fillId="0" borderId="39" xfId="0" applyFont="1" applyBorder="1" applyAlignment="1">
      <alignment horizontal="center" vertical="center" shrinkToFit="1"/>
    </xf>
    <xf numFmtId="0" fontId="8" fillId="0" borderId="65" xfId="0" applyFont="1" applyBorder="1" applyAlignment="1">
      <alignment horizontal="center" vertical="center" shrinkToFit="1"/>
    </xf>
    <xf numFmtId="180" fontId="8" fillId="0" borderId="77" xfId="0" applyNumberFormat="1" applyFont="1" applyBorder="1" applyAlignment="1">
      <alignment vertical="center" shrinkToFit="1"/>
    </xf>
    <xf numFmtId="180" fontId="8" fillId="0" borderId="70" xfId="0" applyNumberFormat="1" applyFont="1" applyBorder="1" applyAlignment="1">
      <alignment vertical="center" shrinkToFit="1"/>
    </xf>
    <xf numFmtId="180" fontId="8" fillId="0" borderId="52" xfId="0" applyNumberFormat="1" applyFont="1" applyBorder="1" applyAlignment="1">
      <alignment vertical="center" shrinkToFit="1"/>
    </xf>
    <xf numFmtId="180" fontId="8" fillId="0" borderId="75" xfId="0" applyNumberFormat="1" applyFont="1" applyBorder="1" applyAlignment="1">
      <alignment vertical="center" shrinkToFit="1"/>
    </xf>
    <xf numFmtId="180" fontId="8" fillId="0" borderId="28" xfId="0" applyNumberFormat="1" applyFont="1" applyBorder="1" applyAlignment="1">
      <alignment vertical="center" shrinkToFit="1"/>
    </xf>
    <xf numFmtId="0" fontId="8" fillId="0" borderId="27" xfId="0" applyFont="1" applyBorder="1" applyAlignment="1">
      <alignment horizontal="center" vertical="center" shrinkToFit="1"/>
    </xf>
    <xf numFmtId="180" fontId="17" fillId="0" borderId="21" xfId="0" applyNumberFormat="1" applyFont="1" applyBorder="1" applyAlignment="1">
      <alignment vertical="center" shrinkToFit="1"/>
    </xf>
    <xf numFmtId="0" fontId="21" fillId="0" borderId="37" xfId="0" applyFont="1" applyBorder="1" applyAlignment="1">
      <alignment vertical="center"/>
    </xf>
    <xf numFmtId="0" fontId="21" fillId="0" borderId="0" xfId="0" applyFont="1" applyAlignment="1">
      <alignment vertical="center"/>
    </xf>
    <xf numFmtId="0" fontId="17" fillId="0" borderId="39" xfId="2" applyFont="1" applyBorder="1" applyAlignment="1">
      <alignment horizontal="center" vertical="center" shrinkToFit="1"/>
    </xf>
    <xf numFmtId="0" fontId="17" fillId="0" borderId="39" xfId="0" applyFont="1" applyBorder="1" applyAlignment="1">
      <alignment horizontal="center" vertical="center" shrinkToFit="1"/>
    </xf>
    <xf numFmtId="180" fontId="17" fillId="0" borderId="0" xfId="2" applyNumberFormat="1" applyFont="1" applyAlignment="1">
      <alignment horizontal="right" vertical="center" shrinkToFit="1"/>
    </xf>
    <xf numFmtId="0" fontId="17" fillId="0" borderId="40" xfId="0" applyFont="1" applyBorder="1" applyAlignment="1">
      <alignment horizontal="center" vertical="center" shrinkToFit="1"/>
    </xf>
    <xf numFmtId="0" fontId="22" fillId="0" borderId="0" xfId="0" applyFont="1" applyAlignment="1">
      <alignment vertical="center"/>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35" xfId="0" applyFont="1" applyBorder="1" applyAlignment="1">
      <alignment horizontal="center" vertical="center" shrinkToFit="1"/>
    </xf>
    <xf numFmtId="0" fontId="23"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shrinkToFit="1"/>
    </xf>
    <xf numFmtId="0" fontId="22" fillId="0" borderId="0" xfId="0" applyFont="1" applyAlignment="1">
      <alignment vertical="center" wrapText="1"/>
    </xf>
    <xf numFmtId="0" fontId="17" fillId="0" borderId="0" xfId="0" applyFont="1" applyAlignment="1">
      <alignment vertical="center" wrapText="1"/>
    </xf>
    <xf numFmtId="0" fontId="17" fillId="0" borderId="13" xfId="0" applyFont="1" applyBorder="1" applyAlignment="1">
      <alignment horizontal="center" vertical="center" shrinkToFit="1"/>
    </xf>
    <xf numFmtId="0" fontId="17" fillId="0" borderId="27" xfId="0" applyFont="1" applyBorder="1" applyAlignment="1" applyProtection="1">
      <alignment vertical="center" shrinkToFit="1"/>
      <protection locked="0"/>
    </xf>
    <xf numFmtId="0" fontId="17" fillId="0" borderId="14" xfId="0" applyFont="1" applyBorder="1" applyAlignment="1">
      <alignment horizontal="center" vertical="center" shrinkToFit="1"/>
    </xf>
    <xf numFmtId="0" fontId="17" fillId="0" borderId="0" xfId="2" applyFont="1" applyAlignment="1">
      <alignment vertical="center"/>
    </xf>
    <xf numFmtId="180" fontId="17" fillId="0" borderId="22" xfId="0" applyNumberFormat="1" applyFont="1" applyBorder="1" applyAlignment="1">
      <alignment horizontal="right" vertical="center" shrinkToFit="1"/>
    </xf>
    <xf numFmtId="180" fontId="17" fillId="0" borderId="42" xfId="0" applyNumberFormat="1" applyFont="1" applyBorder="1" applyAlignment="1">
      <alignment horizontal="right" vertical="center" shrinkToFit="1"/>
    </xf>
    <xf numFmtId="180" fontId="17" fillId="0" borderId="22" xfId="0" applyNumberFormat="1" applyFont="1" applyBorder="1" applyAlignment="1">
      <alignment vertical="center" shrinkToFit="1"/>
    </xf>
    <xf numFmtId="180" fontId="17" fillId="0" borderId="42" xfId="0" applyNumberFormat="1" applyFont="1" applyBorder="1" applyAlignment="1">
      <alignment vertical="center" shrinkToFit="1"/>
    </xf>
    <xf numFmtId="184" fontId="17" fillId="0" borderId="13" xfId="2" applyNumberFormat="1" applyFont="1" applyBorder="1" applyAlignment="1">
      <alignment horizontal="center" vertical="center" shrinkToFit="1"/>
    </xf>
    <xf numFmtId="0" fontId="17" fillId="0" borderId="1" xfId="0" applyFont="1" applyBorder="1" applyAlignment="1">
      <alignment horizontal="center" vertical="center" shrinkToFit="1"/>
    </xf>
    <xf numFmtId="183" fontId="17" fillId="0" borderId="0" xfId="0" applyNumberFormat="1" applyFont="1" applyAlignment="1">
      <alignment horizontal="center" vertical="center" shrinkToFit="1"/>
    </xf>
    <xf numFmtId="183" fontId="17" fillId="0" borderId="0" xfId="0" applyNumberFormat="1" applyFont="1" applyAlignment="1">
      <alignment vertical="center" shrinkToFit="1"/>
    </xf>
    <xf numFmtId="0" fontId="17" fillId="0" borderId="0" xfId="0" applyFont="1" applyAlignment="1">
      <alignment horizontal="right" vertical="center"/>
    </xf>
    <xf numFmtId="0" fontId="17" fillId="0" borderId="83" xfId="0" applyFont="1" applyBorder="1" applyAlignment="1">
      <alignment horizontal="center" vertical="center" shrinkToFit="1"/>
    </xf>
    <xf numFmtId="180" fontId="17" fillId="0" borderId="78" xfId="0" applyNumberFormat="1" applyFont="1" applyBorder="1" applyAlignment="1">
      <alignment vertical="center" shrinkToFit="1"/>
    </xf>
    <xf numFmtId="0" fontId="17" fillId="0" borderId="64" xfId="0" applyFont="1" applyBorder="1" applyAlignment="1">
      <alignment horizontal="center" vertical="center" shrinkToFit="1"/>
    </xf>
    <xf numFmtId="180" fontId="17" fillId="0" borderId="76" xfId="0" applyNumberFormat="1" applyFont="1" applyBorder="1" applyAlignment="1">
      <alignment vertical="center" shrinkToFit="1"/>
    </xf>
    <xf numFmtId="180" fontId="17" fillId="0" borderId="82" xfId="0" applyNumberFormat="1" applyFont="1" applyBorder="1" applyAlignment="1">
      <alignment vertical="center" shrinkToFit="1"/>
    </xf>
    <xf numFmtId="180" fontId="17" fillId="0" borderId="81" xfId="0" applyNumberFormat="1" applyFont="1" applyBorder="1" applyAlignment="1">
      <alignment vertical="center" shrinkToFit="1"/>
    </xf>
    <xf numFmtId="180" fontId="17" fillId="0" borderId="80" xfId="0" applyNumberFormat="1" applyFont="1" applyBorder="1" applyAlignment="1">
      <alignment vertical="center" shrinkToFit="1"/>
    </xf>
    <xf numFmtId="180" fontId="17" fillId="0" borderId="79" xfId="0" applyNumberFormat="1" applyFont="1" applyBorder="1" applyAlignment="1">
      <alignment vertical="center" shrinkToFit="1"/>
    </xf>
    <xf numFmtId="180" fontId="17" fillId="0" borderId="84" xfId="0" applyNumberFormat="1" applyFont="1" applyBorder="1" applyAlignment="1">
      <alignment vertical="center" shrinkToFit="1"/>
    </xf>
    <xf numFmtId="180" fontId="17" fillId="0" borderId="63" xfId="0" applyNumberFormat="1" applyFont="1" applyBorder="1" applyAlignment="1">
      <alignment vertical="center" shrinkToFit="1"/>
    </xf>
    <xf numFmtId="0" fontId="17" fillId="0" borderId="5" xfId="0" applyFont="1" applyBorder="1" applyAlignment="1">
      <alignment horizontal="center" vertical="center" shrinkToFit="1"/>
    </xf>
    <xf numFmtId="180" fontId="17" fillId="0" borderId="75" xfId="0" applyNumberFormat="1" applyFont="1" applyBorder="1" applyAlignment="1">
      <alignment vertical="center" shrinkToFit="1"/>
    </xf>
    <xf numFmtId="180" fontId="17" fillId="0" borderId="97" xfId="0" applyNumberFormat="1" applyFont="1" applyBorder="1" applyAlignment="1">
      <alignment vertical="center" shrinkToFit="1"/>
    </xf>
    <xf numFmtId="180" fontId="17" fillId="0" borderId="100" xfId="0" applyNumberFormat="1" applyFont="1" applyBorder="1" applyAlignment="1">
      <alignment vertical="center" shrinkToFit="1"/>
    </xf>
    <xf numFmtId="180" fontId="17" fillId="0" borderId="28" xfId="0" applyNumberFormat="1" applyFont="1" applyBorder="1" applyAlignment="1">
      <alignment vertical="center" shrinkToFit="1"/>
    </xf>
    <xf numFmtId="180" fontId="17" fillId="0" borderId="0" xfId="0" applyNumberFormat="1" applyFont="1" applyAlignment="1">
      <alignment vertical="center" shrinkToFit="1"/>
    </xf>
    <xf numFmtId="180" fontId="17" fillId="0" borderId="24" xfId="0" applyNumberFormat="1" applyFont="1" applyBorder="1" applyAlignment="1">
      <alignment vertical="center" shrinkToFit="1"/>
    </xf>
    <xf numFmtId="180" fontId="17" fillId="0" borderId="25" xfId="0" applyNumberFormat="1" applyFont="1" applyBorder="1" applyAlignment="1">
      <alignment vertical="center" shrinkToFit="1"/>
    </xf>
    <xf numFmtId="180" fontId="17" fillId="0" borderId="59" xfId="0" applyNumberFormat="1" applyFont="1" applyBorder="1" applyAlignment="1">
      <alignment vertical="center" shrinkToFit="1"/>
    </xf>
    <xf numFmtId="0" fontId="17" fillId="0" borderId="0" xfId="0" applyFont="1" applyAlignment="1" applyProtection="1">
      <alignment vertical="center" shrinkToFit="1"/>
      <protection locked="0"/>
    </xf>
    <xf numFmtId="0" fontId="17" fillId="0" borderId="27" xfId="0" applyFont="1" applyBorder="1" applyAlignment="1">
      <alignment vertical="center" shrinkToFit="1"/>
    </xf>
    <xf numFmtId="0" fontId="17" fillId="0" borderId="27" xfId="0" applyFont="1" applyBorder="1" applyAlignment="1">
      <alignment horizontal="center" vertical="center" shrinkToFit="1"/>
    </xf>
    <xf numFmtId="180" fontId="17" fillId="0" borderId="107" xfId="0" applyNumberFormat="1" applyFont="1" applyBorder="1" applyAlignment="1">
      <alignment vertical="center" shrinkToFit="1"/>
    </xf>
    <xf numFmtId="180" fontId="17" fillId="0" borderId="70" xfId="0" applyNumberFormat="1" applyFont="1" applyBorder="1" applyAlignment="1">
      <alignment vertical="center" shrinkToFit="1"/>
    </xf>
    <xf numFmtId="180" fontId="17" fillId="0" borderId="52" xfId="0" applyNumberFormat="1" applyFont="1" applyBorder="1" applyAlignment="1">
      <alignment vertical="center" shrinkToFit="1"/>
    </xf>
    <xf numFmtId="180" fontId="17" fillId="0" borderId="26" xfId="0" applyNumberFormat="1" applyFont="1" applyBorder="1" applyAlignment="1">
      <alignment vertical="center" shrinkToFit="1"/>
    </xf>
    <xf numFmtId="0" fontId="22" fillId="0" borderId="0" xfId="2" applyFont="1" applyAlignment="1">
      <alignment vertical="center"/>
    </xf>
    <xf numFmtId="0" fontId="17" fillId="0" borderId="38" xfId="2" applyFont="1" applyBorder="1" applyAlignment="1">
      <alignment horizontal="center" vertical="center" shrinkToFit="1"/>
    </xf>
    <xf numFmtId="0" fontId="17" fillId="0" borderId="40" xfId="2" applyFont="1" applyBorder="1" applyAlignment="1">
      <alignment horizontal="center" vertical="center" shrinkToFit="1"/>
    </xf>
    <xf numFmtId="0" fontId="29" fillId="0" borderId="2" xfId="0" applyFont="1" applyBorder="1" applyAlignment="1">
      <alignment vertical="center"/>
    </xf>
    <xf numFmtId="0" fontId="22" fillId="0" borderId="11" xfId="0" applyFont="1" applyBorder="1" applyAlignment="1">
      <alignment vertical="center"/>
    </xf>
    <xf numFmtId="0" fontId="17" fillId="0" borderId="39" xfId="79" applyFont="1" applyBorder="1" applyAlignment="1">
      <alignment horizontal="center" vertical="center" shrinkToFit="1"/>
    </xf>
    <xf numFmtId="0" fontId="17" fillId="0" borderId="39" xfId="2" applyFont="1" applyBorder="1" applyAlignment="1">
      <alignment horizontal="center" vertical="center" wrapText="1" shrinkToFit="1"/>
    </xf>
    <xf numFmtId="0" fontId="18" fillId="0" borderId="0" xfId="0" applyFont="1" applyAlignment="1">
      <alignment horizontal="center" vertical="center" shrinkToFit="1"/>
    </xf>
    <xf numFmtId="0" fontId="24" fillId="0" borderId="0" xfId="0" applyFont="1" applyAlignment="1">
      <alignment vertical="center"/>
    </xf>
    <xf numFmtId="0" fontId="17" fillId="0" borderId="106" xfId="2" applyFont="1" applyBorder="1" applyAlignment="1">
      <alignment horizontal="center" vertical="center" shrinkToFit="1"/>
    </xf>
    <xf numFmtId="0" fontId="22" fillId="0" borderId="0" xfId="0" applyFont="1"/>
    <xf numFmtId="0" fontId="30" fillId="0" borderId="0" xfId="0" applyFont="1" applyAlignment="1">
      <alignment vertical="center"/>
    </xf>
    <xf numFmtId="0" fontId="17" fillId="0" borderId="9"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64" xfId="2" applyFont="1" applyBorder="1" applyAlignment="1">
      <alignment horizontal="center" vertical="center" shrinkToFit="1"/>
    </xf>
    <xf numFmtId="0" fontId="17" fillId="0" borderId="5" xfId="2" applyFont="1" applyBorder="1" applyAlignment="1">
      <alignment horizontal="center" vertical="center" shrinkToFit="1"/>
    </xf>
    <xf numFmtId="180" fontId="22" fillId="0" borderId="0" xfId="0" applyNumberFormat="1" applyFont="1" applyAlignment="1">
      <alignment vertical="center"/>
    </xf>
    <xf numFmtId="181" fontId="22" fillId="0" borderId="0" xfId="0" applyNumberFormat="1" applyFont="1" applyAlignment="1">
      <alignment vertical="center"/>
    </xf>
    <xf numFmtId="182" fontId="22" fillId="0" borderId="0" xfId="0" applyNumberFormat="1" applyFont="1" applyAlignment="1">
      <alignment vertical="center"/>
    </xf>
    <xf numFmtId="184" fontId="17" fillId="0" borderId="0" xfId="0" applyNumberFormat="1" applyFont="1" applyAlignment="1">
      <alignment horizontal="right" vertical="center" shrinkToFit="1"/>
    </xf>
    <xf numFmtId="184" fontId="22" fillId="0" borderId="0" xfId="0" applyNumberFormat="1" applyFont="1" applyAlignment="1">
      <alignment vertical="center"/>
    </xf>
    <xf numFmtId="184" fontId="17" fillId="0" borderId="38" xfId="2" applyNumberFormat="1" applyFont="1" applyBorder="1" applyAlignment="1">
      <alignment horizontal="center" vertical="center" shrinkToFit="1"/>
    </xf>
    <xf numFmtId="184" fontId="17" fillId="0" borderId="39" xfId="2" applyNumberFormat="1" applyFont="1" applyBorder="1" applyAlignment="1">
      <alignment horizontal="center" vertical="center" shrinkToFit="1"/>
    </xf>
    <xf numFmtId="184" fontId="17" fillId="0" borderId="39" xfId="0" applyNumberFormat="1" applyFont="1" applyBorder="1" applyAlignment="1">
      <alignment horizontal="center" vertical="center" shrinkToFit="1"/>
    </xf>
    <xf numFmtId="184" fontId="19" fillId="0" borderId="0" xfId="0" applyNumberFormat="1" applyFont="1" applyAlignment="1">
      <alignment horizontal="right" vertical="center" shrinkToFit="1"/>
    </xf>
    <xf numFmtId="184" fontId="17" fillId="0" borderId="40" xfId="0" applyNumberFormat="1" applyFont="1" applyBorder="1" applyAlignment="1">
      <alignment horizontal="center" vertical="center" shrinkToFit="1"/>
    </xf>
    <xf numFmtId="184" fontId="17" fillId="0" borderId="40" xfId="2" applyNumberFormat="1" applyFont="1" applyBorder="1" applyAlignment="1">
      <alignment horizontal="center" vertical="center" shrinkToFit="1"/>
    </xf>
    <xf numFmtId="184" fontId="17" fillId="0" borderId="39" xfId="79" applyNumberFormat="1" applyFont="1" applyBorder="1" applyAlignment="1">
      <alignment horizontal="center" vertical="center" shrinkToFit="1"/>
    </xf>
    <xf numFmtId="184" fontId="17" fillId="0" borderId="0" xfId="2" applyNumberFormat="1" applyFont="1" applyAlignment="1">
      <alignment horizontal="right" vertical="center" shrinkToFit="1"/>
    </xf>
    <xf numFmtId="0" fontId="31" fillId="0" borderId="0" xfId="0" applyFont="1" applyAlignment="1">
      <alignment vertical="center"/>
    </xf>
    <xf numFmtId="0" fontId="25" fillId="0" borderId="0" xfId="0" applyFont="1" applyAlignment="1">
      <alignment vertical="center"/>
    </xf>
    <xf numFmtId="0" fontId="35" fillId="0" borderId="0" xfId="0" applyFont="1" applyAlignment="1">
      <alignment vertical="center"/>
    </xf>
    <xf numFmtId="180" fontId="17" fillId="0" borderId="30" xfId="0" applyNumberFormat="1" applyFont="1" applyBorder="1" applyAlignment="1">
      <alignment vertical="center" shrinkToFit="1"/>
    </xf>
    <xf numFmtId="180" fontId="17" fillId="0" borderId="31" xfId="0" applyNumberFormat="1" applyFont="1" applyBorder="1" applyAlignment="1">
      <alignment vertical="center" shrinkToFit="1"/>
    </xf>
    <xf numFmtId="180" fontId="17" fillId="0" borderId="110" xfId="0" applyNumberFormat="1" applyFont="1" applyBorder="1" applyAlignment="1">
      <alignment vertical="center" shrinkToFit="1"/>
    </xf>
    <xf numFmtId="180" fontId="17" fillId="0" borderId="10" xfId="0" applyNumberFormat="1" applyFont="1" applyBorder="1" applyAlignment="1">
      <alignment vertical="center" shrinkToFit="1"/>
    </xf>
    <xf numFmtId="180" fontId="17" fillId="0" borderId="111" xfId="0" applyNumberFormat="1" applyFont="1" applyBorder="1" applyAlignment="1">
      <alignment vertical="center" shrinkToFit="1"/>
    </xf>
    <xf numFmtId="180" fontId="17" fillId="0" borderId="23" xfId="0" applyNumberFormat="1" applyFont="1" applyBorder="1" applyAlignment="1">
      <alignment vertical="center" shrinkToFit="1"/>
    </xf>
    <xf numFmtId="180" fontId="9" fillId="0" borderId="21" xfId="2" applyNumberFormat="1" applyFont="1" applyBorder="1" applyAlignment="1">
      <alignment vertical="center" shrinkToFit="1"/>
    </xf>
    <xf numFmtId="184" fontId="9" fillId="0" borderId="64" xfId="13" applyNumberFormat="1" applyFont="1" applyFill="1" applyBorder="1" applyAlignment="1">
      <alignment horizontal="right" vertical="center" shrinkToFit="1"/>
    </xf>
    <xf numFmtId="184" fontId="9" fillId="0" borderId="56" xfId="2" applyNumberFormat="1" applyFont="1" applyBorder="1" applyAlignment="1">
      <alignment horizontal="right" vertical="center" shrinkToFit="1"/>
    </xf>
    <xf numFmtId="0" fontId="9" fillId="0" borderId="42" xfId="2" applyFont="1" applyBorder="1" applyAlignment="1">
      <alignment horizontal="center" vertical="center" shrinkToFit="1"/>
    </xf>
    <xf numFmtId="0" fontId="25" fillId="0" borderId="11" xfId="0" applyFont="1" applyBorder="1" applyAlignment="1">
      <alignment vertical="center"/>
    </xf>
    <xf numFmtId="0" fontId="25" fillId="0" borderId="3" xfId="0" applyFont="1" applyBorder="1" applyAlignment="1">
      <alignment vertical="center"/>
    </xf>
    <xf numFmtId="0" fontId="36" fillId="0" borderId="37" xfId="0" applyFont="1" applyBorder="1" applyAlignment="1">
      <alignment vertical="center"/>
    </xf>
    <xf numFmtId="0" fontId="34" fillId="0" borderId="40"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24" xfId="0" applyFont="1" applyBorder="1" applyAlignment="1">
      <alignment horizontal="center" vertical="center" shrinkToFit="1"/>
    </xf>
    <xf numFmtId="0" fontId="34" fillId="0" borderId="59" xfId="0" applyFont="1" applyBorder="1" applyAlignment="1">
      <alignment horizontal="center" vertical="center" shrinkToFit="1"/>
    </xf>
    <xf numFmtId="0" fontId="34" fillId="0" borderId="61" xfId="0" applyFont="1" applyBorder="1" applyAlignment="1">
      <alignment horizontal="center" vertical="center" shrinkToFit="1"/>
    </xf>
    <xf numFmtId="180" fontId="9" fillId="0" borderId="2" xfId="0" applyNumberFormat="1" applyFont="1" applyBorder="1" applyAlignment="1" applyProtection="1">
      <alignment vertical="center" shrinkToFit="1"/>
      <protection locked="0"/>
    </xf>
    <xf numFmtId="180" fontId="9" fillId="0" borderId="1" xfId="0" applyNumberFormat="1" applyFont="1" applyBorder="1" applyAlignment="1" applyProtection="1">
      <alignment vertical="center" shrinkToFit="1"/>
      <protection locked="0"/>
    </xf>
    <xf numFmtId="180" fontId="9" fillId="0" borderId="3" xfId="0" applyNumberFormat="1" applyFont="1" applyBorder="1" applyAlignment="1" applyProtection="1">
      <alignment vertical="center" shrinkToFit="1"/>
      <protection locked="0"/>
    </xf>
    <xf numFmtId="180" fontId="9" fillId="0" borderId="15" xfId="0" applyNumberFormat="1" applyFont="1" applyBorder="1" applyAlignment="1" applyProtection="1">
      <alignment vertical="center" shrinkToFit="1"/>
      <protection locked="0"/>
    </xf>
    <xf numFmtId="182" fontId="9" fillId="0" borderId="35" xfId="0" applyNumberFormat="1" applyFont="1" applyBorder="1" applyAlignment="1" applyProtection="1">
      <alignment vertical="center" shrinkToFit="1"/>
      <protection locked="0"/>
    </xf>
    <xf numFmtId="182" fontId="9" fillId="0" borderId="17" xfId="0" applyNumberFormat="1" applyFont="1" applyBorder="1" applyAlignment="1" applyProtection="1">
      <alignment vertical="center" shrinkToFit="1"/>
      <protection locked="0"/>
    </xf>
    <xf numFmtId="180" fontId="9" fillId="0" borderId="29" xfId="0" applyNumberFormat="1" applyFont="1" applyBorder="1" applyAlignment="1" applyProtection="1">
      <alignment vertical="center" shrinkToFit="1"/>
      <protection locked="0"/>
    </xf>
    <xf numFmtId="180" fontId="9" fillId="0" borderId="35" xfId="0" applyNumberFormat="1" applyFont="1" applyBorder="1" applyAlignment="1" applyProtection="1">
      <alignment vertical="center" shrinkToFit="1"/>
      <protection locked="0"/>
    </xf>
    <xf numFmtId="180" fontId="9" fillId="0" borderId="15" xfId="2" applyNumberFormat="1" applyFont="1" applyBorder="1" applyAlignment="1">
      <alignment vertical="center" shrinkToFit="1"/>
    </xf>
    <xf numFmtId="182" fontId="9" fillId="0" borderId="17" xfId="2" applyNumberFormat="1" applyFont="1" applyBorder="1" applyAlignment="1">
      <alignment vertical="center" shrinkToFit="1"/>
    </xf>
    <xf numFmtId="180" fontId="9" fillId="0" borderId="38" xfId="2" applyNumberFormat="1" applyFont="1" applyBorder="1" applyAlignment="1">
      <alignment vertical="center" shrinkToFit="1"/>
    </xf>
    <xf numFmtId="180" fontId="9" fillId="0" borderId="12" xfId="2" applyNumberFormat="1" applyFont="1" applyBorder="1" applyAlignment="1">
      <alignment vertical="center" shrinkToFit="1"/>
    </xf>
    <xf numFmtId="180" fontId="9" fillId="0" borderId="60" xfId="2" applyNumberFormat="1" applyFont="1" applyBorder="1" applyAlignment="1">
      <alignment vertical="center" shrinkToFit="1"/>
    </xf>
    <xf numFmtId="180" fontId="9" fillId="0" borderId="18" xfId="2" applyNumberFormat="1" applyFont="1" applyBorder="1" applyAlignment="1" applyProtection="1">
      <alignment vertical="center" shrinkToFit="1"/>
      <protection locked="0"/>
    </xf>
    <xf numFmtId="182" fontId="9" fillId="0" borderId="20" xfId="2" applyNumberFormat="1" applyFont="1" applyBorder="1" applyAlignment="1" applyProtection="1">
      <alignment vertical="center" shrinkToFit="1"/>
      <protection locked="0"/>
    </xf>
    <xf numFmtId="180" fontId="9" fillId="0" borderId="55" xfId="2" applyNumberFormat="1" applyFont="1" applyBorder="1" applyAlignment="1" applyProtection="1">
      <alignment vertical="center" shrinkToFit="1"/>
      <protection locked="0"/>
    </xf>
    <xf numFmtId="182" fontId="9" fillId="0" borderId="41" xfId="2" applyNumberFormat="1" applyFont="1" applyBorder="1" applyAlignment="1" applyProtection="1">
      <alignment vertical="center" shrinkToFit="1"/>
      <protection locked="0"/>
    </xf>
    <xf numFmtId="180" fontId="9" fillId="0" borderId="20" xfId="2" applyNumberFormat="1" applyFont="1" applyBorder="1" applyAlignment="1" applyProtection="1">
      <alignment vertical="center" shrinkToFit="1"/>
      <protection locked="0"/>
    </xf>
    <xf numFmtId="182" fontId="9" fillId="0" borderId="51" xfId="2" applyNumberFormat="1" applyFont="1" applyBorder="1" applyAlignment="1">
      <alignment vertical="center" shrinkToFit="1"/>
    </xf>
    <xf numFmtId="180" fontId="9" fillId="0" borderId="39" xfId="2" applyNumberFormat="1" applyFont="1" applyBorder="1" applyAlignment="1">
      <alignment vertical="center" shrinkToFit="1"/>
    </xf>
    <xf numFmtId="180" fontId="9" fillId="0" borderId="13" xfId="2" applyNumberFormat="1" applyFont="1" applyBorder="1" applyAlignment="1">
      <alignment vertical="center" shrinkToFit="1"/>
    </xf>
    <xf numFmtId="180" fontId="9" fillId="0" borderId="62" xfId="2" applyNumberFormat="1" applyFont="1" applyBorder="1" applyAlignment="1">
      <alignment vertical="center" shrinkToFit="1"/>
    </xf>
    <xf numFmtId="181" fontId="9" fillId="0" borderId="23" xfId="2" applyNumberFormat="1" applyFont="1" applyBorder="1" applyAlignment="1">
      <alignment vertical="center" shrinkToFit="1"/>
    </xf>
    <xf numFmtId="180" fontId="9" fillId="0" borderId="56" xfId="2" applyNumberFormat="1" applyFont="1" applyBorder="1" applyAlignment="1">
      <alignment vertical="center" shrinkToFit="1"/>
    </xf>
    <xf numFmtId="181" fontId="9" fillId="0" borderId="42" xfId="2" applyNumberFormat="1" applyFont="1" applyBorder="1" applyAlignment="1">
      <alignment vertical="center" shrinkToFit="1"/>
    </xf>
    <xf numFmtId="182" fontId="9" fillId="0" borderId="23" xfId="2" applyNumberFormat="1" applyFont="1" applyBorder="1" applyAlignment="1">
      <alignment vertical="center" shrinkToFit="1"/>
    </xf>
    <xf numFmtId="186" fontId="9" fillId="0" borderId="23" xfId="2" applyNumberFormat="1" applyFont="1" applyBorder="1" applyAlignment="1">
      <alignment vertical="center" shrinkToFit="1"/>
    </xf>
    <xf numFmtId="180" fontId="9" fillId="0" borderId="39" xfId="0" applyNumberFormat="1" applyFont="1" applyBorder="1" applyAlignment="1" applyProtection="1">
      <alignment vertical="center" shrinkToFit="1"/>
      <protection locked="0"/>
    </xf>
    <xf numFmtId="180" fontId="9" fillId="0" borderId="13" xfId="0" applyNumberFormat="1" applyFont="1" applyBorder="1" applyAlignment="1" applyProtection="1">
      <alignment vertical="center" shrinkToFit="1"/>
      <protection locked="0"/>
    </xf>
    <xf numFmtId="180" fontId="9" fillId="0" borderId="62" xfId="0" applyNumberFormat="1" applyFont="1" applyBorder="1" applyAlignment="1" applyProtection="1">
      <alignment vertical="center" shrinkToFit="1"/>
      <protection locked="0"/>
    </xf>
    <xf numFmtId="180" fontId="9" fillId="0" borderId="21" xfId="0" applyNumberFormat="1" applyFont="1" applyBorder="1" applyAlignment="1" applyProtection="1">
      <alignment vertical="center" shrinkToFit="1"/>
      <protection locked="0"/>
    </xf>
    <xf numFmtId="182" fontId="9" fillId="0" borderId="23" xfId="0" applyNumberFormat="1" applyFont="1" applyBorder="1" applyAlignment="1" applyProtection="1">
      <alignment vertical="center" shrinkToFit="1"/>
      <protection locked="0"/>
    </xf>
    <xf numFmtId="180" fontId="9" fillId="0" borderId="56" xfId="0" applyNumberFormat="1" applyFont="1" applyBorder="1" applyAlignment="1" applyProtection="1">
      <alignment vertical="center" shrinkToFit="1"/>
      <protection locked="0"/>
    </xf>
    <xf numFmtId="182" fontId="9" fillId="0" borderId="42" xfId="0" applyNumberFormat="1" applyFont="1" applyBorder="1" applyAlignment="1" applyProtection="1">
      <alignment vertical="center" shrinkToFit="1"/>
      <protection locked="0"/>
    </xf>
    <xf numFmtId="180" fontId="9" fillId="0" borderId="23" xfId="0" applyNumberFormat="1" applyFont="1" applyBorder="1" applyAlignment="1" applyProtection="1">
      <alignment vertical="center" shrinkToFit="1"/>
      <protection locked="0"/>
    </xf>
    <xf numFmtId="180" fontId="9" fillId="0" borderId="21" xfId="0" applyNumberFormat="1" applyFont="1" applyBorder="1" applyAlignment="1">
      <alignment vertical="center" shrinkToFit="1"/>
    </xf>
    <xf numFmtId="182" fontId="9" fillId="0" borderId="23" xfId="0" applyNumberFormat="1" applyFont="1" applyBorder="1" applyAlignment="1">
      <alignment vertical="center" shrinkToFit="1"/>
    </xf>
    <xf numFmtId="180" fontId="9" fillId="0" borderId="39" xfId="0" applyNumberFormat="1" applyFont="1" applyBorder="1" applyAlignment="1">
      <alignment vertical="center" shrinkToFit="1"/>
    </xf>
    <xf numFmtId="180" fontId="9" fillId="0" borderId="13" xfId="0" applyNumberFormat="1" applyFont="1" applyBorder="1" applyAlignment="1">
      <alignment vertical="center" shrinkToFit="1"/>
    </xf>
    <xf numFmtId="180" fontId="9" fillId="0" borderId="62" xfId="0" applyNumberFormat="1" applyFont="1" applyBorder="1" applyAlignment="1">
      <alignment vertical="center" shrinkToFit="1"/>
    </xf>
    <xf numFmtId="181" fontId="9" fillId="0" borderId="23" xfId="0" applyNumberFormat="1" applyFont="1" applyBorder="1" applyAlignment="1">
      <alignment vertical="center" shrinkToFit="1"/>
    </xf>
    <xf numFmtId="180" fontId="9" fillId="0" borderId="56" xfId="0" applyNumberFormat="1" applyFont="1" applyBorder="1" applyAlignment="1">
      <alignment vertical="center" shrinkToFit="1"/>
    </xf>
    <xf numFmtId="181" fontId="9" fillId="0" borderId="42" xfId="0" applyNumberFormat="1" applyFont="1" applyBorder="1" applyAlignment="1">
      <alignment vertical="center" shrinkToFit="1"/>
    </xf>
    <xf numFmtId="185" fontId="9" fillId="0" borderId="23" xfId="2" applyNumberFormat="1" applyFont="1" applyBorder="1" applyAlignment="1">
      <alignment vertical="center" shrinkToFit="1"/>
    </xf>
    <xf numFmtId="180" fontId="38" fillId="0" borderId="39" xfId="2" applyNumberFormat="1" applyFont="1" applyBorder="1" applyAlignment="1">
      <alignment vertical="center" shrinkToFit="1"/>
    </xf>
    <xf numFmtId="180" fontId="38" fillId="0" borderId="13" xfId="2" applyNumberFormat="1" applyFont="1" applyBorder="1" applyAlignment="1">
      <alignment vertical="center" shrinkToFit="1"/>
    </xf>
    <xf numFmtId="180" fontId="38" fillId="0" borderId="62" xfId="2" applyNumberFormat="1" applyFont="1" applyBorder="1" applyAlignment="1">
      <alignment vertical="center" shrinkToFit="1"/>
    </xf>
    <xf numFmtId="180" fontId="38" fillId="0" borderId="21" xfId="2" applyNumberFormat="1" applyFont="1" applyBorder="1" applyAlignment="1">
      <alignment vertical="center" shrinkToFit="1"/>
    </xf>
    <xf numFmtId="181" fontId="38" fillId="0" borderId="23" xfId="2" applyNumberFormat="1" applyFont="1" applyBorder="1" applyAlignment="1">
      <alignment vertical="center" shrinkToFit="1"/>
    </xf>
    <xf numFmtId="180" fontId="38" fillId="0" borderId="56" xfId="2" applyNumberFormat="1" applyFont="1" applyBorder="1" applyAlignment="1">
      <alignment vertical="center" shrinkToFit="1"/>
    </xf>
    <xf numFmtId="181" fontId="38" fillId="0" borderId="42" xfId="2" applyNumberFormat="1" applyFont="1" applyBorder="1" applyAlignment="1">
      <alignment vertical="center" shrinkToFit="1"/>
    </xf>
    <xf numFmtId="180" fontId="9" fillId="0" borderId="39" xfId="2" applyNumberFormat="1" applyFont="1" applyBorder="1" applyAlignment="1" applyProtection="1">
      <alignment vertical="center" shrinkToFit="1"/>
      <protection locked="0"/>
    </xf>
    <xf numFmtId="180" fontId="9" fillId="0" borderId="13" xfId="2" applyNumberFormat="1" applyFont="1" applyBorder="1" applyAlignment="1" applyProtection="1">
      <alignment vertical="center" shrinkToFit="1"/>
      <protection locked="0"/>
    </xf>
    <xf numFmtId="180" fontId="9" fillId="0" borderId="62" xfId="2" applyNumberFormat="1" applyFont="1" applyBorder="1" applyAlignment="1" applyProtection="1">
      <alignment vertical="center" shrinkToFit="1"/>
      <protection locked="0"/>
    </xf>
    <xf numFmtId="180" fontId="9" fillId="0" borderId="21" xfId="2" applyNumberFormat="1" applyFont="1" applyBorder="1" applyAlignment="1" applyProtection="1">
      <alignment vertical="center" shrinkToFit="1"/>
      <protection locked="0"/>
    </xf>
    <xf numFmtId="182" fontId="9" fillId="0" borderId="23" xfId="2" applyNumberFormat="1" applyFont="1" applyBorder="1" applyAlignment="1" applyProtection="1">
      <alignment vertical="center" shrinkToFit="1"/>
      <protection locked="0"/>
    </xf>
    <xf numFmtId="180" fontId="9" fillId="0" borderId="56" xfId="2" applyNumberFormat="1" applyFont="1" applyBorder="1" applyAlignment="1" applyProtection="1">
      <alignment vertical="center" shrinkToFit="1"/>
      <protection locked="0"/>
    </xf>
    <xf numFmtId="182" fontId="9" fillId="0" borderId="42" xfId="2" applyNumberFormat="1" applyFont="1" applyBorder="1" applyAlignment="1" applyProtection="1">
      <alignment vertical="center" shrinkToFit="1"/>
      <protection locked="0"/>
    </xf>
    <xf numFmtId="180" fontId="9" fillId="0" borderId="40" xfId="2" applyNumberFormat="1" applyFont="1" applyBorder="1" applyAlignment="1" applyProtection="1">
      <alignment vertical="center" shrinkToFit="1"/>
      <protection locked="0"/>
    </xf>
    <xf numFmtId="180" fontId="9" fillId="0" borderId="14"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0" borderId="24" xfId="2" applyNumberFormat="1" applyFont="1" applyBorder="1" applyAlignment="1" applyProtection="1">
      <alignment vertical="center" shrinkToFit="1"/>
      <protection locked="0"/>
    </xf>
    <xf numFmtId="182" fontId="9" fillId="0" borderId="26" xfId="2" applyNumberFormat="1" applyFont="1" applyBorder="1" applyAlignment="1" applyProtection="1">
      <alignment vertical="center" shrinkToFit="1"/>
      <protection locked="0"/>
    </xf>
    <xf numFmtId="180" fontId="9" fillId="0" borderId="57" xfId="2" applyNumberFormat="1" applyFont="1" applyBorder="1" applyAlignment="1" applyProtection="1">
      <alignment vertical="center" shrinkToFit="1"/>
      <protection locked="0"/>
    </xf>
    <xf numFmtId="182" fontId="9" fillId="0" borderId="43" xfId="2" applyNumberFormat="1" applyFont="1" applyBorder="1" applyAlignment="1" applyProtection="1">
      <alignment vertical="center" shrinkToFit="1"/>
      <protection locked="0"/>
    </xf>
    <xf numFmtId="180" fontId="9" fillId="0" borderId="26" xfId="2" applyNumberFormat="1" applyFont="1" applyBorder="1" applyAlignment="1" applyProtection="1">
      <alignment vertical="center" shrinkToFit="1"/>
      <protection locked="0"/>
    </xf>
    <xf numFmtId="180" fontId="9" fillId="0" borderId="76" xfId="2" applyNumberFormat="1" applyFont="1" applyBorder="1" applyAlignment="1" applyProtection="1">
      <alignment vertical="center" shrinkToFit="1"/>
      <protection locked="0"/>
    </xf>
    <xf numFmtId="182" fontId="9" fillId="0" borderId="77" xfId="2" applyNumberFormat="1" applyFont="1" applyBorder="1" applyAlignment="1" applyProtection="1">
      <alignment vertical="center" shrinkToFit="1"/>
      <protection locked="0"/>
    </xf>
    <xf numFmtId="180" fontId="9" fillId="0" borderId="24" xfId="2" applyNumberFormat="1" applyFont="1" applyBorder="1" applyAlignment="1">
      <alignment vertical="center" shrinkToFit="1"/>
    </xf>
    <xf numFmtId="182" fontId="9" fillId="0" borderId="26" xfId="2" applyNumberFormat="1" applyFont="1" applyBorder="1" applyAlignment="1">
      <alignment vertical="center" shrinkToFit="1"/>
    </xf>
    <xf numFmtId="180" fontId="9" fillId="0" borderId="18" xfId="16" applyNumberFormat="1" applyFont="1" applyBorder="1" applyAlignment="1">
      <alignment vertical="center" shrinkToFit="1"/>
    </xf>
    <xf numFmtId="181" fontId="9" fillId="0" borderId="20" xfId="16" applyNumberFormat="1" applyFont="1" applyBorder="1" applyAlignment="1">
      <alignment vertical="center" shrinkToFit="1"/>
    </xf>
    <xf numFmtId="180" fontId="9" fillId="0" borderId="18" xfId="2" applyNumberFormat="1" applyFont="1" applyBorder="1" applyAlignment="1">
      <alignment vertical="center" shrinkToFit="1"/>
    </xf>
    <xf numFmtId="181" fontId="9" fillId="0" borderId="20" xfId="2" applyNumberFormat="1" applyFont="1" applyBorder="1" applyAlignment="1">
      <alignment vertical="center" shrinkToFit="1"/>
    </xf>
    <xf numFmtId="180" fontId="9" fillId="0" borderId="23" xfId="2" applyNumberFormat="1" applyFont="1" applyBorder="1" applyAlignment="1" applyProtection="1">
      <alignment vertical="center" shrinkToFit="1"/>
      <protection locked="0"/>
    </xf>
    <xf numFmtId="180" fontId="9" fillId="0" borderId="13" xfId="5" applyNumberFormat="1" applyFont="1" applyBorder="1" applyAlignment="1">
      <alignment vertical="center" shrinkToFit="1"/>
    </xf>
    <xf numFmtId="180" fontId="9" fillId="0" borderId="21" xfId="5" applyNumberFormat="1" applyFont="1" applyBorder="1" applyAlignment="1">
      <alignment vertical="center" shrinkToFit="1"/>
    </xf>
    <xf numFmtId="181" fontId="9" fillId="0" borderId="23" xfId="5" applyNumberFormat="1" applyFont="1" applyBorder="1" applyAlignment="1">
      <alignment vertical="center" shrinkToFit="1"/>
    </xf>
    <xf numFmtId="180" fontId="9" fillId="0" borderId="14" xfId="2" applyNumberFormat="1" applyFont="1" applyBorder="1" applyAlignment="1">
      <alignment vertical="center" shrinkToFit="1"/>
    </xf>
    <xf numFmtId="181" fontId="9" fillId="0" borderId="26" xfId="2" applyNumberFormat="1" applyFont="1" applyBorder="1" applyAlignment="1">
      <alignment vertical="center" shrinkToFit="1"/>
    </xf>
    <xf numFmtId="180" fontId="9" fillId="0" borderId="55" xfId="2" applyNumberFormat="1" applyFont="1" applyBorder="1" applyAlignment="1">
      <alignment horizontal="right" vertical="center" shrinkToFit="1"/>
    </xf>
    <xf numFmtId="182" fontId="9" fillId="0" borderId="41" xfId="2" applyNumberFormat="1" applyFont="1" applyBorder="1" applyAlignment="1">
      <alignment vertical="center" shrinkToFit="1"/>
    </xf>
    <xf numFmtId="182" fontId="9" fillId="0" borderId="20" xfId="2" applyNumberFormat="1" applyFont="1" applyBorder="1" applyAlignment="1">
      <alignment vertical="center" shrinkToFit="1"/>
    </xf>
    <xf numFmtId="180" fontId="9" fillId="0" borderId="55" xfId="2" applyNumberFormat="1" applyFont="1" applyBorder="1" applyAlignment="1">
      <alignment vertical="center" shrinkToFit="1"/>
    </xf>
    <xf numFmtId="180" fontId="9" fillId="0" borderId="13" xfId="79" applyNumberFormat="1" applyFont="1" applyBorder="1" applyAlignment="1">
      <alignment vertical="center" shrinkToFit="1"/>
    </xf>
    <xf numFmtId="180" fontId="9" fillId="0" borderId="62" xfId="79" applyNumberFormat="1" applyFont="1" applyBorder="1" applyAlignment="1">
      <alignment vertical="center" shrinkToFit="1"/>
    </xf>
    <xf numFmtId="180" fontId="9" fillId="0" borderId="56" xfId="79" applyNumberFormat="1" applyFont="1" applyBorder="1" applyAlignment="1">
      <alignment vertical="center" shrinkToFit="1"/>
    </xf>
    <xf numFmtId="182" fontId="9" fillId="0" borderId="42" xfId="79" applyNumberFormat="1" applyFont="1" applyBorder="1" applyAlignment="1">
      <alignment vertical="center" shrinkToFit="1"/>
    </xf>
    <xf numFmtId="180" fontId="9" fillId="0" borderId="21" xfId="79" applyNumberFormat="1" applyFont="1" applyBorder="1" applyAlignment="1">
      <alignment vertical="center" shrinkToFit="1"/>
    </xf>
    <xf numFmtId="182" fontId="9" fillId="0" borderId="23" xfId="79" applyNumberFormat="1" applyFont="1" applyBorder="1" applyAlignment="1">
      <alignment vertical="center" shrinkToFit="1"/>
    </xf>
    <xf numFmtId="182" fontId="9" fillId="0" borderId="42" xfId="2" applyNumberFormat="1" applyFont="1" applyBorder="1" applyAlignment="1">
      <alignment vertical="center" shrinkToFit="1"/>
    </xf>
    <xf numFmtId="180" fontId="9" fillId="0" borderId="42" xfId="2" applyNumberFormat="1" applyFont="1" applyBorder="1" applyAlignment="1" applyProtection="1">
      <alignment vertical="center" shrinkToFit="1"/>
      <protection locked="0"/>
    </xf>
    <xf numFmtId="180" fontId="9" fillId="0" borderId="13" xfId="5" applyNumberFormat="1" applyFont="1" applyBorder="1" applyAlignment="1" applyProtection="1">
      <alignment vertical="center" shrinkToFit="1"/>
      <protection locked="0"/>
    </xf>
    <xf numFmtId="180" fontId="9" fillId="0" borderId="62" xfId="5" applyNumberFormat="1" applyFont="1" applyBorder="1" applyAlignment="1" applyProtection="1">
      <alignment vertical="center" shrinkToFit="1"/>
      <protection locked="0"/>
    </xf>
    <xf numFmtId="180" fontId="9" fillId="0" borderId="56" xfId="5" applyNumberFormat="1" applyFont="1" applyBorder="1" applyAlignment="1" applyProtection="1">
      <alignment vertical="center" shrinkToFit="1"/>
      <protection locked="0"/>
    </xf>
    <xf numFmtId="182" fontId="9" fillId="0" borderId="42" xfId="5" applyNumberFormat="1" applyFont="1" applyBorder="1" applyAlignment="1" applyProtection="1">
      <alignment vertical="center" shrinkToFit="1"/>
      <protection locked="0"/>
    </xf>
    <xf numFmtId="180" fontId="9" fillId="0" borderId="42" xfId="5" applyNumberFormat="1" applyFont="1" applyBorder="1" applyAlignment="1" applyProtection="1">
      <alignment vertical="center" shrinkToFit="1"/>
      <protection locked="0"/>
    </xf>
    <xf numFmtId="180" fontId="39" fillId="0" borderId="13" xfId="0" applyNumberFormat="1" applyFont="1" applyBorder="1" applyAlignment="1">
      <alignment vertical="center" shrinkToFit="1"/>
    </xf>
    <xf numFmtId="182" fontId="9" fillId="0" borderId="42" xfId="0" applyNumberFormat="1" applyFont="1" applyBorder="1" applyAlignment="1">
      <alignment vertical="center" shrinkToFit="1"/>
    </xf>
    <xf numFmtId="182" fontId="39" fillId="0" borderId="42" xfId="0" applyNumberFormat="1" applyFont="1" applyBorder="1" applyAlignment="1">
      <alignment vertical="center" shrinkToFit="1"/>
    </xf>
    <xf numFmtId="180" fontId="9" fillId="0" borderId="64" xfId="0" applyNumberFormat="1" applyFont="1" applyBorder="1" applyAlignment="1" applyProtection="1">
      <alignment vertical="center" shrinkToFit="1"/>
      <protection locked="0"/>
    </xf>
    <xf numFmtId="180" fontId="9" fillId="0" borderId="73" xfId="0" applyNumberFormat="1" applyFont="1" applyBorder="1" applyAlignment="1" applyProtection="1">
      <alignment vertical="center" shrinkToFit="1"/>
      <protection locked="0"/>
    </xf>
    <xf numFmtId="180" fontId="9" fillId="0" borderId="96" xfId="0" applyNumberFormat="1" applyFont="1" applyBorder="1" applyAlignment="1" applyProtection="1">
      <alignment vertical="center" shrinkToFit="1"/>
      <protection locked="0"/>
    </xf>
    <xf numFmtId="182" fontId="9" fillId="0" borderId="81" xfId="0" applyNumberFormat="1" applyFont="1" applyBorder="1" applyAlignment="1" applyProtection="1">
      <alignment vertical="center" shrinkToFit="1"/>
      <protection locked="0"/>
    </xf>
    <xf numFmtId="180" fontId="9" fillId="0" borderId="76" xfId="0" applyNumberFormat="1" applyFont="1" applyBorder="1" applyAlignment="1" applyProtection="1">
      <alignment vertical="center" shrinkToFit="1"/>
      <protection locked="0"/>
    </xf>
    <xf numFmtId="182" fontId="9" fillId="0" borderId="77" xfId="0" applyNumberFormat="1" applyFont="1" applyBorder="1" applyAlignment="1" applyProtection="1">
      <alignment vertical="center" shrinkToFit="1"/>
      <protection locked="0"/>
    </xf>
    <xf numFmtId="180" fontId="9" fillId="0" borderId="81" xfId="0" applyNumberFormat="1" applyFont="1" applyBorder="1" applyAlignment="1" applyProtection="1">
      <alignment vertical="center" shrinkToFit="1"/>
      <protection locked="0"/>
    </xf>
    <xf numFmtId="180" fontId="9" fillId="0" borderId="24" xfId="0" applyNumberFormat="1" applyFont="1" applyBorder="1" applyAlignment="1">
      <alignment vertical="center" shrinkToFit="1"/>
    </xf>
    <xf numFmtId="182" fontId="9" fillId="0" borderId="77" xfId="0" applyNumberFormat="1" applyFont="1" applyBorder="1" applyAlignment="1">
      <alignment vertical="center" shrinkToFit="1"/>
    </xf>
    <xf numFmtId="180" fontId="9" fillId="0" borderId="75" xfId="0" applyNumberFormat="1" applyFont="1" applyBorder="1" applyAlignment="1">
      <alignment vertical="center" shrinkToFit="1"/>
    </xf>
    <xf numFmtId="180" fontId="9" fillId="0" borderId="62" xfId="5" applyNumberFormat="1" applyFont="1" applyBorder="1" applyAlignment="1">
      <alignment vertical="center" shrinkToFit="1"/>
    </xf>
    <xf numFmtId="180" fontId="9" fillId="0" borderId="56" xfId="5" applyNumberFormat="1" applyFont="1" applyBorder="1" applyAlignment="1">
      <alignment vertical="center" shrinkToFit="1"/>
    </xf>
    <xf numFmtId="182" fontId="9" fillId="0" borderId="42" xfId="5" applyNumberFormat="1" applyFont="1" applyBorder="1" applyAlignment="1">
      <alignment vertical="center" shrinkToFit="1"/>
    </xf>
    <xf numFmtId="182" fontId="9" fillId="0" borderId="23" xfId="5" applyNumberFormat="1" applyFont="1" applyBorder="1" applyAlignment="1">
      <alignment vertical="center" shrinkToFit="1"/>
    </xf>
    <xf numFmtId="180" fontId="9" fillId="0" borderId="64" xfId="2" applyNumberFormat="1" applyFont="1" applyBorder="1" applyAlignment="1">
      <alignment vertical="center" shrinkToFit="1"/>
    </xf>
    <xf numFmtId="182" fontId="9" fillId="0" borderId="81" xfId="2" applyNumberFormat="1" applyFont="1" applyBorder="1" applyAlignment="1">
      <alignment vertical="center" shrinkToFit="1"/>
    </xf>
    <xf numFmtId="180" fontId="9" fillId="0" borderId="53" xfId="2" applyNumberFormat="1" applyFont="1" applyBorder="1" applyAlignment="1">
      <alignment vertical="center" shrinkToFit="1"/>
    </xf>
    <xf numFmtId="182" fontId="9" fillId="0" borderId="95" xfId="2" applyNumberFormat="1" applyFont="1" applyBorder="1" applyAlignment="1">
      <alignment vertical="center" shrinkToFit="1"/>
    </xf>
    <xf numFmtId="180" fontId="9" fillId="0" borderId="21" xfId="5" applyNumberFormat="1" applyFont="1" applyBorder="1" applyAlignment="1" applyProtection="1">
      <alignment vertical="center" shrinkToFit="1"/>
      <protection locked="0"/>
    </xf>
    <xf numFmtId="182" fontId="9" fillId="0" borderId="23" xfId="5" applyNumberFormat="1" applyFont="1" applyBorder="1" applyAlignment="1" applyProtection="1">
      <alignment vertical="center" shrinkToFit="1"/>
      <protection locked="0"/>
    </xf>
    <xf numFmtId="182" fontId="9" fillId="0" borderId="42" xfId="2" applyNumberFormat="1" applyFont="1" applyBorder="1" applyAlignment="1">
      <alignment horizontal="center" vertical="center" shrinkToFit="1"/>
    </xf>
    <xf numFmtId="180" fontId="9" fillId="0" borderId="61" xfId="2" applyNumberFormat="1" applyFont="1" applyBorder="1" applyAlignment="1">
      <alignment vertical="center" shrinkToFit="1"/>
    </xf>
    <xf numFmtId="180" fontId="9" fillId="0" borderId="57" xfId="2" applyNumberFormat="1" applyFont="1" applyBorder="1" applyAlignment="1">
      <alignment vertical="center" shrinkToFit="1"/>
    </xf>
    <xf numFmtId="182" fontId="9" fillId="0" borderId="43" xfId="2" applyNumberFormat="1" applyFont="1" applyBorder="1" applyAlignment="1">
      <alignment vertical="center" shrinkToFit="1"/>
    </xf>
    <xf numFmtId="180" fontId="9" fillId="0" borderId="4" xfId="0" applyNumberFormat="1" applyFont="1" applyBorder="1" applyAlignment="1">
      <alignment vertical="center" shrinkToFit="1"/>
    </xf>
    <xf numFmtId="180" fontId="9" fillId="0" borderId="11" xfId="0" applyNumberFormat="1" applyFont="1" applyBorder="1" applyAlignment="1">
      <alignment vertical="center" shrinkToFit="1"/>
    </xf>
    <xf numFmtId="180" fontId="9" fillId="0" borderId="15" xfId="0" applyNumberFormat="1" applyFont="1" applyBorder="1" applyAlignment="1">
      <alignment vertical="center" shrinkToFit="1"/>
    </xf>
    <xf numFmtId="182" fontId="9" fillId="0" borderId="17" xfId="0" applyNumberFormat="1" applyFont="1" applyBorder="1" applyAlignment="1">
      <alignment vertical="center" shrinkToFit="1"/>
    </xf>
    <xf numFmtId="180" fontId="9" fillId="0" borderId="29" xfId="0" applyNumberFormat="1" applyFont="1" applyBorder="1" applyAlignment="1">
      <alignment vertical="center" shrinkToFit="1"/>
    </xf>
    <xf numFmtId="180" fontId="9" fillId="0" borderId="1" xfId="0" applyNumberFormat="1" applyFont="1" applyBorder="1" applyAlignment="1">
      <alignment vertical="center" shrinkToFit="1"/>
    </xf>
    <xf numFmtId="180" fontId="9" fillId="0" borderId="0" xfId="0" applyNumberFormat="1" applyFont="1" applyAlignment="1">
      <alignment vertical="center" shrinkToFit="1"/>
    </xf>
    <xf numFmtId="49" fontId="35" fillId="0" borderId="0" xfId="0" applyNumberFormat="1" applyFont="1" applyAlignment="1">
      <alignment vertical="center"/>
    </xf>
    <xf numFmtId="0" fontId="9" fillId="0" borderId="0" xfId="0" applyFont="1" applyAlignment="1">
      <alignment vertical="center"/>
    </xf>
    <xf numFmtId="0" fontId="34" fillId="0" borderId="1" xfId="0" applyFont="1" applyBorder="1" applyAlignment="1">
      <alignment horizontal="center" vertical="center" wrapText="1" shrinkToFit="1"/>
    </xf>
    <xf numFmtId="180" fontId="9" fillId="0" borderId="9" xfId="0" applyNumberFormat="1" applyFont="1" applyBorder="1" applyAlignment="1" applyProtection="1">
      <alignment vertical="center" shrinkToFit="1"/>
      <protection locked="0"/>
    </xf>
    <xf numFmtId="180" fontId="9" fillId="0" borderId="6" xfId="0" applyNumberFormat="1" applyFont="1" applyBorder="1" applyAlignment="1" applyProtection="1">
      <alignment vertical="center" shrinkToFit="1"/>
      <protection locked="0"/>
    </xf>
    <xf numFmtId="180" fontId="9" fillId="0" borderId="30" xfId="0" applyNumberFormat="1" applyFont="1" applyBorder="1" applyAlignment="1" applyProtection="1">
      <alignment vertical="center" shrinkToFit="1"/>
      <protection locked="0"/>
    </xf>
    <xf numFmtId="180" fontId="9" fillId="0" borderId="1" xfId="2" applyNumberFormat="1" applyFont="1" applyBorder="1" applyAlignment="1">
      <alignment vertical="center" shrinkToFit="1"/>
    </xf>
    <xf numFmtId="180" fontId="9" fillId="0" borderId="12" xfId="2" applyNumberFormat="1" applyFont="1" applyBorder="1" applyAlignment="1" applyProtection="1">
      <alignment vertical="center" shrinkToFit="1"/>
      <protection locked="0"/>
    </xf>
    <xf numFmtId="180" fontId="9" fillId="0" borderId="6" xfId="2" applyNumberFormat="1" applyFont="1" applyBorder="1" applyAlignment="1">
      <alignment vertical="center" shrinkToFit="1"/>
    </xf>
    <xf numFmtId="0" fontId="34" fillId="0" borderId="2" xfId="0" applyFont="1" applyBorder="1" applyAlignment="1">
      <alignment horizontal="center" vertical="center" wrapText="1" shrinkToFit="1"/>
    </xf>
    <xf numFmtId="180" fontId="9" fillId="0" borderId="109" xfId="2" applyNumberFormat="1" applyFont="1" applyBorder="1" applyAlignment="1">
      <alignment vertical="center" shrinkToFit="1"/>
    </xf>
    <xf numFmtId="180" fontId="9" fillId="0" borderId="18" xfId="2" applyNumberFormat="1" applyFont="1" applyBorder="1" applyAlignment="1">
      <alignment horizontal="right" vertical="center" shrinkToFit="1"/>
    </xf>
    <xf numFmtId="180" fontId="9" fillId="0" borderId="71" xfId="2" applyNumberFormat="1" applyFont="1" applyBorder="1" applyAlignment="1">
      <alignment vertical="center" shrinkToFit="1"/>
    </xf>
    <xf numFmtId="180" fontId="9" fillId="0" borderId="14" xfId="5" applyNumberFormat="1" applyFont="1" applyBorder="1" applyAlignment="1">
      <alignment vertical="center" shrinkToFit="1"/>
    </xf>
    <xf numFmtId="180" fontId="9" fillId="0" borderId="13" xfId="2" applyNumberFormat="1" applyFont="1" applyBorder="1" applyAlignment="1" applyProtection="1">
      <alignment horizontal="right" vertical="center" shrinkToFit="1"/>
      <protection locked="0"/>
    </xf>
    <xf numFmtId="0" fontId="9" fillId="0" borderId="11" xfId="0" applyFont="1" applyBorder="1" applyAlignment="1">
      <alignment horizontal="center" vertical="center" shrinkToFit="1"/>
    </xf>
    <xf numFmtId="184" fontId="9" fillId="0" borderId="30" xfId="0" applyNumberFormat="1" applyFont="1" applyBorder="1" applyAlignment="1" applyProtection="1">
      <alignment vertical="center" shrinkToFit="1"/>
      <protection locked="0"/>
    </xf>
    <xf numFmtId="184" fontId="9" fillId="0" borderId="32" xfId="0" applyNumberFormat="1" applyFont="1" applyBorder="1" applyAlignment="1" applyProtection="1">
      <alignment vertical="center" shrinkToFit="1"/>
      <protection locked="0"/>
    </xf>
    <xf numFmtId="184" fontId="9" fillId="0" borderId="18" xfId="2" applyNumberFormat="1" applyFont="1" applyBorder="1" applyAlignment="1">
      <alignment horizontal="right" vertical="center" shrinkToFit="1"/>
    </xf>
    <xf numFmtId="184" fontId="9" fillId="0" borderId="20" xfId="2" applyNumberFormat="1" applyFont="1" applyBorder="1" applyAlignment="1">
      <alignment horizontal="right" vertical="center" shrinkToFit="1"/>
    </xf>
    <xf numFmtId="184" fontId="9" fillId="0" borderId="55" xfId="2" applyNumberFormat="1" applyFont="1" applyBorder="1" applyAlignment="1">
      <alignment horizontal="right" vertical="center" shrinkToFit="1"/>
    </xf>
    <xf numFmtId="184" fontId="9" fillId="0" borderId="21" xfId="2" applyNumberFormat="1" applyFont="1" applyBorder="1" applyAlignment="1">
      <alignment horizontal="right" vertical="center" shrinkToFit="1"/>
    </xf>
    <xf numFmtId="184" fontId="9" fillId="0" borderId="23" xfId="2" applyNumberFormat="1" applyFont="1" applyBorder="1" applyAlignment="1">
      <alignment horizontal="right" vertical="center" shrinkToFit="1"/>
    </xf>
    <xf numFmtId="184" fontId="9" fillId="0" borderId="21" xfId="0" applyNumberFormat="1" applyFont="1" applyBorder="1" applyAlignment="1" applyProtection="1">
      <alignment vertical="center" shrinkToFit="1"/>
      <protection locked="0"/>
    </xf>
    <xf numFmtId="184" fontId="9" fillId="0" borderId="56" xfId="0" applyNumberFormat="1" applyFont="1" applyBorder="1" applyAlignment="1" applyProtection="1">
      <alignment vertical="center" shrinkToFit="1"/>
      <protection locked="0"/>
    </xf>
    <xf numFmtId="184" fontId="9" fillId="0" borderId="23" xfId="0" applyNumberFormat="1" applyFont="1" applyBorder="1" applyAlignment="1" applyProtection="1">
      <alignment vertical="center" shrinkToFit="1"/>
      <protection locked="0"/>
    </xf>
    <xf numFmtId="184" fontId="9" fillId="0" borderId="21" xfId="0" applyNumberFormat="1" applyFont="1" applyBorder="1" applyAlignment="1">
      <alignment horizontal="right" vertical="center" shrinkToFit="1"/>
    </xf>
    <xf numFmtId="184" fontId="9" fillId="0" borderId="23" xfId="0" applyNumberFormat="1" applyFont="1" applyBorder="1" applyAlignment="1">
      <alignment horizontal="right" vertical="center" shrinkToFit="1"/>
    </xf>
    <xf numFmtId="184" fontId="9" fillId="0" borderId="56" xfId="0" applyNumberFormat="1" applyFont="1" applyBorder="1" applyAlignment="1">
      <alignment horizontal="right" vertical="center" shrinkToFit="1"/>
    </xf>
    <xf numFmtId="184" fontId="38" fillId="0" borderId="21" xfId="2" applyNumberFormat="1" applyFont="1" applyBorder="1" applyAlignment="1">
      <alignment horizontal="right" vertical="center" shrinkToFit="1"/>
    </xf>
    <xf numFmtId="184" fontId="38" fillId="0" borderId="23" xfId="2" applyNumberFormat="1" applyFont="1" applyBorder="1" applyAlignment="1">
      <alignment horizontal="right" vertical="center" shrinkToFit="1"/>
    </xf>
    <xf numFmtId="184" fontId="38" fillId="0" borderId="56" xfId="2" applyNumberFormat="1" applyFont="1" applyBorder="1" applyAlignment="1">
      <alignment horizontal="right" vertical="center" shrinkToFit="1"/>
    </xf>
    <xf numFmtId="184" fontId="9" fillId="0" borderId="56" xfId="2" applyNumberFormat="1" applyFont="1" applyBorder="1" applyAlignment="1" applyProtection="1">
      <alignment vertical="center" shrinkToFit="1"/>
      <protection locked="0"/>
    </xf>
    <xf numFmtId="184" fontId="9" fillId="0" borderId="23" xfId="2" applyNumberFormat="1" applyFont="1" applyBorder="1" applyAlignment="1" applyProtection="1">
      <alignment vertical="center" shrinkToFit="1"/>
      <protection locked="0"/>
    </xf>
    <xf numFmtId="184" fontId="9" fillId="0" borderId="21" xfId="2" applyNumberFormat="1" applyFont="1" applyBorder="1" applyAlignment="1" applyProtection="1">
      <alignment vertical="center" shrinkToFit="1"/>
      <protection locked="0"/>
    </xf>
    <xf numFmtId="184" fontId="9" fillId="0" borderId="56" xfId="2" applyNumberFormat="1" applyFont="1" applyBorder="1" applyAlignment="1">
      <alignment vertical="center"/>
    </xf>
    <xf numFmtId="184" fontId="9" fillId="0" borderId="76" xfId="2" applyNumberFormat="1" applyFont="1" applyBorder="1" applyAlignment="1" applyProtection="1">
      <alignment vertical="center" shrinkToFit="1"/>
      <protection locked="0"/>
    </xf>
    <xf numFmtId="184" fontId="9" fillId="0" borderId="96" xfId="2" applyNumberFormat="1" applyFont="1" applyBorder="1" applyAlignment="1">
      <alignment vertical="center"/>
    </xf>
    <xf numFmtId="184" fontId="9" fillId="0" borderId="77" xfId="2" applyNumberFormat="1" applyFont="1" applyBorder="1" applyAlignment="1" applyProtection="1">
      <alignment vertical="center" shrinkToFit="1"/>
      <protection locked="0"/>
    </xf>
    <xf numFmtId="184" fontId="9" fillId="0" borderId="21" xfId="5" applyNumberFormat="1" applyFont="1" applyBorder="1" applyAlignment="1">
      <alignment horizontal="right" vertical="center" shrinkToFit="1"/>
    </xf>
    <xf numFmtId="184" fontId="9" fillId="0" borderId="23" xfId="5" applyNumberFormat="1" applyFont="1" applyBorder="1" applyAlignment="1">
      <alignment horizontal="right" vertical="center" shrinkToFit="1"/>
    </xf>
    <xf numFmtId="184" fontId="9" fillId="0" borderId="56" xfId="5" applyNumberFormat="1" applyFont="1" applyBorder="1" applyAlignment="1">
      <alignment horizontal="right" vertical="center" shrinkToFit="1"/>
    </xf>
    <xf numFmtId="184" fontId="9" fillId="0" borderId="24" xfId="2" applyNumberFormat="1" applyFont="1" applyBorder="1" applyAlignment="1" applyProtection="1">
      <alignment vertical="center" shrinkToFit="1"/>
      <protection locked="0"/>
    </xf>
    <xf numFmtId="184" fontId="9" fillId="0" borderId="57" xfId="2" applyNumberFormat="1" applyFont="1" applyBorder="1" applyAlignment="1">
      <alignment vertical="center"/>
    </xf>
    <xf numFmtId="184" fontId="9" fillId="0" borderId="26" xfId="2" applyNumberFormat="1" applyFont="1" applyBorder="1" applyAlignment="1" applyProtection="1">
      <alignment vertical="center" shrinkToFit="1"/>
      <protection locked="0"/>
    </xf>
    <xf numFmtId="184" fontId="9" fillId="0" borderId="21" xfId="79" applyNumberFormat="1" applyFont="1" applyBorder="1" applyAlignment="1">
      <alignment horizontal="right" vertical="center" shrinkToFit="1"/>
    </xf>
    <xf numFmtId="184" fontId="9" fillId="0" borderId="23" xfId="79" applyNumberFormat="1" applyFont="1" applyBorder="1" applyAlignment="1">
      <alignment horizontal="right" vertical="center" shrinkToFit="1"/>
    </xf>
    <xf numFmtId="184" fontId="9" fillId="0" borderId="56" xfId="79" applyNumberFormat="1" applyFont="1" applyBorder="1" applyAlignment="1">
      <alignment horizontal="right" vertical="center" shrinkToFit="1"/>
    </xf>
    <xf numFmtId="184" fontId="9" fillId="0" borderId="76" xfId="0" applyNumberFormat="1" applyFont="1" applyBorder="1" applyAlignment="1" applyProtection="1">
      <alignment vertical="center" shrinkToFit="1"/>
      <protection locked="0"/>
    </xf>
    <xf numFmtId="184" fontId="9" fillId="0" borderId="96" xfId="0" applyNumberFormat="1" applyFont="1" applyBorder="1" applyAlignment="1" applyProtection="1">
      <alignment vertical="center" shrinkToFit="1"/>
      <protection locked="0"/>
    </xf>
    <xf numFmtId="184" fontId="9" fillId="0" borderId="96" xfId="0" applyNumberFormat="1" applyFont="1" applyBorder="1" applyAlignment="1">
      <alignment vertical="center"/>
    </xf>
    <xf numFmtId="184" fontId="9" fillId="0" borderId="77" xfId="0" applyNumberFormat="1" applyFont="1" applyBorder="1" applyAlignment="1" applyProtection="1">
      <alignment vertical="center" shrinkToFit="1"/>
      <protection locked="0"/>
    </xf>
    <xf numFmtId="184" fontId="9" fillId="0" borderId="21" xfId="5" applyNumberFormat="1" applyFont="1" applyBorder="1" applyAlignment="1" applyProtection="1">
      <alignment vertical="center" shrinkToFit="1"/>
      <protection locked="0"/>
    </xf>
    <xf numFmtId="184" fontId="9" fillId="0" borderId="56" xfId="5" applyNumberFormat="1" applyFont="1" applyBorder="1" applyAlignment="1" applyProtection="1">
      <alignment vertical="center" shrinkToFit="1"/>
      <protection locked="0"/>
    </xf>
    <xf numFmtId="184" fontId="9" fillId="0" borderId="23" xfId="5" applyNumberFormat="1" applyFont="1" applyBorder="1" applyAlignment="1" applyProtection="1">
      <alignment vertical="center" shrinkToFit="1"/>
      <protection locked="0"/>
    </xf>
    <xf numFmtId="184" fontId="9" fillId="0" borderId="24" xfId="2" applyNumberFormat="1" applyFont="1" applyBorder="1" applyAlignment="1">
      <alignment horizontal="right" vertical="center" shrinkToFit="1"/>
    </xf>
    <xf numFmtId="184" fontId="9" fillId="0" borderId="26" xfId="2" applyNumberFormat="1" applyFont="1" applyBorder="1" applyAlignment="1">
      <alignment horizontal="right" vertical="center" shrinkToFit="1"/>
    </xf>
    <xf numFmtId="184" fontId="9" fillId="0" borderId="57" xfId="2" applyNumberFormat="1" applyFont="1" applyBorder="1" applyAlignment="1">
      <alignment horizontal="right" vertical="center" shrinkToFit="1"/>
    </xf>
    <xf numFmtId="184" fontId="9" fillId="0" borderId="30" xfId="0" applyNumberFormat="1" applyFont="1" applyBorder="1" applyAlignment="1">
      <alignment horizontal="right" vertical="center" shrinkToFit="1"/>
    </xf>
    <xf numFmtId="184" fontId="9" fillId="0" borderId="32" xfId="0" applyNumberFormat="1" applyFont="1" applyBorder="1" applyAlignment="1">
      <alignment horizontal="right" vertical="center" shrinkToFit="1"/>
    </xf>
    <xf numFmtId="184" fontId="9" fillId="0" borderId="54" xfId="0" applyNumberFormat="1" applyFont="1" applyBorder="1" applyAlignment="1">
      <alignment horizontal="right" vertical="center" shrinkToFit="1"/>
    </xf>
    <xf numFmtId="0" fontId="9" fillId="0" borderId="1" xfId="0" applyFont="1" applyBorder="1" applyAlignment="1">
      <alignment horizontal="center" vertical="center" shrinkToFit="1"/>
    </xf>
    <xf numFmtId="187" fontId="36" fillId="0" borderId="0" xfId="0" applyNumberFormat="1" applyFont="1" applyAlignment="1">
      <alignment vertical="center"/>
    </xf>
    <xf numFmtId="187" fontId="9" fillId="0" borderId="88" xfId="0" applyNumberFormat="1" applyFont="1" applyBorder="1" applyAlignment="1">
      <alignment horizontal="center" vertical="center" shrinkToFit="1"/>
    </xf>
    <xf numFmtId="187" fontId="9" fillId="0" borderId="89" xfId="0" applyNumberFormat="1" applyFont="1" applyBorder="1" applyAlignment="1">
      <alignment horizontal="center" vertical="center" shrinkToFit="1"/>
    </xf>
    <xf numFmtId="187" fontId="9" fillId="0" borderId="90" xfId="0" applyNumberFormat="1" applyFont="1" applyBorder="1" applyAlignment="1">
      <alignment horizontal="center" vertical="center" shrinkToFit="1"/>
    </xf>
    <xf numFmtId="187" fontId="9" fillId="0" borderId="91" xfId="0" applyNumberFormat="1" applyFont="1" applyBorder="1" applyAlignment="1">
      <alignment horizontal="center" vertical="center" shrinkToFit="1"/>
    </xf>
    <xf numFmtId="187" fontId="9" fillId="0" borderId="15" xfId="2" applyNumberFormat="1" applyFont="1" applyBorder="1" applyAlignment="1">
      <alignment vertical="center" shrinkToFit="1"/>
    </xf>
    <xf numFmtId="187" fontId="9" fillId="0" borderId="16" xfId="2" applyNumberFormat="1" applyFont="1" applyBorder="1" applyAlignment="1">
      <alignment vertical="center" shrinkToFit="1"/>
    </xf>
    <xf numFmtId="187" fontId="9" fillId="0" borderId="17" xfId="2" applyNumberFormat="1" applyFont="1" applyBorder="1" applyAlignment="1">
      <alignment vertical="center" shrinkToFit="1"/>
    </xf>
    <xf numFmtId="187" fontId="9" fillId="0" borderId="29" xfId="2" applyNumberFormat="1" applyFont="1" applyBorder="1" applyAlignment="1">
      <alignment vertical="center" shrinkToFit="1"/>
    </xf>
    <xf numFmtId="187" fontId="9" fillId="0" borderId="35" xfId="2" applyNumberFormat="1" applyFont="1" applyBorder="1" applyAlignment="1">
      <alignment vertical="center" shrinkToFit="1"/>
    </xf>
    <xf numFmtId="187" fontId="9" fillId="0" borderId="105" xfId="2" applyNumberFormat="1" applyFont="1" applyBorder="1" applyAlignment="1">
      <alignment vertical="center" shrinkToFit="1"/>
    </xf>
    <xf numFmtId="187" fontId="9" fillId="0" borderId="18" xfId="2" applyNumberFormat="1" applyFont="1" applyBorder="1" applyAlignment="1">
      <alignment vertical="center" shrinkToFit="1"/>
    </xf>
    <xf numFmtId="187" fontId="9" fillId="0" borderId="19" xfId="2" applyNumberFormat="1" applyFont="1" applyBorder="1" applyAlignment="1">
      <alignment vertical="center" shrinkToFit="1"/>
    </xf>
    <xf numFmtId="187" fontId="9" fillId="0" borderId="41" xfId="2" applyNumberFormat="1" applyFont="1" applyBorder="1" applyAlignment="1">
      <alignment vertical="center" shrinkToFit="1"/>
    </xf>
    <xf numFmtId="187" fontId="9" fillId="0" borderId="20" xfId="2" applyNumberFormat="1" applyFont="1" applyBorder="1" applyAlignment="1">
      <alignment vertical="center" shrinkToFit="1"/>
    </xf>
    <xf numFmtId="187" fontId="9" fillId="0" borderId="21" xfId="2" applyNumberFormat="1" applyFont="1" applyBorder="1" applyAlignment="1">
      <alignment vertical="center" shrinkToFit="1"/>
    </xf>
    <xf numFmtId="187" fontId="9" fillId="0" borderId="22" xfId="2" applyNumberFormat="1" applyFont="1" applyBorder="1" applyAlignment="1">
      <alignment vertical="center" shrinkToFit="1"/>
    </xf>
    <xf numFmtId="187" fontId="9" fillId="0" borderId="42" xfId="2" applyNumberFormat="1" applyFont="1" applyBorder="1" applyAlignment="1">
      <alignment vertical="center" shrinkToFit="1"/>
    </xf>
    <xf numFmtId="187" fontId="9" fillId="0" borderId="23" xfId="2" applyNumberFormat="1" applyFont="1" applyBorder="1" applyAlignment="1">
      <alignment vertical="center" shrinkToFit="1"/>
    </xf>
    <xf numFmtId="187" fontId="9" fillId="0" borderId="21" xfId="0" applyNumberFormat="1" applyFont="1" applyBorder="1" applyAlignment="1">
      <alignment vertical="center" shrinkToFit="1"/>
    </xf>
    <xf numFmtId="187" fontId="9" fillId="0" borderId="22" xfId="0" applyNumberFormat="1" applyFont="1" applyBorder="1" applyAlignment="1">
      <alignment vertical="center" shrinkToFit="1"/>
    </xf>
    <xf numFmtId="187" fontId="9" fillId="0" borderId="42" xfId="0" applyNumberFormat="1" applyFont="1" applyBorder="1" applyAlignment="1">
      <alignment vertical="center" shrinkToFit="1"/>
    </xf>
    <xf numFmtId="187" fontId="9" fillId="0" borderId="23" xfId="0" applyNumberFormat="1" applyFont="1" applyBorder="1" applyAlignment="1">
      <alignment vertical="center" shrinkToFit="1"/>
    </xf>
    <xf numFmtId="187" fontId="9" fillId="0" borderId="21" xfId="13" applyNumberFormat="1" applyFont="1" applyFill="1" applyBorder="1" applyAlignment="1">
      <alignment horizontal="right" vertical="center" shrinkToFit="1"/>
    </xf>
    <xf numFmtId="187" fontId="9" fillId="0" borderId="22" xfId="13" applyNumberFormat="1" applyFont="1" applyFill="1" applyBorder="1" applyAlignment="1">
      <alignment horizontal="right" vertical="center" shrinkToFit="1"/>
    </xf>
    <xf numFmtId="187" fontId="9" fillId="0" borderId="42" xfId="13" applyNumberFormat="1" applyFont="1" applyFill="1" applyBorder="1" applyAlignment="1">
      <alignment horizontal="right" vertical="center" shrinkToFit="1"/>
    </xf>
    <xf numFmtId="187" fontId="38" fillId="0" borderId="21" xfId="2" applyNumberFormat="1" applyFont="1" applyBorder="1" applyAlignment="1">
      <alignment vertical="center" shrinkToFit="1"/>
    </xf>
    <xf numFmtId="187" fontId="38" fillId="0" borderId="22" xfId="2" applyNumberFormat="1" applyFont="1" applyBorder="1" applyAlignment="1">
      <alignment vertical="center" shrinkToFit="1"/>
    </xf>
    <xf numFmtId="187" fontId="38" fillId="0" borderId="42" xfId="2" applyNumberFormat="1" applyFont="1" applyBorder="1" applyAlignment="1">
      <alignment vertical="center" shrinkToFit="1"/>
    </xf>
    <xf numFmtId="187" fontId="38" fillId="0" borderId="23" xfId="2" applyNumberFormat="1" applyFont="1" applyBorder="1" applyAlignment="1">
      <alignment vertical="center" shrinkToFit="1"/>
    </xf>
    <xf numFmtId="187" fontId="9" fillId="0" borderId="21" xfId="2" applyNumberFormat="1" applyFont="1" applyBorder="1" applyAlignment="1" applyProtection="1">
      <alignment vertical="center" shrinkToFit="1"/>
      <protection locked="0"/>
    </xf>
    <xf numFmtId="187" fontId="9" fillId="0" borderId="22" xfId="2" applyNumberFormat="1" applyFont="1" applyBorder="1" applyAlignment="1" applyProtection="1">
      <alignment vertical="center" shrinkToFit="1"/>
      <protection locked="0"/>
    </xf>
    <xf numFmtId="187" fontId="9" fillId="0" borderId="42" xfId="2" applyNumberFormat="1" applyFont="1" applyBorder="1" applyAlignment="1" applyProtection="1">
      <alignment vertical="center" shrinkToFit="1"/>
      <protection locked="0"/>
    </xf>
    <xf numFmtId="187" fontId="9" fillId="0" borderId="23" xfId="2" applyNumberFormat="1" applyFont="1" applyBorder="1" applyAlignment="1" applyProtection="1">
      <alignment vertical="center" shrinkToFit="1"/>
      <protection locked="0"/>
    </xf>
    <xf numFmtId="187" fontId="9" fillId="0" borderId="21" xfId="2" applyNumberFormat="1" applyFont="1" applyBorder="1" applyAlignment="1">
      <alignment horizontal="right" vertical="center" shrinkToFit="1"/>
    </xf>
    <xf numFmtId="187" fontId="9" fillId="0" borderId="22" xfId="2" applyNumberFormat="1" applyFont="1" applyBorder="1" applyAlignment="1">
      <alignment horizontal="right" vertical="center" shrinkToFit="1"/>
    </xf>
    <xf numFmtId="187" fontId="9" fillId="0" borderId="23" xfId="2" applyNumberFormat="1" applyFont="1" applyBorder="1" applyAlignment="1">
      <alignment horizontal="right" vertical="center" shrinkToFit="1"/>
    </xf>
    <xf numFmtId="187" fontId="9" fillId="0" borderId="76" xfId="2" applyNumberFormat="1" applyFont="1" applyBorder="1" applyAlignment="1">
      <alignment vertical="center" shrinkToFit="1"/>
    </xf>
    <xf numFmtId="187" fontId="9" fillId="0" borderId="82" xfId="2" applyNumberFormat="1" applyFont="1" applyBorder="1" applyAlignment="1">
      <alignment vertical="center" shrinkToFit="1"/>
    </xf>
    <xf numFmtId="187" fontId="9" fillId="0" borderId="81" xfId="2" applyNumberFormat="1" applyFont="1" applyBorder="1" applyAlignment="1">
      <alignment vertical="center" shrinkToFit="1"/>
    </xf>
    <xf numFmtId="187" fontId="9" fillId="0" borderId="77" xfId="2" applyNumberFormat="1" applyFont="1" applyBorder="1" applyAlignment="1">
      <alignment vertical="center" shrinkToFit="1"/>
    </xf>
    <xf numFmtId="187" fontId="9" fillId="0" borderId="42" xfId="2" applyNumberFormat="1" applyFont="1" applyBorder="1" applyAlignment="1">
      <alignment horizontal="right" vertical="center" shrinkToFit="1"/>
    </xf>
    <xf numFmtId="187" fontId="9" fillId="0" borderId="21" xfId="2" quotePrefix="1" applyNumberFormat="1" applyFont="1" applyBorder="1" applyAlignment="1">
      <alignment horizontal="right" vertical="center" shrinkToFit="1"/>
    </xf>
    <xf numFmtId="187" fontId="9" fillId="0" borderId="22" xfId="2" quotePrefix="1" applyNumberFormat="1" applyFont="1" applyBorder="1" applyAlignment="1">
      <alignment horizontal="right" vertical="center" shrinkToFit="1"/>
    </xf>
    <xf numFmtId="187" fontId="9" fillId="0" borderId="42" xfId="2" quotePrefix="1" applyNumberFormat="1" applyFont="1" applyBorder="1" applyAlignment="1">
      <alignment horizontal="right" vertical="center" shrinkToFit="1"/>
    </xf>
    <xf numFmtId="187" fontId="9" fillId="0" borderId="23" xfId="2" quotePrefix="1" applyNumberFormat="1" applyFont="1" applyBorder="1" applyAlignment="1">
      <alignment horizontal="right" vertical="center" shrinkToFit="1"/>
    </xf>
    <xf numFmtId="184" fontId="9" fillId="0" borderId="21" xfId="2" applyNumberFormat="1" applyFont="1" applyBorder="1" applyAlignment="1">
      <alignment vertical="center" shrinkToFit="1"/>
    </xf>
    <xf numFmtId="184" fontId="9" fillId="0" borderId="22" xfId="2" applyNumberFormat="1" applyFont="1" applyBorder="1" applyAlignment="1">
      <alignment vertical="center" shrinkToFit="1"/>
    </xf>
    <xf numFmtId="184" fontId="9" fillId="0" borderId="42" xfId="2" applyNumberFormat="1" applyFont="1" applyBorder="1" applyAlignment="1">
      <alignment vertical="center" shrinkToFit="1"/>
    </xf>
    <xf numFmtId="184" fontId="9" fillId="0" borderId="23" xfId="2" applyNumberFormat="1" applyFont="1" applyBorder="1" applyAlignment="1">
      <alignment vertical="center" shrinkToFit="1"/>
    </xf>
    <xf numFmtId="187" fontId="9" fillId="0" borderId="21" xfId="5" applyNumberFormat="1" applyFont="1" applyBorder="1" applyAlignment="1">
      <alignment vertical="center" shrinkToFit="1"/>
    </xf>
    <xf numFmtId="187" fontId="9" fillId="0" borderId="22" xfId="5" applyNumberFormat="1" applyFont="1" applyBorder="1" applyAlignment="1">
      <alignment vertical="center" shrinkToFit="1"/>
    </xf>
    <xf numFmtId="187" fontId="9" fillId="0" borderId="42" xfId="5" applyNumberFormat="1" applyFont="1" applyBorder="1" applyAlignment="1">
      <alignment vertical="center" shrinkToFit="1"/>
    </xf>
    <xf numFmtId="187" fontId="9" fillId="0" borderId="23" xfId="5" applyNumberFormat="1" applyFont="1" applyBorder="1" applyAlignment="1">
      <alignment vertical="center" shrinkToFit="1"/>
    </xf>
    <xf numFmtId="187" fontId="9" fillId="0" borderId="24" xfId="2" applyNumberFormat="1" applyFont="1" applyBorder="1" applyAlignment="1">
      <alignment vertical="center" shrinkToFit="1"/>
    </xf>
    <xf numFmtId="187" fontId="9" fillId="0" borderId="25" xfId="2" applyNumberFormat="1" applyFont="1" applyBorder="1" applyAlignment="1">
      <alignment vertical="center" shrinkToFit="1"/>
    </xf>
    <xf numFmtId="187" fontId="9" fillId="0" borderId="43" xfId="2" applyNumberFormat="1" applyFont="1" applyBorder="1" applyAlignment="1">
      <alignment vertical="center" shrinkToFit="1"/>
    </xf>
    <xf numFmtId="187" fontId="9" fillId="0" borderId="26" xfId="2" applyNumberFormat="1" applyFont="1" applyBorder="1" applyAlignment="1">
      <alignment vertical="center" shrinkToFit="1"/>
    </xf>
    <xf numFmtId="187" fontId="9" fillId="0" borderId="94" xfId="2" applyNumberFormat="1" applyFont="1" applyBorder="1" applyAlignment="1">
      <alignment vertical="center" shrinkToFit="1"/>
    </xf>
    <xf numFmtId="187" fontId="9" fillId="0" borderId="98" xfId="2" applyNumberFormat="1" applyFont="1" applyBorder="1" applyAlignment="1">
      <alignment vertical="center" shrinkToFit="1"/>
    </xf>
    <xf numFmtId="187" fontId="9" fillId="0" borderId="95" xfId="2" applyNumberFormat="1" applyFont="1" applyBorder="1" applyAlignment="1">
      <alignment vertical="center" shrinkToFit="1"/>
    </xf>
    <xf numFmtId="187" fontId="9" fillId="0" borderId="72" xfId="2" applyNumberFormat="1" applyFont="1" applyBorder="1" applyAlignment="1">
      <alignment vertical="center" shrinkToFit="1"/>
    </xf>
    <xf numFmtId="187" fontId="9" fillId="0" borderId="21" xfId="2" quotePrefix="1" applyNumberFormat="1" applyFont="1" applyBorder="1" applyAlignment="1" applyProtection="1">
      <alignment horizontal="right" vertical="center" shrinkToFit="1"/>
      <protection locked="0"/>
    </xf>
    <xf numFmtId="187" fontId="9" fillId="0" borderId="22" xfId="2" quotePrefix="1" applyNumberFormat="1" applyFont="1" applyBorder="1" applyAlignment="1" applyProtection="1">
      <alignment horizontal="right" vertical="center" shrinkToFit="1"/>
      <protection locked="0"/>
    </xf>
    <xf numFmtId="187" fontId="9" fillId="0" borderId="23" xfId="2" quotePrefix="1" applyNumberFormat="1" applyFont="1" applyBorder="1" applyAlignment="1" applyProtection="1">
      <alignment horizontal="right" vertical="center" shrinkToFit="1"/>
      <protection locked="0"/>
    </xf>
    <xf numFmtId="187" fontId="9" fillId="0" borderId="21" xfId="0" applyNumberFormat="1" applyFont="1" applyBorder="1" applyAlignment="1" applyProtection="1">
      <alignment vertical="center" shrinkToFit="1"/>
      <protection locked="0"/>
    </xf>
    <xf numFmtId="187" fontId="9" fillId="0" borderId="22" xfId="5" applyNumberFormat="1" applyFont="1" applyBorder="1" applyAlignment="1" applyProtection="1">
      <alignment vertical="center" shrinkToFit="1"/>
      <protection locked="0"/>
    </xf>
    <xf numFmtId="187" fontId="9" fillId="0" borderId="42" xfId="5" applyNumberFormat="1" applyFont="1" applyBorder="1" applyAlignment="1" applyProtection="1">
      <alignment vertical="center" shrinkToFit="1"/>
      <protection locked="0"/>
    </xf>
    <xf numFmtId="187" fontId="9" fillId="0" borderId="23" xfId="0" applyNumberFormat="1" applyFont="1" applyBorder="1" applyAlignment="1" applyProtection="1">
      <alignment vertical="center" shrinkToFit="1"/>
      <protection locked="0"/>
    </xf>
    <xf numFmtId="187" fontId="9" fillId="0" borderId="76" xfId="0" applyNumberFormat="1" applyFont="1" applyBorder="1" applyAlignment="1" applyProtection="1">
      <alignment vertical="center" shrinkToFit="1"/>
      <protection locked="0"/>
    </xf>
    <xf numFmtId="187" fontId="9" fillId="0" borderId="82" xfId="0" applyNumberFormat="1" applyFont="1" applyBorder="1" applyAlignment="1" applyProtection="1">
      <alignment vertical="center" shrinkToFit="1"/>
      <protection locked="0"/>
    </xf>
    <xf numFmtId="187" fontId="9" fillId="0" borderId="81" xfId="0" applyNumberFormat="1" applyFont="1" applyBorder="1" applyAlignment="1" applyProtection="1">
      <alignment vertical="center" shrinkToFit="1"/>
      <protection locked="0"/>
    </xf>
    <xf numFmtId="187" fontId="9" fillId="0" borderId="77" xfId="0" applyNumberFormat="1" applyFont="1" applyBorder="1" applyAlignment="1" applyProtection="1">
      <alignment vertical="center" shrinkToFit="1"/>
      <protection locked="0"/>
    </xf>
    <xf numFmtId="187" fontId="9" fillId="0" borderId="21" xfId="5" applyNumberFormat="1" applyFont="1" applyBorder="1" applyAlignment="1" applyProtection="1">
      <alignment vertical="center" shrinkToFit="1"/>
      <protection locked="0"/>
    </xf>
    <xf numFmtId="187" fontId="9" fillId="0" borderId="23" xfId="5" applyNumberFormat="1" applyFont="1" applyBorder="1" applyAlignment="1" applyProtection="1">
      <alignment vertical="center" shrinkToFit="1"/>
      <protection locked="0"/>
    </xf>
    <xf numFmtId="187" fontId="9" fillId="0" borderId="30" xfId="0" applyNumberFormat="1" applyFont="1" applyBorder="1" applyAlignment="1">
      <alignment vertical="center" shrinkToFit="1"/>
    </xf>
    <xf numFmtId="187" fontId="9" fillId="0" borderId="31" xfId="0" applyNumberFormat="1" applyFont="1" applyBorder="1" applyAlignment="1">
      <alignment vertical="center" shrinkToFit="1"/>
    </xf>
    <xf numFmtId="187" fontId="9" fillId="0" borderId="32" xfId="0" applyNumberFormat="1" applyFont="1" applyBorder="1" applyAlignment="1">
      <alignment vertical="center" shrinkToFit="1"/>
    </xf>
    <xf numFmtId="187" fontId="9" fillId="0" borderId="15" xfId="0" applyNumberFormat="1" applyFont="1" applyBorder="1" applyAlignment="1">
      <alignment vertical="center" shrinkToFit="1"/>
    </xf>
    <xf numFmtId="187" fontId="9" fillId="0" borderId="54" xfId="0" applyNumberFormat="1" applyFont="1" applyBorder="1" applyAlignment="1">
      <alignment vertical="center" shrinkToFit="1"/>
    </xf>
    <xf numFmtId="187" fontId="9" fillId="0" borderId="17" xfId="0" applyNumberFormat="1" applyFont="1" applyBorder="1" applyAlignment="1">
      <alignment vertical="center" shrinkToFit="1"/>
    </xf>
    <xf numFmtId="187" fontId="41" fillId="0" borderId="0" xfId="0" applyNumberFormat="1" applyFont="1" applyAlignment="1">
      <alignment vertical="center"/>
    </xf>
    <xf numFmtId="187" fontId="41" fillId="0" borderId="0" xfId="0" applyNumberFormat="1" applyFont="1" applyAlignment="1">
      <alignment horizontal="left" vertical="center" wrapText="1"/>
    </xf>
    <xf numFmtId="187" fontId="35" fillId="0" borderId="0" xfId="0" applyNumberFormat="1" applyFont="1" applyAlignment="1">
      <alignment vertical="center"/>
    </xf>
    <xf numFmtId="187" fontId="41" fillId="0" borderId="0" xfId="0" applyNumberFormat="1" applyFont="1" applyAlignment="1">
      <alignment vertical="top" wrapText="1"/>
    </xf>
    <xf numFmtId="187" fontId="9" fillId="0" borderId="92" xfId="0" applyNumberFormat="1" applyFont="1" applyBorder="1" applyAlignment="1">
      <alignment horizontal="center" vertical="center" shrinkToFit="1"/>
    </xf>
    <xf numFmtId="187" fontId="9" fillId="0" borderId="93" xfId="0" applyNumberFormat="1" applyFont="1" applyBorder="1" applyAlignment="1">
      <alignment horizontal="center" vertical="center" shrinkToFit="1"/>
    </xf>
    <xf numFmtId="187" fontId="9" fillId="0" borderId="50" xfId="2" applyNumberFormat="1" applyFont="1" applyBorder="1" applyAlignment="1">
      <alignment vertical="center" shrinkToFit="1"/>
    </xf>
    <xf numFmtId="187" fontId="9" fillId="0" borderId="31" xfId="2" applyNumberFormat="1" applyFont="1" applyBorder="1" applyAlignment="1">
      <alignment vertical="center" shrinkToFit="1"/>
    </xf>
    <xf numFmtId="187" fontId="9" fillId="0" borderId="32" xfId="2" applyNumberFormat="1" applyFont="1" applyBorder="1" applyAlignment="1">
      <alignment vertical="center" shrinkToFit="1"/>
    </xf>
    <xf numFmtId="187" fontId="9" fillId="0" borderId="18" xfId="2" applyNumberFormat="1" applyFont="1" applyBorder="1" applyAlignment="1" applyProtection="1">
      <alignment vertical="center" shrinkToFit="1"/>
      <protection locked="0"/>
    </xf>
    <xf numFmtId="187" fontId="9" fillId="0" borderId="19" xfId="2" applyNumberFormat="1" applyFont="1" applyBorder="1" applyAlignment="1" applyProtection="1">
      <alignment vertical="center" shrinkToFit="1"/>
      <protection locked="0"/>
    </xf>
    <xf numFmtId="187" fontId="9" fillId="0" borderId="41" xfId="2" applyNumberFormat="1" applyFont="1" applyBorder="1" applyAlignment="1" applyProtection="1">
      <alignment vertical="center" shrinkToFit="1"/>
      <protection locked="0"/>
    </xf>
    <xf numFmtId="187" fontId="9" fillId="0" borderId="20" xfId="2" applyNumberFormat="1" applyFont="1" applyBorder="1" applyAlignment="1" applyProtection="1">
      <alignment vertical="center" shrinkToFit="1"/>
      <protection locked="0"/>
    </xf>
    <xf numFmtId="187" fontId="9" fillId="0" borderId="55" xfId="2" applyNumberFormat="1" applyFont="1" applyBorder="1" applyAlignment="1" applyProtection="1">
      <alignment vertical="center" shrinkToFit="1"/>
      <protection locked="0"/>
    </xf>
    <xf numFmtId="187" fontId="9" fillId="0" borderId="99" xfId="2" applyNumberFormat="1" applyFont="1" applyBorder="1" applyAlignment="1" applyProtection="1">
      <alignment vertical="center" shrinkToFit="1"/>
      <protection locked="0"/>
    </xf>
    <xf numFmtId="187" fontId="9" fillId="0" borderId="47" xfId="2" applyNumberFormat="1" applyFont="1" applyBorder="1" applyAlignment="1">
      <alignment vertical="center" shrinkToFit="1"/>
    </xf>
    <xf numFmtId="187" fontId="9" fillId="0" borderId="56" xfId="2" applyNumberFormat="1" applyFont="1" applyBorder="1" applyAlignment="1">
      <alignment vertical="center" shrinkToFit="1"/>
    </xf>
    <xf numFmtId="187" fontId="9" fillId="0" borderId="79" xfId="2" applyNumberFormat="1" applyFont="1" applyBorder="1" applyAlignment="1">
      <alignment vertical="center" shrinkToFit="1"/>
    </xf>
    <xf numFmtId="187" fontId="9" fillId="0" borderId="48" xfId="2" applyNumberFormat="1" applyFont="1" applyBorder="1" applyAlignment="1">
      <alignment vertical="center" shrinkToFit="1"/>
    </xf>
    <xf numFmtId="187" fontId="9" fillId="0" borderId="74" xfId="2" applyNumberFormat="1" applyFont="1" applyBorder="1" applyAlignment="1">
      <alignment vertical="center" shrinkToFit="1"/>
    </xf>
    <xf numFmtId="187" fontId="9" fillId="0" borderId="56" xfId="0" applyNumberFormat="1" applyFont="1" applyBorder="1" applyAlignment="1">
      <alignment vertical="center" shrinkToFit="1"/>
    </xf>
    <xf numFmtId="187" fontId="9" fillId="0" borderId="79" xfId="0" applyNumberFormat="1" applyFont="1" applyBorder="1" applyAlignment="1">
      <alignment vertical="center" shrinkToFit="1"/>
    </xf>
    <xf numFmtId="187" fontId="9" fillId="0" borderId="48" xfId="0" applyNumberFormat="1" applyFont="1" applyBorder="1" applyAlignment="1">
      <alignment vertical="center" shrinkToFit="1"/>
    </xf>
    <xf numFmtId="187" fontId="9" fillId="0" borderId="23" xfId="13" applyNumberFormat="1" applyFont="1" applyFill="1" applyBorder="1" applyAlignment="1">
      <alignment horizontal="right" vertical="center" shrinkToFit="1"/>
    </xf>
    <xf numFmtId="187" fontId="38" fillId="0" borderId="56" xfId="2" applyNumberFormat="1" applyFont="1" applyBorder="1" applyAlignment="1">
      <alignment vertical="center" shrinkToFit="1"/>
    </xf>
    <xf numFmtId="187" fontId="38" fillId="0" borderId="79" xfId="2" applyNumberFormat="1" applyFont="1" applyBorder="1" applyAlignment="1">
      <alignment vertical="center" shrinkToFit="1"/>
    </xf>
    <xf numFmtId="187" fontId="38" fillId="0" borderId="48" xfId="2" applyNumberFormat="1" applyFont="1" applyBorder="1" applyAlignment="1">
      <alignment vertical="center" shrinkToFit="1"/>
    </xf>
    <xf numFmtId="187" fontId="9" fillId="0" borderId="56" xfId="2" applyNumberFormat="1" applyFont="1" applyBorder="1" applyAlignment="1" applyProtection="1">
      <alignment vertical="center" shrinkToFit="1"/>
      <protection locked="0"/>
    </xf>
    <xf numFmtId="187" fontId="9" fillId="0" borderId="79" xfId="2" applyNumberFormat="1" applyFont="1" applyBorder="1" applyAlignment="1" applyProtection="1">
      <alignment vertical="center" shrinkToFit="1"/>
      <protection locked="0"/>
    </xf>
    <xf numFmtId="187" fontId="9" fillId="0" borderId="96" xfId="2" applyNumberFormat="1" applyFont="1" applyBorder="1" applyAlignment="1">
      <alignment vertical="center" shrinkToFit="1"/>
    </xf>
    <xf numFmtId="187" fontId="9" fillId="0" borderId="102" xfId="2" applyNumberFormat="1" applyFont="1" applyBorder="1" applyAlignment="1">
      <alignment vertical="center" shrinkToFit="1"/>
    </xf>
    <xf numFmtId="187" fontId="9" fillId="0" borderId="49" xfId="2" applyNumberFormat="1" applyFont="1" applyBorder="1" applyAlignment="1">
      <alignment vertical="center" shrinkToFit="1"/>
    </xf>
    <xf numFmtId="187" fontId="9" fillId="0" borderId="55" xfId="2" applyNumberFormat="1" applyFont="1" applyBorder="1" applyAlignment="1">
      <alignment vertical="center" shrinkToFit="1"/>
    </xf>
    <xf numFmtId="187" fontId="9" fillId="0" borderId="19" xfId="2" applyNumberFormat="1" applyFont="1" applyBorder="1" applyAlignment="1">
      <alignment horizontal="right" vertical="center" shrinkToFit="1"/>
    </xf>
    <xf numFmtId="187" fontId="9" fillId="0" borderId="99" xfId="2" applyNumberFormat="1" applyFont="1" applyBorder="1" applyAlignment="1">
      <alignment vertical="center" shrinkToFit="1"/>
    </xf>
    <xf numFmtId="187" fontId="9" fillId="0" borderId="104" xfId="2" applyNumberFormat="1" applyFont="1" applyBorder="1" applyAlignment="1">
      <alignment vertical="center" shrinkToFit="1"/>
    </xf>
    <xf numFmtId="187" fontId="39" fillId="0" borderId="21" xfId="0" applyNumberFormat="1" applyFont="1" applyBorder="1" applyAlignment="1">
      <alignment vertical="center" shrinkToFit="1"/>
    </xf>
    <xf numFmtId="187" fontId="39" fillId="0" borderId="22" xfId="0" applyNumberFormat="1" applyFont="1" applyBorder="1" applyAlignment="1">
      <alignment vertical="center" shrinkToFit="1"/>
    </xf>
    <xf numFmtId="187" fontId="39" fillId="0" borderId="42" xfId="0" applyNumberFormat="1" applyFont="1" applyBorder="1" applyAlignment="1">
      <alignment vertical="center" shrinkToFit="1"/>
    </xf>
    <xf numFmtId="187" fontId="9" fillId="0" borderId="48" xfId="5" applyNumberFormat="1" applyFont="1" applyBorder="1" applyAlignment="1">
      <alignment vertical="center" shrinkToFit="1"/>
    </xf>
    <xf numFmtId="187" fontId="9" fillId="0" borderId="42" xfId="1" applyNumberFormat="1" applyFont="1" applyFill="1" applyBorder="1" applyAlignment="1">
      <alignment vertical="center" shrinkToFit="1"/>
    </xf>
    <xf numFmtId="187" fontId="9" fillId="0" borderId="56" xfId="5" applyNumberFormat="1" applyFont="1" applyBorder="1" applyAlignment="1">
      <alignment vertical="center" shrinkToFit="1"/>
    </xf>
    <xf numFmtId="187" fontId="9" fillId="0" borderId="79" xfId="5" applyNumberFormat="1" applyFont="1" applyBorder="1" applyAlignment="1">
      <alignment vertical="center" shrinkToFit="1"/>
    </xf>
    <xf numFmtId="187" fontId="9" fillId="0" borderId="104" xfId="5" applyNumberFormat="1" applyFont="1" applyBorder="1" applyAlignment="1">
      <alignment vertical="center" shrinkToFit="1"/>
    </xf>
    <xf numFmtId="187" fontId="9" fillId="0" borderId="98" xfId="5" applyNumberFormat="1" applyFont="1" applyBorder="1" applyAlignment="1">
      <alignment vertical="center" shrinkToFit="1"/>
    </xf>
    <xf numFmtId="187" fontId="9" fillId="0" borderId="72" xfId="5" applyNumberFormat="1" applyFont="1" applyBorder="1" applyAlignment="1">
      <alignment vertical="center" shrinkToFit="1"/>
    </xf>
    <xf numFmtId="187" fontId="9" fillId="0" borderId="57" xfId="2" applyNumberFormat="1" applyFont="1" applyBorder="1" applyAlignment="1">
      <alignment vertical="center" shrinkToFit="1"/>
    </xf>
    <xf numFmtId="187" fontId="9" fillId="0" borderId="101" xfId="2" applyNumberFormat="1" applyFont="1" applyBorder="1" applyAlignment="1">
      <alignment vertical="center" shrinkToFit="1"/>
    </xf>
    <xf numFmtId="187" fontId="9" fillId="0" borderId="71" xfId="2" applyNumberFormat="1" applyFont="1" applyBorder="1" applyAlignment="1">
      <alignment vertical="center" shrinkToFit="1"/>
    </xf>
    <xf numFmtId="187" fontId="9" fillId="0" borderId="103" xfId="2" applyNumberFormat="1" applyFont="1" applyBorder="1" applyAlignment="1">
      <alignment vertical="center" shrinkToFit="1"/>
    </xf>
    <xf numFmtId="187" fontId="9" fillId="0" borderId="108" xfId="2" applyNumberFormat="1" applyFont="1" applyBorder="1" applyAlignment="1">
      <alignment vertical="center" shrinkToFit="1"/>
    </xf>
    <xf numFmtId="187" fontId="9" fillId="0" borderId="21" xfId="79" applyNumberFormat="1" applyFont="1" applyBorder="1" applyAlignment="1">
      <alignment vertical="center" shrinkToFit="1"/>
    </xf>
    <xf numFmtId="187" fontId="9" fillId="0" borderId="22" xfId="79" applyNumberFormat="1" applyFont="1" applyBorder="1" applyAlignment="1">
      <alignment vertical="center" shrinkToFit="1"/>
    </xf>
    <xf numFmtId="187" fontId="9" fillId="0" borderId="23" xfId="79" applyNumberFormat="1" applyFont="1" applyBorder="1" applyAlignment="1">
      <alignment vertical="center" shrinkToFit="1"/>
    </xf>
    <xf numFmtId="187" fontId="9" fillId="0" borderId="56" xfId="79" applyNumberFormat="1" applyFont="1" applyBorder="1" applyAlignment="1">
      <alignment vertical="center" shrinkToFit="1"/>
    </xf>
    <xf numFmtId="187" fontId="9" fillId="0" borderId="79" xfId="79" applyNumberFormat="1" applyFont="1" applyBorder="1" applyAlignment="1">
      <alignment vertical="center" shrinkToFit="1"/>
    </xf>
    <xf numFmtId="187" fontId="9" fillId="0" borderId="56" xfId="0" applyNumberFormat="1" applyFont="1" applyBorder="1" applyAlignment="1" applyProtection="1">
      <alignment vertical="center" shrinkToFit="1"/>
      <protection locked="0"/>
    </xf>
    <xf numFmtId="187" fontId="9" fillId="0" borderId="79" xfId="5" applyNumberFormat="1" applyFont="1" applyBorder="1" applyAlignment="1" applyProtection="1">
      <alignment vertical="center" shrinkToFit="1"/>
      <protection locked="0"/>
    </xf>
    <xf numFmtId="187" fontId="9" fillId="0" borderId="96" xfId="0" applyNumberFormat="1" applyFont="1" applyBorder="1" applyAlignment="1" applyProtection="1">
      <alignment vertical="center" shrinkToFit="1"/>
      <protection locked="0"/>
    </xf>
    <xf numFmtId="187" fontId="9" fillId="0" borderId="102" xfId="0" applyNumberFormat="1" applyFont="1" applyBorder="1" applyAlignment="1" applyProtection="1">
      <alignment vertical="center" shrinkToFit="1"/>
      <protection locked="0"/>
    </xf>
    <xf numFmtId="187" fontId="9" fillId="0" borderId="49" xfId="0" applyNumberFormat="1" applyFont="1" applyBorder="1" applyAlignment="1">
      <alignment vertical="center" shrinkToFit="1"/>
    </xf>
    <xf numFmtId="187" fontId="9" fillId="0" borderId="25" xfId="0" applyNumberFormat="1" applyFont="1" applyBorder="1" applyAlignment="1">
      <alignment vertical="center" shrinkToFit="1"/>
    </xf>
    <xf numFmtId="187" fontId="9" fillId="0" borderId="26" xfId="0" applyNumberFormat="1" applyFont="1" applyBorder="1" applyAlignment="1">
      <alignment vertical="center" shrinkToFit="1"/>
    </xf>
    <xf numFmtId="187" fontId="9" fillId="0" borderId="47" xfId="0" applyNumberFormat="1" applyFont="1" applyBorder="1" applyAlignment="1">
      <alignment vertical="center" shrinkToFit="1"/>
    </xf>
    <xf numFmtId="187" fontId="9" fillId="0" borderId="19" xfId="0" applyNumberFormat="1" applyFont="1" applyBorder="1" applyAlignment="1">
      <alignment vertical="center" shrinkToFit="1"/>
    </xf>
    <xf numFmtId="187" fontId="9" fillId="0" borderId="20" xfId="0" applyNumberFormat="1" applyFont="1" applyBorder="1" applyAlignment="1">
      <alignment vertical="center" shrinkToFit="1"/>
    </xf>
    <xf numFmtId="187" fontId="9" fillId="0" borderId="56" xfId="5" applyNumberFormat="1" applyFont="1" applyBorder="1" applyAlignment="1" applyProtection="1">
      <alignment vertical="center" shrinkToFit="1"/>
      <protection locked="0"/>
    </xf>
    <xf numFmtId="187" fontId="9" fillId="0" borderId="44" xfId="0" applyNumberFormat="1" applyFont="1" applyBorder="1" applyAlignment="1">
      <alignment vertical="center" shrinkToFit="1"/>
    </xf>
    <xf numFmtId="187" fontId="9" fillId="0" borderId="50" xfId="0" applyNumberFormat="1" applyFont="1" applyBorder="1" applyAlignment="1">
      <alignment vertical="center" shrinkToFit="1"/>
    </xf>
    <xf numFmtId="187" fontId="41" fillId="0" borderId="0" xfId="0" applyNumberFormat="1" applyFont="1" applyAlignment="1">
      <alignment vertical="center" wrapText="1"/>
    </xf>
    <xf numFmtId="187" fontId="36" fillId="0" borderId="37" xfId="0" applyNumberFormat="1" applyFont="1" applyBorder="1" applyAlignment="1">
      <alignment vertical="center"/>
    </xf>
    <xf numFmtId="187" fontId="9" fillId="0" borderId="15" xfId="0" applyNumberFormat="1" applyFont="1" applyBorder="1" applyAlignment="1">
      <alignment horizontal="center" vertical="center" shrinkToFit="1"/>
    </xf>
    <xf numFmtId="187" fontId="9" fillId="0" borderId="16" xfId="0" applyNumberFormat="1" applyFont="1" applyBorder="1" applyAlignment="1">
      <alignment horizontal="center" vertical="center" shrinkToFit="1"/>
    </xf>
    <xf numFmtId="187" fontId="9" fillId="0" borderId="35" xfId="0" applyNumberFormat="1" applyFont="1" applyBorder="1" applyAlignment="1">
      <alignment horizontal="center" vertical="center" shrinkToFit="1"/>
    </xf>
    <xf numFmtId="187" fontId="9" fillId="0" borderId="17" xfId="0" applyNumberFormat="1" applyFont="1" applyBorder="1" applyAlignment="1">
      <alignment horizontal="center" vertical="center" shrinkToFit="1"/>
    </xf>
    <xf numFmtId="187" fontId="9" fillId="0" borderId="18" xfId="13" applyNumberFormat="1" applyFont="1" applyFill="1" applyBorder="1" applyAlignment="1" applyProtection="1">
      <alignment horizontal="right" vertical="center" shrinkToFit="1"/>
      <protection locked="0"/>
    </xf>
    <xf numFmtId="187" fontId="9" fillId="0" borderId="19" xfId="13" applyNumberFormat="1" applyFont="1" applyFill="1" applyBorder="1" applyAlignment="1" applyProtection="1">
      <alignment horizontal="right" vertical="center" shrinkToFit="1"/>
      <protection locked="0"/>
    </xf>
    <xf numFmtId="187" fontId="9" fillId="0" borderId="41" xfId="13" applyNumberFormat="1" applyFont="1" applyFill="1" applyBorder="1" applyAlignment="1" applyProtection="1">
      <alignment horizontal="right" vertical="center" shrinkToFit="1"/>
      <protection locked="0"/>
    </xf>
    <xf numFmtId="187" fontId="9" fillId="0" borderId="20" xfId="13" applyNumberFormat="1" applyFont="1" applyFill="1" applyBorder="1" applyAlignment="1" applyProtection="1">
      <alignment horizontal="right" vertical="center" shrinkToFit="1"/>
      <protection locked="0"/>
    </xf>
    <xf numFmtId="187" fontId="9" fillId="0" borderId="55" xfId="13" applyNumberFormat="1" applyFont="1" applyFill="1" applyBorder="1" applyAlignment="1" applyProtection="1">
      <alignment horizontal="right" vertical="center" shrinkToFit="1"/>
      <protection locked="0"/>
    </xf>
    <xf numFmtId="187" fontId="9" fillId="0" borderId="56" xfId="13" applyNumberFormat="1" applyFont="1" applyFill="1" applyBorder="1" applyAlignment="1">
      <alignment horizontal="right" vertical="center" shrinkToFit="1"/>
    </xf>
    <xf numFmtId="187" fontId="9" fillId="0" borderId="21" xfId="1" applyNumberFormat="1" applyFont="1" applyFill="1" applyBorder="1" applyAlignment="1">
      <alignment horizontal="right" vertical="center" shrinkToFit="1"/>
    </xf>
    <xf numFmtId="187" fontId="9" fillId="0" borderId="22" xfId="1" applyNumberFormat="1" applyFont="1" applyFill="1" applyBorder="1" applyAlignment="1">
      <alignment horizontal="right" vertical="center" shrinkToFit="1"/>
    </xf>
    <xf numFmtId="187" fontId="9" fillId="0" borderId="42" xfId="1" applyNumberFormat="1" applyFont="1" applyFill="1" applyBorder="1" applyAlignment="1">
      <alignment horizontal="right" vertical="center" shrinkToFit="1"/>
    </xf>
    <xf numFmtId="187" fontId="9" fillId="0" borderId="23" xfId="1" applyNumberFormat="1" applyFont="1" applyFill="1" applyBorder="1" applyAlignment="1">
      <alignment horizontal="right" vertical="center" shrinkToFit="1"/>
    </xf>
    <xf numFmtId="187" fontId="9" fillId="0" borderId="56" xfId="1" applyNumberFormat="1" applyFont="1" applyFill="1" applyBorder="1" applyAlignment="1">
      <alignment horizontal="right" vertical="center" shrinkToFit="1"/>
    </xf>
    <xf numFmtId="187" fontId="9" fillId="0" borderId="21" xfId="1" applyNumberFormat="1" applyFont="1" applyFill="1" applyBorder="1" applyAlignment="1" applyProtection="1">
      <alignment horizontal="right" vertical="center" shrinkToFit="1"/>
      <protection locked="0"/>
    </xf>
    <xf numFmtId="187" fontId="9" fillId="0" borderId="22" xfId="1" applyNumberFormat="1" applyFont="1" applyFill="1" applyBorder="1" applyAlignment="1" applyProtection="1">
      <alignment horizontal="right" vertical="center" shrinkToFit="1"/>
      <protection locked="0"/>
    </xf>
    <xf numFmtId="187" fontId="9" fillId="0" borderId="42" xfId="1" applyNumberFormat="1" applyFont="1" applyFill="1" applyBorder="1" applyAlignment="1" applyProtection="1">
      <alignment horizontal="right" vertical="center" shrinkToFit="1"/>
      <protection locked="0"/>
    </xf>
    <xf numFmtId="187" fontId="9" fillId="0" borderId="23" xfId="1" applyNumberFormat="1" applyFont="1" applyFill="1" applyBorder="1" applyAlignment="1" applyProtection="1">
      <alignment horizontal="right" vertical="center" shrinkToFit="1"/>
      <protection locked="0"/>
    </xf>
    <xf numFmtId="187" fontId="9" fillId="0" borderId="56" xfId="1" applyNumberFormat="1" applyFont="1" applyFill="1" applyBorder="1" applyAlignment="1" applyProtection="1">
      <alignment horizontal="right" vertical="center" shrinkToFit="1"/>
      <protection locked="0"/>
    </xf>
    <xf numFmtId="187" fontId="9" fillId="0" borderId="21" xfId="0" applyNumberFormat="1" applyFont="1" applyBorder="1" applyAlignment="1">
      <alignment horizontal="right" vertical="center" shrinkToFit="1"/>
    </xf>
    <xf numFmtId="187" fontId="9" fillId="0" borderId="22" xfId="0" applyNumberFormat="1" applyFont="1" applyBorder="1" applyAlignment="1">
      <alignment horizontal="right" vertical="center" shrinkToFit="1"/>
    </xf>
    <xf numFmtId="187" fontId="9" fillId="0" borderId="42" xfId="0" applyNumberFormat="1" applyFont="1" applyBorder="1" applyAlignment="1">
      <alignment horizontal="right" vertical="center" shrinkToFit="1"/>
    </xf>
    <xf numFmtId="187" fontId="9" fillId="0" borderId="23" xfId="0" applyNumberFormat="1" applyFont="1" applyBorder="1" applyAlignment="1">
      <alignment horizontal="right" vertical="center" shrinkToFit="1"/>
    </xf>
    <xf numFmtId="187" fontId="9" fillId="0" borderId="56" xfId="0" applyNumberFormat="1" applyFont="1" applyBorder="1" applyAlignment="1">
      <alignment horizontal="right" vertical="center" shrinkToFit="1"/>
    </xf>
    <xf numFmtId="187" fontId="9" fillId="0" borderId="21" xfId="88" applyNumberFormat="1" applyFont="1" applyFill="1" applyBorder="1" applyAlignment="1">
      <alignment horizontal="right" vertical="center" shrinkToFit="1"/>
    </xf>
    <xf numFmtId="187" fontId="9" fillId="0" borderId="23" xfId="88" applyNumberFormat="1" applyFont="1" applyFill="1" applyBorder="1" applyAlignment="1">
      <alignment horizontal="right" vertical="center" shrinkToFit="1"/>
    </xf>
    <xf numFmtId="187" fontId="38" fillId="0" borderId="21" xfId="13" applyNumberFormat="1" applyFont="1" applyFill="1" applyBorder="1" applyAlignment="1">
      <alignment horizontal="right" vertical="center" shrinkToFit="1"/>
    </xf>
    <xf numFmtId="187" fontId="38" fillId="0" borderId="22" xfId="13" applyNumberFormat="1" applyFont="1" applyFill="1" applyBorder="1" applyAlignment="1">
      <alignment horizontal="right" vertical="center" shrinkToFit="1"/>
    </xf>
    <xf numFmtId="187" fontId="38" fillId="0" borderId="42" xfId="13" applyNumberFormat="1" applyFont="1" applyFill="1" applyBorder="1" applyAlignment="1">
      <alignment horizontal="right" vertical="center" shrinkToFit="1"/>
    </xf>
    <xf numFmtId="187" fontId="38" fillId="0" borderId="23" xfId="13" applyNumberFormat="1" applyFont="1" applyFill="1" applyBorder="1" applyAlignment="1">
      <alignment horizontal="right" vertical="center" shrinkToFit="1"/>
    </xf>
    <xf numFmtId="187" fontId="38" fillId="0" borderId="56" xfId="13" applyNumberFormat="1" applyFont="1" applyFill="1" applyBorder="1" applyAlignment="1">
      <alignment horizontal="right" vertical="center" shrinkToFit="1"/>
    </xf>
    <xf numFmtId="187" fontId="9" fillId="0" borderId="21" xfId="13" applyNumberFormat="1" applyFont="1" applyFill="1" applyBorder="1" applyAlignment="1" applyProtection="1">
      <alignment horizontal="right" vertical="center" shrinkToFit="1"/>
      <protection locked="0"/>
    </xf>
    <xf numFmtId="187" fontId="9" fillId="0" borderId="22" xfId="13" applyNumberFormat="1" applyFont="1" applyFill="1" applyBorder="1" applyAlignment="1" applyProtection="1">
      <alignment horizontal="right" vertical="center" shrinkToFit="1"/>
      <protection locked="0"/>
    </xf>
    <xf numFmtId="187" fontId="9" fillId="0" borderId="23" xfId="13" applyNumberFormat="1" applyFont="1" applyFill="1" applyBorder="1" applyAlignment="1" applyProtection="1">
      <alignment horizontal="right" vertical="center" shrinkToFit="1"/>
      <protection locked="0"/>
    </xf>
    <xf numFmtId="187" fontId="9" fillId="0" borderId="56" xfId="13" applyNumberFormat="1" applyFont="1" applyFill="1" applyBorder="1" applyAlignment="1" applyProtection="1">
      <alignment horizontal="right" vertical="center" shrinkToFit="1"/>
      <protection locked="0"/>
    </xf>
    <xf numFmtId="187" fontId="9" fillId="0" borderId="76" xfId="1" applyNumberFormat="1" applyFont="1" applyFill="1" applyBorder="1" applyAlignment="1">
      <alignment horizontal="right" vertical="center" shrinkToFit="1"/>
    </xf>
    <xf numFmtId="187" fontId="9" fillId="0" borderId="82" xfId="1" applyNumberFormat="1" applyFont="1" applyFill="1" applyBorder="1" applyAlignment="1">
      <alignment horizontal="right" vertical="center" shrinkToFit="1"/>
    </xf>
    <xf numFmtId="187" fontId="9" fillId="0" borderId="81" xfId="1" applyNumberFormat="1" applyFont="1" applyFill="1" applyBorder="1" applyAlignment="1">
      <alignment horizontal="right" vertical="center" shrinkToFit="1"/>
    </xf>
    <xf numFmtId="187" fontId="9" fillId="0" borderId="77" xfId="1" applyNumberFormat="1" applyFont="1" applyFill="1" applyBorder="1" applyAlignment="1">
      <alignment horizontal="right" vertical="center" shrinkToFit="1"/>
    </xf>
    <xf numFmtId="187" fontId="9" fillId="0" borderId="18" xfId="13" applyNumberFormat="1" applyFont="1" applyFill="1" applyBorder="1" applyAlignment="1">
      <alignment horizontal="right" vertical="center" shrinkToFit="1"/>
    </xf>
    <xf numFmtId="187" fontId="9" fillId="0" borderId="19" xfId="13" applyNumberFormat="1" applyFont="1" applyFill="1" applyBorder="1" applyAlignment="1">
      <alignment horizontal="right" vertical="center" shrinkToFit="1"/>
    </xf>
    <xf numFmtId="187" fontId="9" fillId="0" borderId="41" xfId="13" applyNumberFormat="1" applyFont="1" applyFill="1" applyBorder="1" applyAlignment="1">
      <alignment horizontal="right" vertical="center" shrinkToFit="1"/>
    </xf>
    <xf numFmtId="187" fontId="9" fillId="0" borderId="20" xfId="13" applyNumberFormat="1" applyFont="1" applyFill="1" applyBorder="1" applyAlignment="1">
      <alignment horizontal="right" vertical="center" shrinkToFit="1"/>
    </xf>
    <xf numFmtId="187" fontId="9" fillId="0" borderId="55" xfId="13" applyNumberFormat="1" applyFont="1" applyFill="1" applyBorder="1" applyAlignment="1">
      <alignment horizontal="right" vertical="center" shrinkToFit="1"/>
    </xf>
    <xf numFmtId="187" fontId="39" fillId="0" borderId="56" xfId="0" applyNumberFormat="1" applyFont="1" applyBorder="1" applyAlignment="1">
      <alignment horizontal="right" vertical="center" shrinkToFit="1"/>
    </xf>
    <xf numFmtId="187" fontId="39" fillId="0" borderId="22" xfId="1" applyNumberFormat="1" applyFont="1" applyFill="1" applyBorder="1" applyAlignment="1">
      <alignment horizontal="right" vertical="center" shrinkToFit="1"/>
    </xf>
    <xf numFmtId="187" fontId="39" fillId="0" borderId="23" xfId="0" applyNumberFormat="1" applyFont="1" applyBorder="1" applyAlignment="1">
      <alignment horizontal="right" vertical="center" shrinkToFit="1"/>
    </xf>
    <xf numFmtId="187" fontId="9" fillId="0" borderId="42" xfId="13" applyNumberFormat="1" applyFont="1" applyFill="1" applyBorder="1" applyAlignment="1" applyProtection="1">
      <alignment horizontal="right" vertical="center" shrinkToFit="1"/>
      <protection locked="0"/>
    </xf>
    <xf numFmtId="187" fontId="9" fillId="0" borderId="21" xfId="13" quotePrefix="1" applyNumberFormat="1" applyFont="1" applyFill="1" applyBorder="1" applyAlignment="1">
      <alignment horizontal="right" vertical="center" shrinkToFit="1"/>
    </xf>
    <xf numFmtId="187" fontId="9" fillId="0" borderId="22" xfId="13" quotePrefix="1" applyNumberFormat="1" applyFont="1" applyFill="1" applyBorder="1" applyAlignment="1">
      <alignment horizontal="right" vertical="center" shrinkToFit="1"/>
    </xf>
    <xf numFmtId="187" fontId="9" fillId="0" borderId="23" xfId="13" quotePrefix="1" applyNumberFormat="1" applyFont="1" applyFill="1" applyBorder="1" applyAlignment="1">
      <alignment horizontal="right" vertical="center" shrinkToFit="1"/>
    </xf>
    <xf numFmtId="184" fontId="9" fillId="0" borderId="21" xfId="13" applyNumberFormat="1" applyFont="1" applyFill="1" applyBorder="1" applyAlignment="1">
      <alignment horizontal="right" vertical="center" shrinkToFit="1"/>
    </xf>
    <xf numFmtId="184" fontId="9" fillId="0" borderId="22" xfId="13" applyNumberFormat="1" applyFont="1" applyFill="1" applyBorder="1" applyAlignment="1">
      <alignment horizontal="right" vertical="center" shrinkToFit="1"/>
    </xf>
    <xf numFmtId="184" fontId="9" fillId="0" borderId="42" xfId="13" applyNumberFormat="1" applyFont="1" applyFill="1" applyBorder="1" applyAlignment="1">
      <alignment horizontal="right" vertical="center" shrinkToFit="1"/>
    </xf>
    <xf numFmtId="184" fontId="9" fillId="0" borderId="23" xfId="13" applyNumberFormat="1" applyFont="1" applyFill="1" applyBorder="1" applyAlignment="1">
      <alignment horizontal="right" vertical="center" shrinkToFit="1"/>
    </xf>
    <xf numFmtId="184" fontId="9" fillId="0" borderId="56" xfId="13" applyNumberFormat="1" applyFont="1" applyFill="1" applyBorder="1" applyAlignment="1">
      <alignment horizontal="right" vertical="center" shrinkToFit="1"/>
    </xf>
    <xf numFmtId="187" fontId="9" fillId="0" borderId="21" xfId="5" applyNumberFormat="1" applyFont="1" applyBorder="1" applyAlignment="1">
      <alignment horizontal="right" vertical="center" shrinkToFit="1"/>
    </xf>
    <xf numFmtId="187" fontId="9" fillId="0" borderId="22" xfId="250" applyNumberFormat="1" applyFont="1" applyFill="1" applyBorder="1" applyAlignment="1">
      <alignment horizontal="right" vertical="center" shrinkToFit="1"/>
    </xf>
    <xf numFmtId="187" fontId="9" fillId="0" borderId="42" xfId="5" applyNumberFormat="1" applyFont="1" applyBorder="1" applyAlignment="1">
      <alignment horizontal="right" vertical="center" shrinkToFit="1"/>
    </xf>
    <xf numFmtId="187" fontId="9" fillId="0" borderId="56" xfId="5" applyNumberFormat="1" applyFont="1" applyBorder="1" applyAlignment="1">
      <alignment horizontal="right" vertical="center" shrinkToFit="1"/>
    </xf>
    <xf numFmtId="187" fontId="9" fillId="0" borderId="23" xfId="5" applyNumberFormat="1" applyFont="1" applyBorder="1" applyAlignment="1">
      <alignment horizontal="right" vertical="center" shrinkToFit="1"/>
    </xf>
    <xf numFmtId="187" fontId="9" fillId="0" borderId="24" xfId="13" applyNumberFormat="1" applyFont="1" applyFill="1" applyBorder="1" applyAlignment="1">
      <alignment horizontal="right" vertical="center" shrinkToFit="1"/>
    </xf>
    <xf numFmtId="187" fontId="9" fillId="0" borderId="25" xfId="13" applyNumberFormat="1" applyFont="1" applyFill="1" applyBorder="1" applyAlignment="1">
      <alignment horizontal="right" vertical="center" shrinkToFit="1"/>
    </xf>
    <xf numFmtId="187" fontId="9" fillId="0" borderId="43" xfId="13" applyNumberFormat="1" applyFont="1" applyFill="1" applyBorder="1" applyAlignment="1">
      <alignment horizontal="right" vertical="center" shrinkToFit="1"/>
    </xf>
    <xf numFmtId="187" fontId="9" fillId="0" borderId="26" xfId="13" applyNumberFormat="1" applyFont="1" applyFill="1" applyBorder="1" applyAlignment="1">
      <alignment horizontal="right" vertical="center" shrinkToFit="1"/>
    </xf>
    <xf numFmtId="187" fontId="9" fillId="0" borderId="57" xfId="13" applyNumberFormat="1" applyFont="1" applyFill="1" applyBorder="1" applyAlignment="1">
      <alignment horizontal="right" vertical="center" shrinkToFit="1"/>
    </xf>
    <xf numFmtId="187" fontId="9" fillId="0" borderId="94" xfId="13" applyNumberFormat="1" applyFont="1" applyFill="1" applyBorder="1" applyAlignment="1">
      <alignment horizontal="right" vertical="center" shrinkToFit="1"/>
    </xf>
    <xf numFmtId="187" fontId="9" fillId="0" borderId="98" xfId="13" applyNumberFormat="1" applyFont="1" applyFill="1" applyBorder="1" applyAlignment="1">
      <alignment horizontal="right" vertical="center" shrinkToFit="1"/>
    </xf>
    <xf numFmtId="187" fontId="9" fillId="0" borderId="95" xfId="13" applyNumberFormat="1" applyFont="1" applyFill="1" applyBorder="1" applyAlignment="1">
      <alignment horizontal="right" vertical="center" shrinkToFit="1"/>
    </xf>
    <xf numFmtId="187" fontId="9" fillId="0" borderId="72" xfId="13" applyNumberFormat="1" applyFont="1" applyFill="1" applyBorder="1" applyAlignment="1">
      <alignment horizontal="right" vertical="center" shrinkToFit="1"/>
    </xf>
    <xf numFmtId="187" fontId="9" fillId="0" borderId="71" xfId="13" applyNumberFormat="1" applyFont="1" applyFill="1" applyBorder="1" applyAlignment="1">
      <alignment horizontal="right" vertical="center" shrinkToFit="1"/>
    </xf>
    <xf numFmtId="187" fontId="9" fillId="0" borderId="76" xfId="88" applyNumberFormat="1" applyFont="1" applyFill="1" applyBorder="1" applyAlignment="1">
      <alignment horizontal="right" vertical="center" shrinkToFit="1"/>
    </xf>
    <xf numFmtId="187" fontId="9" fillId="0" borderId="82" xfId="88" applyNumberFormat="1" applyFont="1" applyFill="1" applyBorder="1" applyAlignment="1">
      <alignment horizontal="right" vertical="center" shrinkToFit="1"/>
    </xf>
    <xf numFmtId="187" fontId="9" fillId="0" borderId="81" xfId="88" applyNumberFormat="1" applyFont="1" applyFill="1" applyBorder="1" applyAlignment="1">
      <alignment horizontal="right" vertical="center" shrinkToFit="1"/>
    </xf>
    <xf numFmtId="187" fontId="9" fillId="0" borderId="77" xfId="88" applyNumberFormat="1" applyFont="1" applyFill="1" applyBorder="1" applyAlignment="1">
      <alignment horizontal="right" vertical="center" shrinkToFit="1"/>
    </xf>
    <xf numFmtId="187" fontId="9" fillId="0" borderId="96" xfId="88" applyNumberFormat="1" applyFont="1" applyFill="1" applyBorder="1" applyAlignment="1">
      <alignment horizontal="right" vertical="center" shrinkToFit="1"/>
    </xf>
    <xf numFmtId="187" fontId="9" fillId="0" borderId="28" xfId="250" applyNumberFormat="1" applyFont="1" applyFill="1" applyBorder="1" applyAlignment="1">
      <alignment horizontal="right" vertical="center" shrinkToFit="1"/>
    </xf>
    <xf numFmtId="187" fontId="9" fillId="0" borderId="30" xfId="0" applyNumberFormat="1" applyFont="1" applyBorder="1" applyAlignment="1">
      <alignment horizontal="right" vertical="center" shrinkToFit="1"/>
    </xf>
    <xf numFmtId="187" fontId="9" fillId="0" borderId="31" xfId="0" applyNumberFormat="1" applyFont="1" applyBorder="1" applyAlignment="1">
      <alignment horizontal="right" vertical="center" shrinkToFit="1"/>
    </xf>
    <xf numFmtId="187" fontId="9" fillId="0" borderId="44" xfId="0" applyNumberFormat="1" applyFont="1" applyBorder="1" applyAlignment="1">
      <alignment horizontal="right" vertical="center" shrinkToFit="1"/>
    </xf>
    <xf numFmtId="187" fontId="9" fillId="0" borderId="32" xfId="0" applyNumberFormat="1" applyFont="1" applyBorder="1" applyAlignment="1">
      <alignment horizontal="right" vertical="center" shrinkToFit="1"/>
    </xf>
    <xf numFmtId="187" fontId="9" fillId="0" borderId="15" xfId="13" applyNumberFormat="1" applyFont="1" applyFill="1" applyBorder="1" applyAlignment="1">
      <alignment horizontal="right" vertical="center" shrinkToFit="1"/>
    </xf>
    <xf numFmtId="187" fontId="9" fillId="0" borderId="16" xfId="13" applyNumberFormat="1" applyFont="1" applyFill="1" applyBorder="1" applyAlignment="1">
      <alignment horizontal="right" vertical="center" shrinkToFit="1"/>
    </xf>
    <xf numFmtId="187" fontId="9" fillId="0" borderId="17" xfId="13" applyNumberFormat="1" applyFont="1" applyFill="1" applyBorder="1" applyAlignment="1">
      <alignment horizontal="right" vertical="center" shrinkToFit="1"/>
    </xf>
    <xf numFmtId="187" fontId="9" fillId="0" borderId="18" xfId="13" applyNumberFormat="1" applyFont="1" applyFill="1" applyBorder="1" applyAlignment="1" applyProtection="1">
      <alignment vertical="center" shrinkToFit="1"/>
      <protection locked="0"/>
    </xf>
    <xf numFmtId="187" fontId="9" fillId="0" borderId="19" xfId="13" applyNumberFormat="1" applyFont="1" applyFill="1" applyBorder="1" applyAlignment="1" applyProtection="1">
      <alignment vertical="center" shrinkToFit="1"/>
      <protection locked="0"/>
    </xf>
    <xf numFmtId="187" fontId="9" fillId="0" borderId="41" xfId="13" applyNumberFormat="1" applyFont="1" applyFill="1" applyBorder="1" applyAlignment="1" applyProtection="1">
      <alignment vertical="center" shrinkToFit="1"/>
      <protection locked="0"/>
    </xf>
    <xf numFmtId="187" fontId="9" fillId="0" borderId="20" xfId="13" applyNumberFormat="1" applyFont="1" applyFill="1" applyBorder="1" applyAlignment="1" applyProtection="1">
      <alignment vertical="center" shrinkToFit="1"/>
      <protection locked="0"/>
    </xf>
    <xf numFmtId="187" fontId="42" fillId="0" borderId="22" xfId="1" applyNumberFormat="1" applyFont="1" applyFill="1" applyBorder="1" applyAlignment="1">
      <alignment horizontal="right" vertical="center" shrinkToFit="1"/>
    </xf>
    <xf numFmtId="187" fontId="42" fillId="0" borderId="23" xfId="1" applyNumberFormat="1" applyFont="1" applyFill="1" applyBorder="1" applyAlignment="1">
      <alignment horizontal="right" vertical="center" shrinkToFit="1"/>
    </xf>
    <xf numFmtId="187" fontId="9" fillId="0" borderId="21" xfId="1" applyNumberFormat="1" applyFont="1" applyFill="1" applyBorder="1" applyAlignment="1" applyProtection="1">
      <alignment vertical="center" shrinkToFit="1"/>
      <protection locked="0"/>
    </xf>
    <xf numFmtId="187" fontId="9" fillId="0" borderId="22" xfId="1" applyNumberFormat="1" applyFont="1" applyFill="1" applyBorder="1" applyAlignment="1" applyProtection="1">
      <alignment vertical="center" shrinkToFit="1"/>
      <protection locked="0"/>
    </xf>
    <xf numFmtId="187" fontId="9" fillId="0" borderId="42" xfId="1" applyNumberFormat="1" applyFont="1" applyFill="1" applyBorder="1" applyAlignment="1" applyProtection="1">
      <alignment vertical="center" shrinkToFit="1"/>
      <protection locked="0"/>
    </xf>
    <xf numFmtId="187" fontId="9" fillId="0" borderId="23" xfId="1" applyNumberFormat="1" applyFont="1" applyFill="1" applyBorder="1" applyAlignment="1" applyProtection="1">
      <alignment vertical="center" shrinkToFit="1"/>
      <protection locked="0"/>
    </xf>
    <xf numFmtId="187" fontId="9" fillId="0" borderId="56" xfId="1" applyNumberFormat="1" applyFont="1" applyFill="1" applyBorder="1" applyAlignment="1" applyProtection="1">
      <alignment vertical="center" shrinkToFit="1"/>
      <protection locked="0"/>
    </xf>
    <xf numFmtId="187" fontId="9" fillId="0" borderId="21" xfId="13" applyNumberFormat="1" applyFont="1" applyFill="1" applyBorder="1" applyAlignment="1" applyProtection="1">
      <alignment vertical="center" shrinkToFit="1"/>
      <protection locked="0"/>
    </xf>
    <xf numFmtId="187" fontId="9" fillId="0" borderId="22" xfId="13" applyNumberFormat="1" applyFont="1" applyFill="1" applyBorder="1" applyAlignment="1" applyProtection="1">
      <alignment vertical="center" shrinkToFit="1"/>
      <protection locked="0"/>
    </xf>
    <xf numFmtId="187" fontId="9" fillId="0" borderId="23" xfId="13" applyNumberFormat="1" applyFont="1" applyFill="1" applyBorder="1" applyAlignment="1" applyProtection="1">
      <alignment vertical="center" shrinkToFit="1"/>
      <protection locked="0"/>
    </xf>
    <xf numFmtId="187" fontId="9" fillId="0" borderId="56" xfId="13" applyNumberFormat="1" applyFont="1" applyFill="1" applyBorder="1" applyAlignment="1" applyProtection="1">
      <alignment vertical="center" shrinkToFit="1"/>
      <protection locked="0"/>
    </xf>
    <xf numFmtId="187" fontId="9" fillId="0" borderId="42" xfId="13" applyNumberFormat="1" applyFont="1" applyFill="1" applyBorder="1" applyAlignment="1" applyProtection="1">
      <alignment vertical="center" shrinkToFit="1"/>
      <protection locked="0"/>
    </xf>
    <xf numFmtId="187" fontId="9" fillId="0" borderId="96" xfId="1" applyNumberFormat="1" applyFont="1" applyFill="1" applyBorder="1" applyAlignment="1">
      <alignment horizontal="right" vertical="center" shrinkToFit="1"/>
    </xf>
    <xf numFmtId="187" fontId="39" fillId="0" borderId="21" xfId="1" applyNumberFormat="1" applyFont="1" applyFill="1" applyBorder="1" applyAlignment="1">
      <alignment horizontal="right" vertical="center" shrinkToFit="1"/>
    </xf>
    <xf numFmtId="187" fontId="39" fillId="0" borderId="23" xfId="1" applyNumberFormat="1" applyFont="1" applyFill="1" applyBorder="1" applyAlignment="1">
      <alignment horizontal="right" vertical="center" shrinkToFit="1"/>
    </xf>
    <xf numFmtId="187" fontId="39" fillId="0" borderId="21" xfId="0" applyNumberFormat="1" applyFont="1" applyBorder="1" applyAlignment="1">
      <alignment horizontal="right" vertical="center" shrinkToFit="1"/>
    </xf>
    <xf numFmtId="187" fontId="9" fillId="0" borderId="62" xfId="13" applyNumberFormat="1" applyFont="1" applyFill="1" applyBorder="1" applyAlignment="1">
      <alignment horizontal="right" vertical="center" shrinkToFit="1"/>
    </xf>
    <xf numFmtId="187" fontId="9" fillId="0" borderId="39" xfId="2" applyNumberFormat="1" applyFont="1" applyBorder="1" applyAlignment="1">
      <alignment horizontal="right" vertical="center" shrinkToFit="1"/>
    </xf>
    <xf numFmtId="187" fontId="9" fillId="0" borderId="70" xfId="13" applyNumberFormat="1" applyFont="1" applyFill="1" applyBorder="1" applyAlignment="1">
      <alignment horizontal="right" vertical="center" shrinkToFit="1"/>
    </xf>
    <xf numFmtId="187" fontId="9" fillId="0" borderId="22" xfId="79" applyNumberFormat="1" applyFont="1" applyBorder="1" applyAlignment="1">
      <alignment horizontal="right" vertical="center" shrinkToFit="1"/>
    </xf>
    <xf numFmtId="187" fontId="9" fillId="0" borderId="42" xfId="79" applyNumberFormat="1" applyFont="1" applyBorder="1" applyAlignment="1">
      <alignment horizontal="right" vertical="center" shrinkToFit="1"/>
    </xf>
    <xf numFmtId="187" fontId="9" fillId="0" borderId="56" xfId="79" applyNumberFormat="1" applyFont="1" applyBorder="1" applyAlignment="1">
      <alignment horizontal="right" vertical="center" shrinkToFit="1"/>
    </xf>
    <xf numFmtId="187" fontId="39" fillId="0" borderId="21" xfId="88" applyNumberFormat="1" applyFont="1" applyFill="1" applyBorder="1" applyAlignment="1">
      <alignment horizontal="right" vertical="center" shrinkToFit="1"/>
    </xf>
    <xf numFmtId="187" fontId="39" fillId="0" borderId="22" xfId="88" applyNumberFormat="1" applyFont="1" applyFill="1" applyBorder="1" applyAlignment="1">
      <alignment horizontal="right" vertical="center" shrinkToFit="1"/>
    </xf>
    <xf numFmtId="187" fontId="39" fillId="0" borderId="23" xfId="88" applyNumberFormat="1" applyFont="1" applyFill="1" applyBorder="1" applyAlignment="1">
      <alignment horizontal="right" vertical="center" shrinkToFit="1"/>
    </xf>
    <xf numFmtId="187" fontId="9" fillId="0" borderId="24" xfId="88" applyNumberFormat="1" applyFont="1" applyFill="1" applyBorder="1" applyAlignment="1">
      <alignment horizontal="right" vertical="center" shrinkToFit="1"/>
    </xf>
    <xf numFmtId="187" fontId="9" fillId="0" borderId="25" xfId="88" applyNumberFormat="1" applyFont="1" applyFill="1" applyBorder="1" applyAlignment="1">
      <alignment horizontal="right" vertical="center" shrinkToFit="1"/>
    </xf>
    <xf numFmtId="187" fontId="9" fillId="0" borderId="43" xfId="88" applyNumberFormat="1" applyFont="1" applyFill="1" applyBorder="1" applyAlignment="1">
      <alignment horizontal="right" vertical="center" shrinkToFit="1"/>
    </xf>
    <xf numFmtId="187" fontId="9" fillId="0" borderId="26" xfId="88" applyNumberFormat="1" applyFont="1" applyFill="1" applyBorder="1" applyAlignment="1">
      <alignment horizontal="right" vertical="center" shrinkToFit="1"/>
    </xf>
    <xf numFmtId="187" fontId="9" fillId="0" borderId="57" xfId="88" applyNumberFormat="1" applyFont="1" applyFill="1" applyBorder="1" applyAlignment="1" applyProtection="1">
      <alignment vertical="center" shrinkToFit="1"/>
      <protection locked="0"/>
    </xf>
    <xf numFmtId="187" fontId="9" fillId="0" borderId="25" xfId="88" applyNumberFormat="1" applyFont="1" applyFill="1" applyBorder="1" applyAlignment="1" applyProtection="1">
      <alignment vertical="center" shrinkToFit="1"/>
      <protection locked="0"/>
    </xf>
    <xf numFmtId="187" fontId="9" fillId="0" borderId="43" xfId="88" applyNumberFormat="1" applyFont="1" applyFill="1" applyBorder="1" applyAlignment="1" applyProtection="1">
      <alignment vertical="center" shrinkToFit="1"/>
      <protection locked="0"/>
    </xf>
    <xf numFmtId="187" fontId="9" fillId="0" borderId="24" xfId="88" applyNumberFormat="1" applyFont="1" applyFill="1" applyBorder="1" applyAlignment="1" applyProtection="1">
      <alignment vertical="center" shrinkToFit="1"/>
      <protection locked="0"/>
    </xf>
    <xf numFmtId="187" fontId="9" fillId="0" borderId="26" xfId="88" applyNumberFormat="1" applyFont="1" applyFill="1" applyBorder="1" applyAlignment="1" applyProtection="1">
      <alignment vertical="center" shrinkToFit="1"/>
      <protection locked="0"/>
    </xf>
    <xf numFmtId="187" fontId="9" fillId="0" borderId="39" xfId="250" applyNumberFormat="1" applyFont="1" applyFill="1" applyBorder="1" applyAlignment="1">
      <alignment vertical="center"/>
    </xf>
    <xf numFmtId="187" fontId="9" fillId="0" borderId="22" xfId="250" applyNumberFormat="1" applyFont="1" applyFill="1" applyBorder="1" applyAlignment="1">
      <alignment vertical="center"/>
    </xf>
    <xf numFmtId="187" fontId="9" fillId="0" borderId="63" xfId="250" applyNumberFormat="1" applyFont="1" applyFill="1" applyBorder="1" applyAlignment="1">
      <alignment vertical="center"/>
    </xf>
    <xf numFmtId="187" fontId="9" fillId="0" borderId="23" xfId="250" applyNumberFormat="1" applyFont="1" applyFill="1" applyBorder="1" applyAlignment="1">
      <alignment vertical="center"/>
    </xf>
    <xf numFmtId="187" fontId="9" fillId="0" borderId="17" xfId="0" applyNumberFormat="1" applyFont="1" applyBorder="1" applyAlignment="1">
      <alignment horizontal="right" vertical="center" shrinkToFit="1"/>
    </xf>
    <xf numFmtId="0" fontId="41" fillId="0" borderId="0" xfId="0" applyFont="1" applyAlignment="1">
      <alignment vertical="center"/>
    </xf>
    <xf numFmtId="0" fontId="40" fillId="0" borderId="0" xfId="0" applyFont="1" applyAlignment="1">
      <alignmen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40" fillId="0" borderId="0" xfId="0" applyFont="1" applyAlignment="1">
      <alignment horizontal="center" vertical="center" shrinkToFit="1"/>
    </xf>
    <xf numFmtId="0" fontId="40" fillId="0" borderId="37" xfId="0" applyFont="1" applyBorder="1" applyAlignment="1">
      <alignment shrinkToFit="1"/>
    </xf>
    <xf numFmtId="0" fontId="33" fillId="0" borderId="37" xfId="0" applyFont="1" applyBorder="1" applyAlignment="1">
      <alignment horizontal="center" wrapText="1" shrinkToFit="1"/>
    </xf>
    <xf numFmtId="0" fontId="33" fillId="0" borderId="37" xfId="0" applyFont="1" applyBorder="1" applyAlignment="1">
      <alignment horizontal="center" shrinkToFit="1"/>
    </xf>
    <xf numFmtId="0" fontId="33" fillId="0" borderId="37" xfId="0" applyFont="1" applyBorder="1" applyAlignment="1">
      <alignment horizontal="right" shrinkToFit="1"/>
    </xf>
    <xf numFmtId="0" fontId="9" fillId="0" borderId="3"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2"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1" xfId="2" applyFont="1" applyBorder="1" applyAlignment="1" applyProtection="1">
      <alignment horizontal="left" vertical="center" wrapText="1" shrinkToFit="1"/>
      <protection locked="0"/>
    </xf>
    <xf numFmtId="0" fontId="9" fillId="0" borderId="35" xfId="0" applyFont="1" applyBorder="1" applyAlignment="1" applyProtection="1">
      <alignment horizontal="center" vertical="center" shrinkToFit="1"/>
      <protection locked="0"/>
    </xf>
    <xf numFmtId="0" fontId="9" fillId="0" borderId="1" xfId="2" applyFont="1" applyBorder="1" applyAlignment="1">
      <alignment vertical="center" wrapText="1" shrinkToFit="1"/>
    </xf>
    <xf numFmtId="0" fontId="9" fillId="0" borderId="12" xfId="2" applyFont="1" applyBorder="1" applyAlignment="1">
      <alignment horizontal="center" vertical="center" shrinkToFit="1"/>
    </xf>
    <xf numFmtId="0" fontId="9" fillId="0" borderId="12" xfId="2" applyFont="1" applyBorder="1" applyAlignment="1">
      <alignment horizontal="left" vertical="center" shrinkToFit="1"/>
    </xf>
    <xf numFmtId="0" fontId="9" fillId="0" borderId="12" xfId="2" applyFont="1" applyBorder="1" applyAlignment="1">
      <alignment horizontal="center" vertical="center" wrapText="1" shrinkToFit="1"/>
    </xf>
    <xf numFmtId="0" fontId="9" fillId="0" borderId="12" xfId="2" applyFont="1" applyBorder="1" applyAlignment="1">
      <alignment vertical="center" shrinkToFit="1"/>
    </xf>
    <xf numFmtId="0" fontId="9" fillId="0" borderId="13" xfId="2" applyFont="1" applyBorder="1" applyAlignment="1">
      <alignment horizontal="center" vertical="center" shrinkToFit="1"/>
    </xf>
    <xf numFmtId="0" fontId="9" fillId="0" borderId="13" xfId="2" applyFont="1" applyBorder="1" applyAlignment="1">
      <alignment horizontal="left" vertical="center" shrinkToFit="1"/>
    </xf>
    <xf numFmtId="0" fontId="9" fillId="0" borderId="13" xfId="2" applyFont="1" applyBorder="1" applyAlignment="1">
      <alignment horizontal="center" vertical="center" wrapText="1" shrinkToFit="1"/>
    </xf>
    <xf numFmtId="0" fontId="9" fillId="0" borderId="13" xfId="2" applyFont="1" applyBorder="1" applyAlignment="1">
      <alignment vertical="center" shrinkToFit="1"/>
    </xf>
    <xf numFmtId="0" fontId="9" fillId="0" borderId="13" xfId="2" applyFont="1" applyBorder="1" applyAlignment="1">
      <alignment horizontal="left" vertical="center" wrapText="1" shrinkToFit="1"/>
    </xf>
    <xf numFmtId="0" fontId="9" fillId="0" borderId="13" xfId="0" applyFont="1" applyBorder="1" applyAlignment="1" applyProtection="1">
      <alignment horizontal="center" vertical="center" shrinkToFit="1"/>
      <protection locked="0"/>
    </xf>
    <xf numFmtId="0" fontId="9" fillId="0" borderId="13" xfId="0" applyFont="1" applyBorder="1" applyAlignment="1" applyProtection="1">
      <alignment horizontal="left" vertical="center" shrinkToFit="1"/>
      <protection locked="0"/>
    </xf>
    <xf numFmtId="0" fontId="9" fillId="0" borderId="13" xfId="0" applyFont="1" applyBorder="1" applyAlignment="1" applyProtection="1">
      <alignment vertical="center" shrinkToFit="1"/>
      <protection locked="0"/>
    </xf>
    <xf numFmtId="0" fontId="9" fillId="0" borderId="13" xfId="0" applyFont="1" applyBorder="1" applyAlignment="1">
      <alignment horizontal="center" vertical="center" shrinkToFit="1"/>
    </xf>
    <xf numFmtId="0" fontId="9" fillId="0" borderId="13" xfId="0" applyFont="1" applyBorder="1" applyAlignment="1">
      <alignment horizontal="left" vertical="center" shrinkToFit="1"/>
    </xf>
    <xf numFmtId="0" fontId="9" fillId="0" borderId="13" xfId="0" applyFont="1" applyBorder="1" applyAlignment="1">
      <alignment horizontal="center" vertical="center" wrapText="1" shrinkToFit="1"/>
    </xf>
    <xf numFmtId="0" fontId="9" fillId="0" borderId="13" xfId="0" applyFont="1" applyBorder="1" applyAlignment="1">
      <alignment vertical="center" shrinkToFit="1"/>
    </xf>
    <xf numFmtId="0" fontId="38" fillId="0" borderId="13" xfId="2" applyFont="1" applyBorder="1" applyAlignment="1">
      <alignment horizontal="center" vertical="center" shrinkToFit="1"/>
    </xf>
    <xf numFmtId="0" fontId="38" fillId="0" borderId="13" xfId="2" applyFont="1" applyBorder="1" applyAlignment="1">
      <alignment horizontal="left" vertical="center" shrinkToFit="1"/>
    </xf>
    <xf numFmtId="0" fontId="38" fillId="0" borderId="13" xfId="2" applyFont="1" applyBorder="1" applyAlignment="1">
      <alignment horizontal="center" vertical="center" wrapText="1" shrinkToFit="1"/>
    </xf>
    <xf numFmtId="0" fontId="38" fillId="0" borderId="13" xfId="2" applyFont="1" applyBorder="1" applyAlignment="1">
      <alignment vertical="center" shrinkToFit="1"/>
    </xf>
    <xf numFmtId="0" fontId="9" fillId="0" borderId="13" xfId="2" applyFont="1" applyBorder="1" applyAlignment="1" applyProtection="1">
      <alignment horizontal="center" vertical="center" shrinkToFit="1"/>
      <protection locked="0"/>
    </xf>
    <xf numFmtId="0" fontId="9" fillId="0" borderId="64" xfId="2" applyFont="1" applyBorder="1" applyAlignment="1">
      <alignment horizontal="center" vertical="center" shrinkToFit="1"/>
    </xf>
    <xf numFmtId="0" fontId="9" fillId="0" borderId="64" xfId="2" applyFont="1" applyBorder="1" applyAlignment="1">
      <alignment horizontal="left" vertical="center" shrinkToFit="1"/>
    </xf>
    <xf numFmtId="0" fontId="9" fillId="0" borderId="64" xfId="2" applyFont="1" applyBorder="1" applyAlignment="1" applyProtection="1">
      <alignment horizontal="center" vertical="center" shrinkToFit="1"/>
      <protection locked="0"/>
    </xf>
    <xf numFmtId="0" fontId="9" fillId="0" borderId="64" xfId="2" applyFont="1" applyBorder="1" applyAlignment="1">
      <alignment vertical="center" shrinkToFit="1"/>
    </xf>
    <xf numFmtId="0" fontId="38" fillId="0" borderId="12" xfId="30" applyFont="1" applyBorder="1" applyAlignment="1">
      <alignment horizontal="center" vertical="center" shrinkToFit="1"/>
    </xf>
    <xf numFmtId="0" fontId="38" fillId="0" borderId="12" xfId="30" applyFont="1" applyBorder="1" applyAlignment="1">
      <alignment horizontal="left" vertical="center" shrinkToFit="1"/>
    </xf>
    <xf numFmtId="0" fontId="38" fillId="0" borderId="12" xfId="30" applyFont="1" applyBorder="1" applyAlignment="1">
      <alignment horizontal="center" vertical="center" wrapText="1" shrinkToFit="1"/>
    </xf>
    <xf numFmtId="0" fontId="38" fillId="0" borderId="12" xfId="30" applyFont="1" applyBorder="1" applyAlignment="1">
      <alignment vertical="center" shrinkToFit="1"/>
    </xf>
    <xf numFmtId="0" fontId="9" fillId="0" borderId="13" xfId="2" applyFont="1" applyBorder="1" applyAlignment="1">
      <alignment horizontal="center" vertical="center" wrapText="1"/>
    </xf>
    <xf numFmtId="0" fontId="9" fillId="0" borderId="13" xfId="2" applyFont="1" applyBorder="1" applyAlignment="1">
      <alignment horizontal="left" vertical="center" wrapText="1"/>
    </xf>
    <xf numFmtId="0" fontId="9" fillId="0" borderId="13" xfId="5" applyFont="1" applyBorder="1" applyAlignment="1">
      <alignment horizontal="left" vertical="center" shrinkToFit="1"/>
    </xf>
    <xf numFmtId="0" fontId="9" fillId="0" borderId="13" xfId="5" applyFont="1" applyBorder="1" applyAlignment="1">
      <alignment horizontal="center" vertical="center" wrapText="1" shrinkToFit="1"/>
    </xf>
    <xf numFmtId="0" fontId="9" fillId="0" borderId="13" xfId="0" applyFont="1" applyBorder="1" applyAlignment="1">
      <alignment vertical="center" wrapText="1" shrinkToFit="1"/>
    </xf>
    <xf numFmtId="0" fontId="9" fillId="0" borderId="13" xfId="5" applyFont="1" applyBorder="1" applyAlignment="1">
      <alignment vertical="center" shrinkToFit="1"/>
    </xf>
    <xf numFmtId="0" fontId="9" fillId="0" borderId="64" xfId="2" applyFont="1" applyBorder="1" applyAlignment="1">
      <alignment horizontal="center" vertical="center" wrapText="1" shrinkToFit="1"/>
    </xf>
    <xf numFmtId="0" fontId="9" fillId="0" borderId="13" xfId="79" applyFont="1" applyBorder="1" applyAlignment="1">
      <alignment horizontal="center" vertical="center" shrinkToFit="1"/>
    </xf>
    <xf numFmtId="0" fontId="9" fillId="0" borderId="13" xfId="79" applyFont="1" applyBorder="1" applyAlignment="1">
      <alignment horizontal="left" vertical="center" shrinkToFit="1"/>
    </xf>
    <xf numFmtId="0" fontId="9" fillId="0" borderId="13" xfId="79" applyFont="1" applyBorder="1" applyAlignment="1">
      <alignment horizontal="center" vertical="center" wrapText="1" shrinkToFit="1"/>
    </xf>
    <xf numFmtId="0" fontId="9" fillId="0" borderId="13" xfId="79" applyFont="1" applyBorder="1" applyAlignment="1">
      <alignment vertical="center" shrinkToFit="1"/>
    </xf>
    <xf numFmtId="0" fontId="9" fillId="0" borderId="13" xfId="2" applyFont="1" applyBorder="1" applyAlignment="1">
      <alignment vertical="center" wrapText="1" shrinkToFit="1"/>
    </xf>
    <xf numFmtId="0" fontId="9" fillId="0" borderId="14" xfId="0" applyFont="1" applyBorder="1" applyAlignment="1">
      <alignment horizontal="center" vertical="center" shrinkToFit="1"/>
    </xf>
    <xf numFmtId="0" fontId="9" fillId="0" borderId="14" xfId="0" applyFont="1" applyBorder="1" applyAlignment="1">
      <alignment horizontal="left" vertical="center" shrinkToFit="1"/>
    </xf>
    <xf numFmtId="0" fontId="9" fillId="0" borderId="14" xfId="0" applyFont="1" applyBorder="1" applyAlignment="1">
      <alignment horizontal="center" vertical="center" wrapText="1" shrinkToFit="1"/>
    </xf>
    <xf numFmtId="0" fontId="9" fillId="0" borderId="14" xfId="0" applyFont="1" applyBorder="1" applyAlignment="1">
      <alignment vertical="center" shrinkToFit="1"/>
    </xf>
    <xf numFmtId="0" fontId="9" fillId="0" borderId="53" xfId="2" applyFont="1" applyBorder="1" applyAlignment="1">
      <alignment horizontal="center" vertical="center" shrinkToFit="1"/>
    </xf>
    <xf numFmtId="0" fontId="9" fillId="0" borderId="53" xfId="2" applyFont="1" applyBorder="1" applyAlignment="1">
      <alignment horizontal="left" vertical="center" shrinkToFit="1"/>
    </xf>
    <xf numFmtId="0" fontId="9" fillId="0" borderId="53" xfId="2" applyFont="1" applyBorder="1" applyAlignment="1">
      <alignment horizontal="center" vertical="center" wrapText="1" shrinkToFit="1"/>
    </xf>
    <xf numFmtId="0" fontId="9" fillId="0" borderId="53" xfId="2" applyFont="1" applyBorder="1" applyAlignment="1">
      <alignment vertical="center" shrinkToFit="1"/>
    </xf>
    <xf numFmtId="0" fontId="9" fillId="0" borderId="13" xfId="5" applyFont="1" applyBorder="1" applyAlignment="1">
      <alignment horizontal="left" vertical="center" wrapText="1" shrinkToFit="1"/>
    </xf>
    <xf numFmtId="0" fontId="9" fillId="0" borderId="13" xfId="5" applyFont="1" applyBorder="1" applyAlignment="1">
      <alignment horizontal="center" vertical="center" shrinkToFit="1"/>
    </xf>
    <xf numFmtId="0" fontId="9" fillId="0" borderId="14" xfId="2" applyFont="1" applyBorder="1" applyAlignment="1">
      <alignment horizontal="center" vertical="center" shrinkToFit="1"/>
    </xf>
    <xf numFmtId="0" fontId="9" fillId="0" borderId="14" xfId="2" applyFont="1" applyBorder="1" applyAlignment="1">
      <alignment horizontal="left" vertical="center" shrinkToFit="1"/>
    </xf>
    <xf numFmtId="0" fontId="9" fillId="0" borderId="14" xfId="2" applyFont="1" applyBorder="1" applyAlignment="1">
      <alignment horizontal="center" vertical="center" wrapText="1" shrinkToFit="1"/>
    </xf>
    <xf numFmtId="0" fontId="9" fillId="0" borderId="14" xfId="2" applyFont="1" applyBorder="1" applyAlignment="1">
      <alignment vertical="center" shrinkToFit="1"/>
    </xf>
    <xf numFmtId="0" fontId="9" fillId="0" borderId="67" xfId="0" applyFont="1" applyBorder="1" applyAlignment="1">
      <alignment vertical="center"/>
    </xf>
    <xf numFmtId="0" fontId="9" fillId="0" borderId="2" xfId="0" applyFont="1" applyBorder="1" applyAlignment="1">
      <alignment horizontal="center" vertical="center" wrapText="1"/>
    </xf>
    <xf numFmtId="0" fontId="35" fillId="0" borderId="66" xfId="0" applyFont="1" applyBorder="1" applyAlignment="1">
      <alignment vertical="center"/>
    </xf>
    <xf numFmtId="0" fontId="43" fillId="0" borderId="1" xfId="0" applyFont="1" applyBorder="1" applyAlignment="1">
      <alignment horizontal="center" vertical="center" wrapText="1" shrinkToFit="1"/>
    </xf>
    <xf numFmtId="0" fontId="9" fillId="0" borderId="1" xfId="0" applyFont="1" applyBorder="1" applyAlignment="1">
      <alignment horizontal="center" vertical="center" wrapText="1" shrinkToFit="1"/>
    </xf>
    <xf numFmtId="38" fontId="34" fillId="0" borderId="1" xfId="1" applyFont="1" applyFill="1" applyBorder="1" applyAlignment="1">
      <alignment horizontal="center" vertical="center" wrapText="1"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 xfId="2" applyFont="1" applyBorder="1" applyAlignment="1">
      <alignment horizontal="center" vertical="center" shrinkToFit="1"/>
    </xf>
    <xf numFmtId="184" fontId="9" fillId="0" borderId="1" xfId="2" applyNumberFormat="1" applyFont="1" applyBorder="1" applyAlignment="1">
      <alignment horizontal="right" vertical="center" shrinkToFit="1"/>
    </xf>
    <xf numFmtId="184" fontId="9" fillId="0" borderId="1" xfId="2" applyNumberFormat="1" applyFont="1" applyBorder="1" applyAlignment="1">
      <alignment vertical="center" shrinkToFit="1"/>
    </xf>
    <xf numFmtId="184" fontId="9" fillId="0" borderId="1" xfId="13" applyNumberFormat="1" applyFont="1" applyFill="1" applyBorder="1" applyAlignment="1">
      <alignment vertical="center" shrinkToFit="1"/>
    </xf>
    <xf numFmtId="0" fontId="9" fillId="0" borderId="18"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41" xfId="2" applyFont="1" applyBorder="1" applyAlignment="1">
      <alignment horizontal="center" vertical="center" shrinkToFit="1"/>
    </xf>
    <xf numFmtId="184" fontId="9" fillId="0" borderId="12" xfId="2" applyNumberFormat="1" applyFont="1" applyBorder="1" applyAlignment="1">
      <alignment horizontal="right" vertical="center" shrinkToFit="1"/>
    </xf>
    <xf numFmtId="184" fontId="9" fillId="0" borderId="12" xfId="13" applyNumberFormat="1" applyFont="1" applyFill="1" applyBorder="1" applyAlignment="1">
      <alignment horizontal="right" vertical="center" shrinkToFit="1"/>
    </xf>
    <xf numFmtId="0" fontId="9" fillId="0" borderId="21" xfId="2" applyFont="1" applyBorder="1" applyAlignment="1">
      <alignment horizontal="center" vertical="center" shrinkToFit="1"/>
    </xf>
    <xf numFmtId="0" fontId="9" fillId="0" borderId="22" xfId="2" applyFont="1" applyBorder="1" applyAlignment="1">
      <alignment horizontal="center" vertical="center" shrinkToFit="1"/>
    </xf>
    <xf numFmtId="0" fontId="9" fillId="0" borderId="98" xfId="2" applyFont="1" applyBorder="1" applyAlignment="1">
      <alignment horizontal="center" vertical="center" shrinkToFit="1"/>
    </xf>
    <xf numFmtId="184" fontId="9" fillId="0" borderId="13" xfId="2" applyNumberFormat="1" applyFont="1" applyBorder="1" applyAlignment="1">
      <alignment horizontal="right" vertical="center" shrinkToFit="1"/>
    </xf>
    <xf numFmtId="184" fontId="9" fillId="0" borderId="13" xfId="13" applyNumberFormat="1" applyFont="1" applyFill="1" applyBorder="1" applyAlignment="1">
      <alignment horizontal="right" vertical="center" shrinkToFit="1"/>
    </xf>
    <xf numFmtId="184" fontId="9" fillId="0" borderId="13" xfId="2" applyNumberFormat="1" applyFont="1" applyBorder="1" applyAlignment="1">
      <alignment horizontal="center" vertical="center" shrinkToFit="1"/>
    </xf>
    <xf numFmtId="184" fontId="9" fillId="0" borderId="13" xfId="1" applyNumberFormat="1" applyFont="1" applyFill="1" applyBorder="1" applyAlignment="1">
      <alignment horizontal="right" vertical="center" shrinkToFit="1"/>
    </xf>
    <xf numFmtId="0" fontId="9" fillId="0" borderId="21" xfId="0" applyFont="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protection locked="0"/>
    </xf>
    <xf numFmtId="0" fontId="9" fillId="0" borderId="42" xfId="0" applyFont="1" applyBorder="1" applyAlignment="1" applyProtection="1">
      <alignment horizontal="center" vertical="center" shrinkToFit="1"/>
      <protection locked="0"/>
    </xf>
    <xf numFmtId="184" fontId="9" fillId="0" borderId="13" xfId="0" applyNumberFormat="1" applyFont="1" applyBorder="1" applyAlignment="1" applyProtection="1">
      <alignment horizontal="right" vertical="center" shrinkToFit="1"/>
      <protection locked="0"/>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39" fillId="0" borderId="22" xfId="0" applyFont="1" applyBorder="1" applyAlignment="1">
      <alignment horizontal="center" vertical="center" shrinkToFit="1"/>
    </xf>
    <xf numFmtId="0" fontId="9" fillId="0" borderId="42" xfId="0" applyFont="1" applyBorder="1" applyAlignment="1">
      <alignment horizontal="center" vertical="center" shrinkToFit="1"/>
    </xf>
    <xf numFmtId="184" fontId="9" fillId="0" borderId="13" xfId="0" applyNumberFormat="1" applyFont="1" applyBorder="1" applyAlignment="1">
      <alignment horizontal="right" vertical="center" shrinkToFit="1"/>
    </xf>
    <xf numFmtId="184" fontId="9" fillId="0" borderId="13" xfId="0" applyNumberFormat="1" applyFont="1" applyBorder="1" applyAlignment="1">
      <alignment horizontal="center" vertical="center" shrinkToFit="1"/>
    </xf>
    <xf numFmtId="0" fontId="44" fillId="0" borderId="21" xfId="2" applyFont="1" applyBorder="1" applyAlignment="1">
      <alignment horizontal="center" vertical="center" shrinkToFit="1"/>
    </xf>
    <xf numFmtId="0" fontId="38" fillId="0" borderId="22" xfId="2" applyFont="1" applyBorder="1" applyAlignment="1">
      <alignment horizontal="center" vertical="center" shrinkToFit="1"/>
    </xf>
    <xf numFmtId="0" fontId="38" fillId="0" borderId="42" xfId="2" applyFont="1" applyBorder="1" applyAlignment="1">
      <alignment horizontal="center" vertical="center" shrinkToFit="1"/>
    </xf>
    <xf numFmtId="184" fontId="38" fillId="0" borderId="13" xfId="2" applyNumberFormat="1" applyFont="1" applyBorder="1" applyAlignment="1">
      <alignment horizontal="right" vertical="center" shrinkToFit="1"/>
    </xf>
    <xf numFmtId="184" fontId="38" fillId="0" borderId="13" xfId="2" applyNumberFormat="1" applyFont="1" applyBorder="1" applyAlignment="1">
      <alignment horizontal="center" vertical="center" shrinkToFit="1"/>
    </xf>
    <xf numFmtId="184" fontId="38" fillId="0" borderId="13" xfId="13" applyNumberFormat="1" applyFont="1" applyFill="1" applyBorder="1" applyAlignment="1">
      <alignment horizontal="right" vertical="center" shrinkToFit="1"/>
    </xf>
    <xf numFmtId="0" fontId="9" fillId="0" borderId="21" xfId="2" applyFont="1" applyBorder="1" applyAlignment="1" applyProtection="1">
      <alignment horizontal="center" vertical="center" shrinkToFit="1"/>
      <protection locked="0"/>
    </xf>
    <xf numFmtId="0" fontId="9" fillId="0" borderId="22" xfId="2" applyFont="1" applyBorder="1" applyAlignment="1" applyProtection="1">
      <alignment horizontal="center" vertical="center" shrinkToFit="1"/>
      <protection locked="0"/>
    </xf>
    <xf numFmtId="0" fontId="9" fillId="0" borderId="42" xfId="2" applyFont="1" applyBorder="1" applyAlignment="1" applyProtection="1">
      <alignment horizontal="center" vertical="center" shrinkToFit="1"/>
      <protection locked="0"/>
    </xf>
    <xf numFmtId="184" fontId="9" fillId="0" borderId="13" xfId="2" applyNumberFormat="1" applyFont="1" applyBorder="1" applyAlignment="1" applyProtection="1">
      <alignment horizontal="right" vertical="center" shrinkToFit="1"/>
      <protection locked="0"/>
    </xf>
    <xf numFmtId="184" fontId="9" fillId="0" borderId="13" xfId="2" applyNumberFormat="1" applyFont="1" applyBorder="1" applyAlignment="1" applyProtection="1">
      <alignment horizontal="center" vertical="center" shrinkToFit="1"/>
      <protection locked="0"/>
    </xf>
    <xf numFmtId="0" fontId="9" fillId="0" borderId="76" xfId="2" applyFont="1" applyBorder="1" applyAlignment="1">
      <alignment horizontal="center" vertical="center" shrinkToFit="1"/>
    </xf>
    <xf numFmtId="0" fontId="9" fillId="0" borderId="82" xfId="2" applyFont="1" applyBorder="1" applyAlignment="1">
      <alignment horizontal="center" vertical="center" shrinkToFit="1"/>
    </xf>
    <xf numFmtId="0" fontId="9" fillId="0" borderId="81" xfId="2" applyFont="1" applyBorder="1" applyAlignment="1">
      <alignment horizontal="center" vertical="center" shrinkToFit="1"/>
    </xf>
    <xf numFmtId="184" fontId="9" fillId="0" borderId="64" xfId="2" applyNumberFormat="1" applyFont="1" applyBorder="1" applyAlignment="1">
      <alignment horizontal="right" vertical="center" shrinkToFit="1"/>
    </xf>
    <xf numFmtId="184" fontId="9" fillId="0" borderId="64" xfId="2" applyNumberFormat="1" applyFont="1" applyBorder="1" applyAlignment="1">
      <alignment horizontal="center" vertical="center" shrinkToFit="1"/>
    </xf>
    <xf numFmtId="184" fontId="9" fillId="0" borderId="64" xfId="1" applyNumberFormat="1" applyFont="1" applyFill="1" applyBorder="1" applyAlignment="1">
      <alignment horizontal="right" vertical="center" shrinkToFit="1"/>
    </xf>
    <xf numFmtId="0" fontId="9" fillId="0" borderId="19" xfId="16" applyFont="1" applyBorder="1" applyAlignment="1">
      <alignment horizontal="center" vertical="center" shrinkToFit="1"/>
    </xf>
    <xf numFmtId="0" fontId="9" fillId="0" borderId="34" xfId="16" applyFont="1" applyBorder="1" applyAlignment="1">
      <alignment horizontal="center" vertical="center" shrinkToFit="1"/>
    </xf>
    <xf numFmtId="0" fontId="9" fillId="0" borderId="20" xfId="16" applyFont="1" applyBorder="1" applyAlignment="1">
      <alignment horizontal="center" vertical="center" shrinkToFit="1"/>
    </xf>
    <xf numFmtId="184" fontId="9" fillId="0" borderId="12" xfId="2" applyNumberFormat="1" applyFont="1" applyBorder="1" applyAlignment="1">
      <alignment horizontal="center" vertical="center" shrinkToFit="1"/>
    </xf>
    <xf numFmtId="0" fontId="9" fillId="0" borderId="98" xfId="0" applyFont="1" applyBorder="1" applyAlignment="1">
      <alignment horizontal="center" vertical="center" shrinkToFit="1"/>
    </xf>
    <xf numFmtId="0" fontId="9" fillId="0" borderId="21" xfId="5" applyFont="1" applyBorder="1" applyAlignment="1">
      <alignment horizontal="center" vertical="center" shrinkToFit="1"/>
    </xf>
    <xf numFmtId="0" fontId="9" fillId="0" borderId="22" xfId="5" applyFont="1" applyBorder="1" applyAlignment="1">
      <alignment horizontal="center" vertical="center" shrinkToFit="1"/>
    </xf>
    <xf numFmtId="0" fontId="9" fillId="0" borderId="42" xfId="5" applyFont="1" applyBorder="1" applyAlignment="1">
      <alignment horizontal="center" vertical="center" shrinkToFit="1"/>
    </xf>
    <xf numFmtId="184" fontId="9" fillId="0" borderId="13" xfId="5" applyNumberFormat="1" applyFont="1" applyBorder="1" applyAlignment="1">
      <alignment horizontal="right" vertical="center" shrinkToFit="1"/>
    </xf>
    <xf numFmtId="184" fontId="9" fillId="0" borderId="13" xfId="5" applyNumberFormat="1" applyFont="1" applyBorder="1" applyAlignment="1">
      <alignment horizontal="center" vertical="center" shrinkToFit="1"/>
    </xf>
    <xf numFmtId="0" fontId="9" fillId="0" borderId="24" xfId="2" applyFont="1" applyBorder="1" applyAlignment="1">
      <alignment horizontal="center" vertical="center" shrinkToFit="1"/>
    </xf>
    <xf numFmtId="0" fontId="9" fillId="0" borderId="25" xfId="2" applyFont="1" applyBorder="1" applyAlignment="1">
      <alignment horizontal="center" vertical="center" shrinkToFit="1"/>
    </xf>
    <xf numFmtId="0" fontId="9" fillId="0" borderId="43" xfId="2" applyFont="1" applyBorder="1" applyAlignment="1">
      <alignment horizontal="center" vertical="center" shrinkToFit="1"/>
    </xf>
    <xf numFmtId="184" fontId="9" fillId="0" borderId="14" xfId="2" applyNumberFormat="1" applyFont="1" applyBorder="1" applyAlignment="1">
      <alignment horizontal="right" vertical="center" shrinkToFit="1"/>
    </xf>
    <xf numFmtId="184" fontId="9" fillId="0" borderId="14" xfId="2" applyNumberFormat="1" applyFont="1" applyBorder="1" applyAlignment="1">
      <alignment horizontal="center" vertical="center" shrinkToFit="1"/>
    </xf>
    <xf numFmtId="184" fontId="9" fillId="0" borderId="14" xfId="13" applyNumberFormat="1" applyFont="1" applyFill="1" applyBorder="1" applyAlignment="1">
      <alignment horizontal="right" vertical="center" shrinkToFit="1"/>
    </xf>
    <xf numFmtId="0" fontId="9" fillId="0" borderId="94" xfId="2" applyFont="1" applyBorder="1" applyAlignment="1">
      <alignment horizontal="center" vertical="center" shrinkToFit="1"/>
    </xf>
    <xf numFmtId="0" fontId="9" fillId="0" borderId="95" xfId="2" applyFont="1" applyBorder="1" applyAlignment="1">
      <alignment horizontal="center" vertical="center" shrinkToFit="1"/>
    </xf>
    <xf numFmtId="184" fontId="9" fillId="0" borderId="53" xfId="2" applyNumberFormat="1" applyFont="1" applyBorder="1" applyAlignment="1">
      <alignment horizontal="right" vertical="center" shrinkToFit="1"/>
    </xf>
    <xf numFmtId="184" fontId="9" fillId="0" borderId="53" xfId="2" applyNumberFormat="1" applyFont="1" applyBorder="1" applyAlignment="1">
      <alignment horizontal="center" vertical="center" shrinkToFit="1"/>
    </xf>
    <xf numFmtId="184" fontId="9" fillId="0" borderId="53" xfId="13" applyNumberFormat="1" applyFont="1" applyFill="1" applyBorder="1" applyAlignment="1">
      <alignment horizontal="right" vertical="center" shrinkToFit="1"/>
    </xf>
    <xf numFmtId="0" fontId="9" fillId="0" borderId="21" xfId="79" applyFont="1" applyBorder="1" applyAlignment="1">
      <alignment horizontal="center" vertical="center" shrinkToFit="1"/>
    </xf>
    <xf numFmtId="0" fontId="9" fillId="0" borderId="22" xfId="79" applyFont="1" applyBorder="1" applyAlignment="1">
      <alignment horizontal="center" vertical="center" shrinkToFit="1"/>
    </xf>
    <xf numFmtId="0" fontId="9" fillId="0" borderId="42" xfId="79" applyFont="1" applyBorder="1" applyAlignment="1">
      <alignment horizontal="center" vertical="center" shrinkToFit="1"/>
    </xf>
    <xf numFmtId="184" fontId="9" fillId="0" borderId="13" xfId="79" applyNumberFormat="1" applyFont="1" applyBorder="1" applyAlignment="1">
      <alignment horizontal="right" vertical="center" shrinkToFit="1"/>
    </xf>
    <xf numFmtId="184" fontId="9" fillId="0" borderId="13" xfId="79" applyNumberFormat="1" applyFont="1" applyBorder="1" applyAlignment="1">
      <alignment horizontal="center" vertical="center" shrinkToFit="1"/>
    </xf>
    <xf numFmtId="184" fontId="9" fillId="0" borderId="62" xfId="2" applyNumberFormat="1" applyFont="1" applyBorder="1" applyAlignment="1">
      <alignment horizontal="center" vertical="center" shrinkToFit="1"/>
    </xf>
    <xf numFmtId="184" fontId="9" fillId="0" borderId="22" xfId="2" applyNumberFormat="1" applyFont="1" applyBorder="1" applyAlignment="1">
      <alignment horizontal="center" vertical="center" shrinkToFit="1"/>
    </xf>
    <xf numFmtId="184" fontId="9" fillId="0" borderId="23" xfId="2" applyNumberFormat="1" applyFont="1" applyBorder="1" applyAlignment="1">
      <alignment horizontal="center" vertical="center" shrinkToFit="1"/>
    </xf>
    <xf numFmtId="184" fontId="9" fillId="0" borderId="13" xfId="5" applyNumberFormat="1" applyFont="1" applyBorder="1" applyAlignment="1" applyProtection="1">
      <alignment horizontal="center" vertical="center" shrinkToFit="1"/>
      <protection locked="0"/>
    </xf>
    <xf numFmtId="0" fontId="9" fillId="0" borderId="76" xfId="0" applyFont="1" applyBorder="1" applyAlignment="1" applyProtection="1">
      <alignment horizontal="center" vertical="center" shrinkToFit="1"/>
      <protection locked="0"/>
    </xf>
    <xf numFmtId="0" fontId="9" fillId="0" borderId="82" xfId="0" applyFont="1" applyBorder="1" applyAlignment="1" applyProtection="1">
      <alignment horizontal="center" vertical="center" shrinkToFit="1"/>
      <protection locked="0"/>
    </xf>
    <xf numFmtId="0" fontId="9" fillId="0" borderId="81" xfId="0" applyFont="1" applyBorder="1" applyAlignment="1" applyProtection="1">
      <alignment horizontal="center" vertical="center" shrinkToFit="1"/>
      <protection locked="0"/>
    </xf>
    <xf numFmtId="0" fontId="9" fillId="0" borderId="64" xfId="0" applyFont="1" applyBorder="1" applyAlignment="1" applyProtection="1">
      <alignment horizontal="center" vertical="center" shrinkToFit="1"/>
      <protection locked="0"/>
    </xf>
    <xf numFmtId="184" fontId="9" fillId="0" borderId="64" xfId="0" applyNumberFormat="1" applyFont="1" applyBorder="1" applyAlignment="1" applyProtection="1">
      <alignment horizontal="right" vertical="center" shrinkToFit="1"/>
      <protection locked="0"/>
    </xf>
    <xf numFmtId="184" fontId="9" fillId="0" borderId="64" xfId="0" applyNumberFormat="1" applyFont="1" applyBorder="1" applyAlignment="1" applyProtection="1">
      <alignment horizontal="center" vertical="center" shrinkToFit="1"/>
      <protection locked="0"/>
    </xf>
    <xf numFmtId="184" fontId="43" fillId="0" borderId="13" xfId="2" applyNumberFormat="1" applyFont="1" applyBorder="1" applyAlignment="1">
      <alignment horizontal="right" vertical="center" wrapText="1" shrinkToFit="1"/>
    </xf>
    <xf numFmtId="0" fontId="9" fillId="0" borderId="21" xfId="5" applyFont="1" applyBorder="1" applyAlignment="1" applyProtection="1">
      <alignment horizontal="center" vertical="center" shrinkToFit="1"/>
      <protection locked="0"/>
    </xf>
    <xf numFmtId="0" fontId="9" fillId="0" borderId="22" xfId="5" applyFont="1" applyBorder="1" applyAlignment="1" applyProtection="1">
      <alignment horizontal="center" vertical="center" shrinkToFit="1"/>
      <protection locked="0"/>
    </xf>
    <xf numFmtId="0" fontId="9" fillId="0" borderId="42" xfId="5" applyFont="1" applyBorder="1" applyAlignment="1" applyProtection="1">
      <alignment horizontal="center" vertical="center" shrinkToFit="1"/>
      <protection locked="0"/>
    </xf>
    <xf numFmtId="0" fontId="9" fillId="0" borderId="13" xfId="5" applyFont="1" applyBorder="1" applyAlignment="1" applyProtection="1">
      <alignment horizontal="center" vertical="center" shrinkToFit="1"/>
      <protection locked="0"/>
    </xf>
    <xf numFmtId="184" fontId="9" fillId="0" borderId="13" xfId="5" applyNumberFormat="1" applyFont="1" applyBorder="1" applyAlignment="1" applyProtection="1">
      <alignment horizontal="right" vertical="center" shrinkToFit="1"/>
      <protection locked="0"/>
    </xf>
    <xf numFmtId="184" fontId="9" fillId="0" borderId="9" xfId="0" applyNumberFormat="1" applyFont="1" applyBorder="1" applyAlignment="1">
      <alignment horizontal="right" vertical="center" shrinkToFit="1"/>
    </xf>
    <xf numFmtId="184" fontId="9" fillId="0" borderId="16" xfId="0" applyNumberFormat="1" applyFont="1" applyBorder="1" applyAlignment="1">
      <alignment horizontal="right" vertical="center" shrinkToFit="1"/>
    </xf>
    <xf numFmtId="184" fontId="9" fillId="0" borderId="37" xfId="0" applyNumberFormat="1" applyFont="1" applyBorder="1" applyAlignment="1">
      <alignment horizontal="right" vertical="center" shrinkToFit="1"/>
    </xf>
    <xf numFmtId="184" fontId="9" fillId="0" borderId="17" xfId="0" applyNumberFormat="1" applyFont="1" applyBorder="1" applyAlignment="1">
      <alignment horizontal="right" vertical="center" shrinkToFit="1"/>
    </xf>
    <xf numFmtId="184" fontId="9" fillId="0" borderId="1" xfId="0" applyNumberFormat="1" applyFont="1" applyBorder="1" applyAlignment="1">
      <alignment horizontal="right" vertical="center" shrinkToFit="1"/>
    </xf>
    <xf numFmtId="184" fontId="9" fillId="0" borderId="6" xfId="0" applyNumberFormat="1" applyFont="1" applyBorder="1" applyAlignment="1">
      <alignment horizontal="right" vertical="center" shrinkToFit="1"/>
    </xf>
    <xf numFmtId="184" fontId="35" fillId="0" borderId="66" xfId="0" applyNumberFormat="1" applyFont="1" applyBorder="1" applyAlignment="1">
      <alignment vertical="center"/>
    </xf>
    <xf numFmtId="184" fontId="9" fillId="0" borderId="6" xfId="0" applyNumberFormat="1" applyFont="1" applyBorder="1" applyAlignment="1">
      <alignment vertical="center" shrinkToFit="1"/>
    </xf>
    <xf numFmtId="184" fontId="9" fillId="0" borderId="6" xfId="1" applyNumberFormat="1" applyFont="1" applyFill="1" applyBorder="1" applyAlignment="1">
      <alignment vertical="center" shrinkToFit="1"/>
    </xf>
    <xf numFmtId="38" fontId="35" fillId="0" borderId="0" xfId="1" applyFont="1" applyFill="1" applyAlignment="1">
      <alignment vertical="center"/>
    </xf>
    <xf numFmtId="38" fontId="40" fillId="0" borderId="0" xfId="1" applyFont="1" applyFill="1" applyBorder="1" applyAlignment="1">
      <alignment horizontal="center" vertical="center" shrinkToFit="1"/>
    </xf>
    <xf numFmtId="38" fontId="9" fillId="0" borderId="1" xfId="1" applyFont="1" applyFill="1" applyBorder="1" applyAlignment="1">
      <alignment horizontal="center" vertical="center" shrinkToFit="1"/>
    </xf>
    <xf numFmtId="0" fontId="9" fillId="0" borderId="39" xfId="0" applyFont="1" applyBorder="1" applyAlignment="1" applyProtection="1">
      <alignment vertical="center" shrinkToFit="1"/>
      <protection locked="0"/>
    </xf>
    <xf numFmtId="184" fontId="9" fillId="0" borderId="7" xfId="0" applyNumberFormat="1" applyFont="1" applyBorder="1" applyAlignment="1" applyProtection="1">
      <alignment vertical="center" shrinkToFit="1"/>
      <protection locked="0"/>
    </xf>
    <xf numFmtId="184" fontId="9" fillId="0" borderId="13" xfId="0" applyNumberFormat="1" applyFont="1" applyBorder="1" applyAlignment="1" applyProtection="1">
      <alignment vertical="center" shrinkToFit="1"/>
      <protection locked="0"/>
    </xf>
    <xf numFmtId="184" fontId="9" fillId="0" borderId="39" xfId="0" applyNumberFormat="1" applyFont="1" applyBorder="1" applyAlignment="1" applyProtection="1">
      <alignment vertical="center" shrinkToFit="1"/>
      <protection locked="0"/>
    </xf>
    <xf numFmtId="184" fontId="9" fillId="0" borderId="39" xfId="2" applyNumberFormat="1" applyFont="1" applyBorder="1" applyAlignment="1" applyProtection="1">
      <alignment vertical="center" shrinkToFit="1"/>
      <protection locked="0"/>
    </xf>
    <xf numFmtId="184" fontId="9" fillId="0" borderId="13" xfId="2" applyNumberFormat="1" applyFont="1" applyBorder="1" applyAlignment="1" applyProtection="1">
      <alignment vertical="center" shrinkToFit="1"/>
      <protection locked="0"/>
    </xf>
    <xf numFmtId="0" fontId="9" fillId="0" borderId="5" xfId="2" applyFont="1" applyBorder="1" applyAlignment="1">
      <alignment vertical="center" shrinkToFit="1"/>
    </xf>
    <xf numFmtId="184" fontId="9" fillId="0" borderId="5" xfId="2" applyNumberFormat="1" applyFont="1" applyBorder="1" applyAlignment="1">
      <alignment horizontal="right" vertical="center" shrinkToFit="1"/>
    </xf>
    <xf numFmtId="0" fontId="9" fillId="0" borderId="9" xfId="0" applyFont="1" applyBorder="1" applyAlignment="1" applyProtection="1">
      <alignment vertical="center" shrinkToFit="1"/>
      <protection locked="0"/>
    </xf>
    <xf numFmtId="184" fontId="9" fillId="0" borderId="9" xfId="2" applyNumberFormat="1" applyFont="1" applyBorder="1" applyAlignment="1" applyProtection="1">
      <alignment vertical="center" shrinkToFit="1"/>
      <protection locked="0"/>
    </xf>
    <xf numFmtId="184" fontId="9" fillId="0" borderId="6" xfId="2" applyNumberFormat="1" applyFont="1" applyBorder="1" applyAlignment="1" applyProtection="1">
      <alignment horizontal="right" vertical="center" shrinkToFit="1"/>
      <protection locked="0"/>
    </xf>
    <xf numFmtId="0" fontId="39" fillId="0" borderId="13" xfId="0" applyFont="1" applyBorder="1" applyAlignment="1">
      <alignment vertical="center" shrinkToFit="1"/>
    </xf>
    <xf numFmtId="184" fontId="9" fillId="0" borderId="13" xfId="88" applyNumberFormat="1" applyFont="1" applyFill="1" applyBorder="1" applyAlignment="1">
      <alignment horizontal="right" vertical="center" shrinkToFit="1"/>
    </xf>
    <xf numFmtId="0" fontId="38" fillId="0" borderId="13" xfId="2" applyFont="1" applyBorder="1" applyAlignment="1">
      <alignment vertical="center" wrapText="1" shrinkToFit="1"/>
    </xf>
    <xf numFmtId="184" fontId="9" fillId="0" borderId="14" xfId="1" applyNumberFormat="1" applyFont="1" applyFill="1" applyBorder="1" applyAlignment="1">
      <alignment horizontal="right" vertical="center" shrinkToFit="1"/>
    </xf>
    <xf numFmtId="0" fontId="9" fillId="0" borderId="12" xfId="2" applyFont="1" applyBorder="1" applyAlignment="1">
      <alignment vertical="center" wrapText="1" shrinkToFit="1"/>
    </xf>
    <xf numFmtId="184" fontId="9" fillId="0" borderId="12" xfId="13" applyNumberFormat="1" applyFont="1" applyFill="1" applyBorder="1" applyAlignment="1">
      <alignment horizontal="right" vertical="center" wrapText="1" shrinkToFit="1"/>
    </xf>
    <xf numFmtId="184" fontId="9" fillId="0" borderId="12" xfId="2" applyNumberFormat="1" applyFont="1" applyBorder="1" applyAlignment="1">
      <alignment vertical="center" shrinkToFit="1"/>
    </xf>
    <xf numFmtId="0" fontId="9" fillId="0" borderId="53" xfId="2" applyFont="1" applyBorder="1" applyAlignment="1">
      <alignment vertical="center" wrapText="1" shrinkToFit="1"/>
    </xf>
    <xf numFmtId="184" fontId="9" fillId="0" borderId="53" xfId="13" applyNumberFormat="1" applyFont="1" applyFill="1" applyBorder="1" applyAlignment="1">
      <alignment horizontal="right" vertical="center" wrapText="1" shrinkToFit="1"/>
    </xf>
    <xf numFmtId="184" fontId="9" fillId="0" borderId="53" xfId="2" applyNumberFormat="1" applyFont="1" applyBorder="1" applyAlignment="1">
      <alignment vertical="center" shrinkToFit="1"/>
    </xf>
    <xf numFmtId="184" fontId="9" fillId="0" borderId="13" xfId="2" applyNumberFormat="1" applyFont="1" applyBorder="1" applyAlignment="1">
      <alignment vertical="center" shrinkToFit="1"/>
    </xf>
    <xf numFmtId="184" fontId="9" fillId="0" borderId="13" xfId="0" applyNumberFormat="1" applyFont="1" applyBorder="1" applyAlignment="1">
      <alignment vertical="center" shrinkToFit="1"/>
    </xf>
    <xf numFmtId="0" fontId="9" fillId="0" borderId="63" xfId="0" applyFont="1" applyBorder="1" applyAlignment="1">
      <alignment vertical="center" shrinkToFit="1"/>
    </xf>
    <xf numFmtId="184" fontId="9" fillId="0" borderId="13" xfId="13" applyNumberFormat="1" applyFont="1" applyFill="1" applyBorder="1" applyAlignment="1">
      <alignment horizontal="right" vertical="center" wrapText="1" shrinkToFit="1"/>
    </xf>
    <xf numFmtId="184" fontId="9" fillId="0" borderId="13" xfId="1" applyNumberFormat="1" applyFont="1" applyFill="1" applyBorder="1" applyAlignment="1">
      <alignment vertical="center" shrinkToFit="1"/>
    </xf>
    <xf numFmtId="0" fontId="9" fillId="0" borderId="64" xfId="2" applyFont="1" applyBorder="1" applyAlignment="1">
      <alignment vertical="center" wrapText="1" shrinkToFit="1"/>
    </xf>
    <xf numFmtId="184" fontId="9" fillId="0" borderId="64" xfId="2" applyNumberFormat="1" applyFont="1" applyBorder="1" applyAlignment="1">
      <alignment vertical="center" shrinkToFit="1"/>
    </xf>
    <xf numFmtId="184" fontId="39" fillId="0" borderId="13" xfId="2" applyNumberFormat="1" applyFont="1" applyBorder="1" applyAlignment="1">
      <alignment vertical="center" shrinkToFit="1"/>
    </xf>
    <xf numFmtId="184" fontId="9" fillId="0" borderId="13" xfId="250" applyNumberFormat="1" applyFont="1" applyFill="1" applyBorder="1" applyAlignment="1">
      <alignment vertical="center" shrinkToFit="1"/>
    </xf>
    <xf numFmtId="184" fontId="35" fillId="0" borderId="13" xfId="2" applyNumberFormat="1" applyFont="1" applyBorder="1" applyAlignment="1">
      <alignment vertical="center"/>
    </xf>
    <xf numFmtId="184" fontId="9" fillId="0" borderId="13" xfId="2" applyNumberFormat="1" applyFont="1" applyBorder="1" applyAlignment="1" applyProtection="1">
      <alignment horizontal="right" vertical="center" wrapText="1" shrinkToFit="1"/>
      <protection locked="0"/>
    </xf>
    <xf numFmtId="184" fontId="9" fillId="0" borderId="13" xfId="2" applyNumberFormat="1" applyFont="1" applyBorder="1" applyAlignment="1" applyProtection="1">
      <alignment vertical="center" wrapText="1" shrinkToFit="1"/>
      <protection locked="0"/>
    </xf>
    <xf numFmtId="184" fontId="9" fillId="0" borderId="13" xfId="2" applyNumberFormat="1" applyFont="1" applyBorder="1" applyAlignment="1">
      <alignment vertical="center" wrapText="1" shrinkToFit="1"/>
    </xf>
    <xf numFmtId="184" fontId="9" fillId="0" borderId="13" xfId="13" applyNumberFormat="1" applyFont="1" applyFill="1" applyBorder="1" applyAlignment="1">
      <alignment vertical="center" shrinkToFit="1"/>
    </xf>
    <xf numFmtId="0" fontId="9" fillId="0" borderId="39" xfId="2" applyFont="1" applyBorder="1" applyAlignment="1">
      <alignment horizontal="center" vertical="center" shrinkToFit="1"/>
    </xf>
    <xf numFmtId="0" fontId="9" fillId="0" borderId="62" xfId="2" applyFont="1" applyBorder="1" applyAlignment="1">
      <alignment horizontal="center" vertical="center" shrinkToFit="1"/>
    </xf>
    <xf numFmtId="184" fontId="9" fillId="0" borderId="14" xfId="2" applyNumberFormat="1" applyFont="1" applyBorder="1" applyAlignment="1">
      <alignment vertical="center" shrinkToFit="1"/>
    </xf>
    <xf numFmtId="0" fontId="9" fillId="0" borderId="6" xfId="0" applyFont="1" applyBorder="1" applyAlignment="1">
      <alignment vertical="center" shrinkToFit="1"/>
    </xf>
    <xf numFmtId="184" fontId="9" fillId="0" borderId="6" xfId="88" applyNumberFormat="1" applyFont="1" applyFill="1" applyBorder="1" applyAlignment="1">
      <alignment horizontal="right" vertical="center" shrinkToFit="1"/>
    </xf>
    <xf numFmtId="184" fontId="9" fillId="0" borderId="14" xfId="88" applyNumberFormat="1" applyFont="1" applyFill="1" applyBorder="1" applyAlignment="1">
      <alignment horizontal="right" vertical="center" shrinkToFit="1"/>
    </xf>
    <xf numFmtId="0" fontId="9" fillId="0" borderId="13" xfId="2" quotePrefix="1" applyFont="1" applyBorder="1" applyAlignment="1">
      <alignment vertical="center" shrinkToFit="1"/>
    </xf>
    <xf numFmtId="0" fontId="9" fillId="0" borderId="14" xfId="2" applyFont="1" applyBorder="1" applyAlignment="1">
      <alignment vertical="center" wrapText="1" shrinkToFit="1"/>
    </xf>
    <xf numFmtId="3" fontId="9" fillId="0" borderId="14" xfId="2" applyNumberFormat="1" applyFont="1" applyBorder="1" applyAlignment="1">
      <alignment horizontal="right" vertical="center" shrinkToFit="1"/>
    </xf>
    <xf numFmtId="0" fontId="35" fillId="0" borderId="0" xfId="0" applyFont="1"/>
    <xf numFmtId="0" fontId="45" fillId="0" borderId="0" xfId="0" applyFont="1" applyAlignment="1">
      <alignment vertical="center"/>
    </xf>
    <xf numFmtId="0" fontId="9" fillId="0" borderId="0" xfId="0" applyFont="1" applyAlignment="1">
      <alignment wrapText="1"/>
    </xf>
    <xf numFmtId="0" fontId="9" fillId="0" borderId="38" xfId="2" applyFont="1" applyBorder="1" applyAlignment="1">
      <alignment horizontal="center" vertical="center" shrinkToFit="1"/>
    </xf>
    <xf numFmtId="0" fontId="9" fillId="0" borderId="13" xfId="2" applyFont="1" applyBorder="1" applyAlignment="1">
      <alignment vertical="center" wrapText="1"/>
    </xf>
    <xf numFmtId="0" fontId="9" fillId="0" borderId="40" xfId="2" applyFont="1" applyBorder="1" applyAlignment="1">
      <alignment horizontal="center" vertical="center" shrinkToFit="1"/>
    </xf>
    <xf numFmtId="184" fontId="9" fillId="0" borderId="12" xfId="2" applyNumberFormat="1" applyFont="1" applyBorder="1" applyAlignment="1">
      <alignment vertical="center" wrapText="1" shrinkToFit="1"/>
    </xf>
    <xf numFmtId="0" fontId="9" fillId="0" borderId="39" xfId="79" applyFont="1" applyBorder="1" applyAlignment="1">
      <alignment horizontal="center" vertical="center" shrinkToFit="1"/>
    </xf>
    <xf numFmtId="0" fontId="9" fillId="0" borderId="13" xfId="79" applyFont="1" applyBorder="1" applyAlignment="1">
      <alignment vertical="center" wrapText="1" shrinkToFit="1"/>
    </xf>
    <xf numFmtId="0" fontId="9" fillId="0" borderId="40" xfId="0" applyFont="1" applyBorder="1" applyAlignment="1">
      <alignment horizontal="center" vertical="center" shrinkToFit="1"/>
    </xf>
    <xf numFmtId="0" fontId="9" fillId="0" borderId="14" xfId="0" applyFont="1" applyBorder="1" applyAlignment="1">
      <alignment vertical="center" wrapText="1" shrinkToFit="1"/>
    </xf>
    <xf numFmtId="0" fontId="9" fillId="0" borderId="13" xfId="5" applyFont="1" applyBorder="1" applyAlignment="1">
      <alignment vertical="center" wrapText="1" shrinkToFit="1"/>
    </xf>
    <xf numFmtId="184" fontId="25" fillId="0" borderId="0" xfId="0" applyNumberFormat="1" applyFont="1" applyAlignment="1">
      <alignment vertical="center"/>
    </xf>
    <xf numFmtId="184" fontId="9" fillId="0" borderId="30" xfId="2" applyNumberFormat="1" applyFont="1" applyBorder="1" applyAlignment="1">
      <alignment horizontal="center" vertical="center" shrinkToFit="1"/>
    </xf>
    <xf numFmtId="0" fontId="9" fillId="0" borderId="32" xfId="2" applyFont="1" applyBorder="1" applyAlignment="1">
      <alignment horizontal="center" vertical="center" shrinkToFit="1"/>
    </xf>
    <xf numFmtId="184" fontId="9" fillId="0" borderId="15" xfId="2" applyNumberFormat="1" applyFont="1" applyBorder="1" applyAlignment="1">
      <alignment horizontal="right" vertical="center" shrinkToFit="1"/>
    </xf>
    <xf numFmtId="0" fontId="9" fillId="0" borderId="20" xfId="2" applyFont="1" applyBorder="1" applyAlignment="1">
      <alignment horizontal="center" vertical="center" shrinkToFit="1"/>
    </xf>
    <xf numFmtId="184" fontId="9" fillId="0" borderId="18" xfId="13" applyNumberFormat="1" applyFont="1" applyFill="1" applyBorder="1" applyAlignment="1">
      <alignment horizontal="right" vertical="center" shrinkToFit="1"/>
    </xf>
    <xf numFmtId="0" fontId="9" fillId="0" borderId="23" xfId="2" applyFont="1" applyBorder="1" applyAlignment="1">
      <alignment horizontal="center" vertical="center" shrinkToFit="1"/>
    </xf>
    <xf numFmtId="184" fontId="9" fillId="0" borderId="21" xfId="1" applyNumberFormat="1" applyFont="1" applyFill="1" applyBorder="1" applyAlignment="1">
      <alignment horizontal="right" vertical="center" shrinkToFit="1"/>
    </xf>
    <xf numFmtId="184" fontId="9" fillId="0" borderId="21" xfId="0" applyNumberFormat="1" applyFont="1" applyBorder="1" applyAlignment="1" applyProtection="1">
      <alignment horizontal="right" vertical="center" shrinkToFit="1"/>
      <protection locked="0"/>
    </xf>
    <xf numFmtId="184" fontId="9" fillId="0" borderId="56" xfId="0" applyNumberFormat="1" applyFont="1" applyBorder="1" applyAlignment="1" applyProtection="1">
      <alignment horizontal="right" vertical="center" shrinkToFit="1"/>
      <protection locked="0"/>
    </xf>
    <xf numFmtId="0" fontId="9" fillId="0" borderId="23" xfId="0" applyFont="1" applyBorder="1" applyAlignment="1">
      <alignment horizontal="center" vertical="center" shrinkToFit="1"/>
    </xf>
    <xf numFmtId="184" fontId="9" fillId="0" borderId="39" xfId="0" applyNumberFormat="1" applyFont="1" applyBorder="1" applyAlignment="1">
      <alignment horizontal="right" vertical="center" shrinkToFit="1"/>
    </xf>
    <xf numFmtId="0" fontId="9" fillId="0" borderId="23" xfId="0" applyFont="1" applyBorder="1" applyAlignment="1">
      <alignment horizontal="right" vertical="center" shrinkToFit="1"/>
    </xf>
    <xf numFmtId="184" fontId="9" fillId="0" borderId="21" xfId="88" applyNumberFormat="1" applyFont="1" applyFill="1" applyBorder="1" applyAlignment="1">
      <alignment horizontal="right" vertical="center" shrinkToFit="1"/>
    </xf>
    <xf numFmtId="0" fontId="38" fillId="0" borderId="23" xfId="2" applyFont="1" applyBorder="1" applyAlignment="1">
      <alignment horizontal="center" vertical="center" shrinkToFit="1"/>
    </xf>
    <xf numFmtId="184" fontId="44" fillId="0" borderId="56" xfId="2" applyNumberFormat="1" applyFont="1" applyBorder="1" applyAlignment="1">
      <alignment horizontal="right" vertical="center" shrinkToFit="1"/>
    </xf>
    <xf numFmtId="0" fontId="44" fillId="0" borderId="42" xfId="2" applyFont="1" applyBorder="1" applyAlignment="1">
      <alignment horizontal="center" vertical="center" shrinkToFit="1"/>
    </xf>
    <xf numFmtId="184" fontId="38" fillId="0" borderId="21" xfId="13" applyNumberFormat="1" applyFont="1" applyFill="1" applyBorder="1" applyAlignment="1">
      <alignment horizontal="right" vertical="center" shrinkToFit="1"/>
    </xf>
    <xf numFmtId="184" fontId="9" fillId="0" borderId="21" xfId="2" applyNumberFormat="1" applyFont="1" applyBorder="1" applyAlignment="1" applyProtection="1">
      <alignment horizontal="right" vertical="center" shrinkToFit="1"/>
      <protection locked="0"/>
    </xf>
    <xf numFmtId="0" fontId="9" fillId="0" borderId="23" xfId="2" applyFont="1" applyBorder="1" applyAlignment="1" applyProtection="1">
      <alignment horizontal="center" vertical="center" shrinkToFit="1"/>
      <protection locked="0"/>
    </xf>
    <xf numFmtId="184" fontId="9" fillId="0" borderId="56" xfId="2" applyNumberFormat="1" applyFont="1" applyBorder="1" applyAlignment="1" applyProtection="1">
      <alignment horizontal="right" vertical="center" shrinkToFit="1"/>
      <protection locked="0"/>
    </xf>
    <xf numFmtId="184" fontId="9" fillId="0" borderId="24" xfId="2" applyNumberFormat="1" applyFont="1" applyBorder="1" applyAlignment="1" applyProtection="1">
      <alignment horizontal="right" vertical="center" shrinkToFit="1"/>
      <protection locked="0"/>
    </xf>
    <xf numFmtId="0" fontId="9" fillId="0" borderId="43" xfId="2" applyFont="1" applyBorder="1" applyAlignment="1" applyProtection="1">
      <alignment horizontal="center" vertical="center" shrinkToFit="1"/>
      <protection locked="0"/>
    </xf>
    <xf numFmtId="0" fontId="9" fillId="0" borderId="26" xfId="2" applyFont="1" applyBorder="1" applyAlignment="1" applyProtection="1">
      <alignment horizontal="center" vertical="center" shrinkToFit="1"/>
      <protection locked="0"/>
    </xf>
    <xf numFmtId="184" fontId="9" fillId="0" borderId="57" xfId="2" applyNumberFormat="1" applyFont="1" applyBorder="1" applyAlignment="1" applyProtection="1">
      <alignment horizontal="right" vertical="center" shrinkToFit="1"/>
      <protection locked="0"/>
    </xf>
    <xf numFmtId="0" fontId="9" fillId="0" borderId="23" xfId="0" applyFont="1" applyBorder="1" applyAlignment="1" applyProtection="1">
      <alignment horizontal="center" vertical="center" shrinkToFit="1"/>
      <protection locked="0"/>
    </xf>
    <xf numFmtId="0" fontId="9" fillId="0" borderId="23" xfId="5" applyFont="1" applyBorder="1" applyAlignment="1">
      <alignment horizontal="center" vertical="center" shrinkToFit="1"/>
    </xf>
    <xf numFmtId="184" fontId="9" fillId="0" borderId="21" xfId="2" quotePrefix="1" applyNumberFormat="1" applyFont="1" applyBorder="1" applyAlignment="1">
      <alignment horizontal="right" vertical="center" shrinkToFit="1"/>
    </xf>
    <xf numFmtId="0" fontId="9" fillId="0" borderId="26" xfId="2" applyFont="1" applyBorder="1" applyAlignment="1">
      <alignment horizontal="center" vertical="center" shrinkToFit="1"/>
    </xf>
    <xf numFmtId="184" fontId="9" fillId="0" borderId="24" xfId="13" applyNumberFormat="1" applyFont="1" applyFill="1" applyBorder="1" applyAlignment="1">
      <alignment horizontal="right" vertical="center" shrinkToFit="1"/>
    </xf>
    <xf numFmtId="0" fontId="9" fillId="0" borderId="23" xfId="79" applyFont="1" applyBorder="1" applyAlignment="1">
      <alignment horizontal="center" vertical="center" shrinkToFit="1"/>
    </xf>
    <xf numFmtId="184" fontId="39" fillId="0" borderId="21" xfId="2" applyNumberFormat="1" applyFont="1" applyBorder="1" applyAlignment="1" applyProtection="1">
      <alignment horizontal="right" vertical="center" shrinkToFit="1"/>
      <protection locked="0"/>
    </xf>
    <xf numFmtId="0" fontId="39" fillId="0" borderId="23" xfId="2" applyFont="1" applyBorder="1" applyAlignment="1" applyProtection="1">
      <alignment horizontal="center" vertical="center" shrinkToFit="1"/>
      <protection locked="0"/>
    </xf>
    <xf numFmtId="184" fontId="9" fillId="0" borderId="21" xfId="1" applyNumberFormat="1" applyFont="1" applyFill="1" applyBorder="1" applyAlignment="1" applyProtection="1">
      <alignment horizontal="right" vertical="center" shrinkToFit="1"/>
      <protection locked="0"/>
    </xf>
    <xf numFmtId="0" fontId="9" fillId="0" borderId="23" xfId="5" applyFont="1" applyBorder="1" applyAlignment="1" applyProtection="1">
      <alignment horizontal="center" vertical="center" shrinkToFit="1"/>
      <protection locked="0"/>
    </xf>
    <xf numFmtId="184" fontId="9" fillId="0" borderId="56" xfId="1" applyNumberFormat="1" applyFont="1" applyFill="1" applyBorder="1" applyAlignment="1" applyProtection="1">
      <alignment horizontal="right" vertical="center" shrinkToFit="1"/>
      <protection locked="0"/>
    </xf>
    <xf numFmtId="184" fontId="39" fillId="0" borderId="21" xfId="88" applyNumberFormat="1" applyFont="1" applyFill="1" applyBorder="1" applyAlignment="1">
      <alignment horizontal="right" vertical="center" shrinkToFit="1"/>
    </xf>
    <xf numFmtId="0" fontId="39" fillId="0" borderId="23" xfId="0" applyFont="1" applyBorder="1" applyAlignment="1">
      <alignment horizontal="center" vertical="center" shrinkToFit="1"/>
    </xf>
    <xf numFmtId="184" fontId="9" fillId="0" borderId="24" xfId="88" applyNumberFormat="1" applyFont="1" applyFill="1" applyBorder="1" applyAlignment="1">
      <alignment horizontal="right" vertical="center" shrinkToFit="1"/>
    </xf>
    <xf numFmtId="0" fontId="9" fillId="0" borderId="43" xfId="0" applyFont="1" applyBorder="1" applyAlignment="1">
      <alignment horizontal="center" vertical="center" shrinkToFit="1"/>
    </xf>
    <xf numFmtId="0" fontId="9" fillId="0" borderId="26" xfId="0" applyFont="1" applyBorder="1" applyAlignment="1">
      <alignment horizontal="center" vertical="center" shrinkToFit="1"/>
    </xf>
    <xf numFmtId="184" fontId="9" fillId="0" borderId="57" xfId="0" applyNumberFormat="1" applyFont="1" applyBorder="1" applyAlignment="1">
      <alignment horizontal="right" vertical="center" shrinkToFit="1"/>
    </xf>
    <xf numFmtId="184" fontId="9" fillId="0" borderId="21" xfId="13" applyNumberFormat="1" applyFont="1" applyFill="1" applyBorder="1" applyAlignment="1" applyProtection="1">
      <alignment horizontal="right" vertical="center" shrinkToFit="1"/>
      <protection locked="0"/>
    </xf>
    <xf numFmtId="184" fontId="9" fillId="0" borderId="56" xfId="13" applyNumberFormat="1" applyFont="1" applyFill="1" applyBorder="1" applyAlignment="1" applyProtection="1">
      <alignment horizontal="right" vertical="center" shrinkToFit="1"/>
      <protection locked="0"/>
    </xf>
    <xf numFmtId="184" fontId="9" fillId="0" borderId="15" xfId="0" applyNumberFormat="1" applyFont="1" applyBorder="1" applyAlignment="1">
      <alignment horizontal="right" vertical="center" shrinkToFit="1"/>
    </xf>
    <xf numFmtId="184" fontId="9" fillId="0" borderId="35" xfId="0" applyNumberFormat="1" applyFont="1" applyBorder="1" applyAlignment="1">
      <alignment vertical="center" shrinkToFit="1"/>
    </xf>
    <xf numFmtId="184" fontId="9" fillId="0" borderId="17" xfId="0" applyNumberFormat="1" applyFont="1" applyBorder="1" applyAlignment="1">
      <alignment vertical="center" shrinkToFit="1"/>
    </xf>
    <xf numFmtId="184" fontId="9" fillId="0" borderId="29" xfId="0" applyNumberFormat="1" applyFont="1" applyBorder="1" applyAlignment="1">
      <alignment horizontal="right" vertical="center" shrinkToFit="1"/>
    </xf>
    <xf numFmtId="184" fontId="9" fillId="0" borderId="2" xfId="0" applyNumberFormat="1" applyFont="1" applyBorder="1" applyAlignment="1">
      <alignment horizontal="right" vertical="center" shrinkToFit="1"/>
    </xf>
    <xf numFmtId="0" fontId="36" fillId="0" borderId="0" xfId="0" applyFont="1" applyAlignment="1">
      <alignment vertical="center"/>
    </xf>
    <xf numFmtId="0" fontId="34" fillId="0" borderId="27" xfId="0" applyFont="1" applyBorder="1" applyAlignment="1">
      <alignment horizontal="center" vertical="center" wrapText="1" shrinkToFit="1"/>
    </xf>
    <xf numFmtId="180" fontId="9" fillId="0" borderId="27" xfId="2" applyNumberFormat="1" applyFont="1" applyBorder="1" applyAlignment="1">
      <alignment vertical="center" shrinkToFit="1"/>
    </xf>
    <xf numFmtId="180" fontId="9" fillId="0" borderId="27" xfId="0" applyNumberFormat="1" applyFont="1" applyBorder="1" applyAlignment="1">
      <alignment vertical="center" shrinkToFit="1"/>
    </xf>
    <xf numFmtId="180" fontId="9" fillId="0" borderId="27" xfId="5" applyNumberFormat="1" applyFont="1" applyBorder="1" applyAlignment="1">
      <alignment vertical="center" shrinkToFit="1"/>
    </xf>
    <xf numFmtId="180" fontId="9" fillId="0" borderId="1" xfId="0" applyNumberFormat="1" applyFont="1" applyBorder="1" applyAlignment="1">
      <alignment horizontal="center" vertical="center" shrinkToFit="1"/>
    </xf>
    <xf numFmtId="0" fontId="34" fillId="0" borderId="58" xfId="0" applyFont="1" applyBorder="1" applyAlignment="1">
      <alignment horizontal="center" vertical="center" shrinkToFit="1"/>
    </xf>
    <xf numFmtId="0" fontId="34" fillId="0" borderId="52" xfId="0" applyFont="1" applyBorder="1" applyAlignment="1">
      <alignment horizontal="center" vertical="center" shrinkToFit="1"/>
    </xf>
    <xf numFmtId="184" fontId="9" fillId="0" borderId="1" xfId="0" applyNumberFormat="1" applyFont="1" applyBorder="1" applyAlignment="1" applyProtection="1">
      <alignment vertical="center" shrinkToFit="1"/>
      <protection locked="0"/>
    </xf>
    <xf numFmtId="184" fontId="9" fillId="0" borderId="64" xfId="2" applyNumberFormat="1" applyFont="1" applyBorder="1" applyAlignment="1" applyProtection="1">
      <alignment vertical="center" shrinkToFit="1"/>
      <protection locked="0"/>
    </xf>
    <xf numFmtId="184" fontId="9" fillId="0" borderId="14" xfId="2" applyNumberFormat="1" applyFont="1" applyBorder="1" applyAlignment="1" applyProtection="1">
      <alignment vertical="center" shrinkToFit="1"/>
      <protection locked="0"/>
    </xf>
    <xf numFmtId="184" fontId="9" fillId="0" borderId="6" xfId="0" applyNumberFormat="1" applyFont="1" applyBorder="1" applyAlignment="1" applyProtection="1">
      <alignment vertical="center" shrinkToFit="1"/>
      <protection locked="0"/>
    </xf>
    <xf numFmtId="184" fontId="9" fillId="0" borderId="54" xfId="2" applyNumberFormat="1" applyFont="1" applyBorder="1" applyAlignment="1">
      <alignment horizontal="right" vertical="center" shrinkToFit="1"/>
    </xf>
    <xf numFmtId="0" fontId="34" fillId="0" borderId="15" xfId="0" applyFont="1" applyBorder="1" applyAlignment="1">
      <alignment horizontal="center" vertical="center" shrinkToFit="1"/>
    </xf>
    <xf numFmtId="0" fontId="34" fillId="0" borderId="17" xfId="0" applyFont="1" applyBorder="1" applyAlignment="1">
      <alignment horizontal="center" vertical="center" shrinkToFit="1"/>
    </xf>
    <xf numFmtId="184" fontId="9" fillId="0" borderId="64" xfId="0" applyNumberFormat="1" applyFont="1" applyBorder="1" applyAlignment="1" applyProtection="1">
      <alignment vertical="center" shrinkToFit="1"/>
      <protection locked="0"/>
    </xf>
    <xf numFmtId="184" fontId="9" fillId="0" borderId="13" xfId="5" applyNumberFormat="1" applyFont="1" applyBorder="1" applyAlignment="1" applyProtection="1">
      <alignment vertical="center" shrinkToFit="1"/>
      <protection locked="0"/>
    </xf>
    <xf numFmtId="184" fontId="9" fillId="0" borderId="3" xfId="0" applyNumberFormat="1" applyFont="1" applyBorder="1" applyAlignment="1">
      <alignment horizontal="right" vertical="center" shrinkToFit="1"/>
    </xf>
    <xf numFmtId="184" fontId="39" fillId="0" borderId="13" xfId="2" applyNumberFormat="1" applyFont="1" applyBorder="1" applyAlignment="1">
      <alignment horizontal="right"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textRotation="255" shrinkToFit="1"/>
    </xf>
    <xf numFmtId="0" fontId="17" fillId="0" borderId="4" xfId="0" applyFont="1" applyBorder="1" applyAlignment="1">
      <alignment horizontal="center" vertical="center" textRotation="255" shrinkToFit="1"/>
    </xf>
    <xf numFmtId="0" fontId="17" fillId="0" borderId="5" xfId="0" applyFont="1" applyBorder="1" applyAlignment="1">
      <alignment horizontal="center" vertical="center" textRotation="255" shrinkToFit="1"/>
    </xf>
    <xf numFmtId="0" fontId="17" fillId="0" borderId="6" xfId="0" applyFont="1" applyBorder="1" applyAlignment="1">
      <alignment horizontal="center" vertical="center" textRotation="255" shrinkToFit="1"/>
    </xf>
    <xf numFmtId="0" fontId="17" fillId="0" borderId="36"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0" xfId="0" applyFont="1" applyAlignment="1">
      <alignment horizontal="center" vertical="center" shrinkToFit="1"/>
    </xf>
    <xf numFmtId="0" fontId="17" fillId="0" borderId="9" xfId="0" applyFont="1" applyBorder="1" applyAlignment="1">
      <alignment horizontal="center" vertical="center" shrinkToFit="1"/>
    </xf>
    <xf numFmtId="0" fontId="17" fillId="0" borderId="37" xfId="0" applyFont="1" applyBorder="1" applyAlignment="1">
      <alignment horizontal="center" vertical="center" shrinkToFit="1"/>
    </xf>
    <xf numFmtId="0" fontId="33" fillId="0" borderId="2"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3" xfId="0" applyFont="1" applyBorder="1" applyAlignment="1">
      <alignment horizontal="center" vertical="center" shrinkToFit="1"/>
    </xf>
    <xf numFmtId="0" fontId="37" fillId="0" borderId="7" xfId="0" applyFont="1" applyBorder="1" applyAlignment="1">
      <alignment horizontal="center" vertical="center" wrapText="1" shrinkToFit="1"/>
    </xf>
    <xf numFmtId="0" fontId="37" fillId="0" borderId="8" xfId="0" applyFont="1" applyBorder="1" applyAlignment="1">
      <alignment horizontal="center" vertical="center" wrapText="1" shrinkToFit="1"/>
    </xf>
    <xf numFmtId="0" fontId="37" fillId="0" borderId="4" xfId="0" applyFont="1" applyBorder="1" applyAlignment="1">
      <alignment horizontal="center" vertical="center" wrapText="1" shrinkToFit="1"/>
    </xf>
    <xf numFmtId="0" fontId="37" fillId="0" borderId="6" xfId="0" applyFont="1" applyBorder="1" applyAlignment="1">
      <alignment horizontal="center" vertical="center" wrapText="1" shrinkToFit="1"/>
    </xf>
    <xf numFmtId="0" fontId="17" fillId="0" borderId="28"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2" xfId="2" applyFont="1" applyBorder="1" applyAlignment="1">
      <alignment horizontal="center" vertical="center" shrinkToFit="1"/>
    </xf>
    <xf numFmtId="0" fontId="17" fillId="0" borderId="3" xfId="2" applyFont="1" applyBorder="1" applyAlignment="1">
      <alignment horizontal="center" vertical="center" shrinkToFit="1"/>
    </xf>
    <xf numFmtId="0" fontId="34" fillId="0" borderId="7" xfId="0" applyFont="1" applyBorder="1" applyAlignment="1">
      <alignment horizontal="center" vertical="center" wrapText="1" shrinkToFit="1"/>
    </xf>
    <xf numFmtId="0" fontId="34" fillId="0" borderId="8" xfId="0" applyFont="1" applyBorder="1" applyAlignment="1">
      <alignment horizontal="center" vertical="center" wrapText="1" shrinkToFit="1"/>
    </xf>
    <xf numFmtId="0" fontId="34" fillId="0" borderId="0" xfId="0" applyFont="1" applyAlignment="1">
      <alignment horizontal="center" vertical="center" wrapText="1" shrinkToFit="1"/>
    </xf>
    <xf numFmtId="0" fontId="34" fillId="0" borderId="28" xfId="0" applyFont="1" applyBorder="1" applyAlignment="1">
      <alignment horizontal="center" vertical="center" wrapText="1" shrinkToFit="1"/>
    </xf>
    <xf numFmtId="0" fontId="17" fillId="0" borderId="0" xfId="0" applyFont="1" applyAlignment="1">
      <alignment vertical="center"/>
    </xf>
    <xf numFmtId="0" fontId="34" fillId="0" borderId="4" xfId="0" applyFont="1" applyBorder="1" applyAlignment="1">
      <alignment horizontal="center" vertical="center" wrapText="1" shrinkToFit="1"/>
    </xf>
    <xf numFmtId="0" fontId="34" fillId="0" borderId="6" xfId="0" applyFont="1" applyBorder="1" applyAlignment="1">
      <alignment horizontal="center" vertical="center" wrapText="1" shrinkToFit="1"/>
    </xf>
    <xf numFmtId="0" fontId="34" fillId="0" borderId="2" xfId="0" applyFont="1" applyBorder="1" applyAlignment="1">
      <alignment horizontal="center" vertical="center" shrinkToFit="1"/>
    </xf>
    <xf numFmtId="0" fontId="34" fillId="0" borderId="1" xfId="0" applyFont="1" applyBorder="1" applyAlignment="1">
      <alignment horizontal="center" vertical="center" wrapText="1" shrinkToFit="1"/>
    </xf>
    <xf numFmtId="0" fontId="37" fillId="0" borderId="1" xfId="0" applyFont="1" applyBorder="1" applyAlignment="1">
      <alignment horizontal="center" vertical="center" wrapText="1" shrinkToFit="1"/>
    </xf>
    <xf numFmtId="0" fontId="33" fillId="0" borderId="1" xfId="0" applyFont="1" applyBorder="1" applyAlignment="1">
      <alignment horizontal="center" vertical="center" shrinkToFit="1"/>
    </xf>
    <xf numFmtId="0" fontId="17" fillId="0" borderId="9" xfId="2" applyFont="1" applyBorder="1" applyAlignment="1">
      <alignment horizontal="center" vertical="center" shrinkToFit="1"/>
    </xf>
    <xf numFmtId="0" fontId="17" fillId="0" borderId="10" xfId="2" applyFont="1" applyBorder="1" applyAlignment="1">
      <alignment horizontal="center" vertical="center" shrinkToFit="1"/>
    </xf>
    <xf numFmtId="0" fontId="17" fillId="0" borderId="1" xfId="0" applyFont="1" applyBorder="1" applyAlignment="1">
      <alignment horizontal="center" vertical="center"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27" xfId="0" applyFont="1" applyBorder="1" applyAlignment="1">
      <alignment horizontal="center" vertical="center" wrapText="1" shrinkToFit="1"/>
    </xf>
    <xf numFmtId="0" fontId="9" fillId="0" borderId="4" xfId="0" applyFont="1" applyBorder="1" applyAlignment="1">
      <alignment horizontal="center" vertical="center" shrinkToFit="1"/>
    </xf>
    <xf numFmtId="0" fontId="40" fillId="0" borderId="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9"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17" fillId="0" borderId="1" xfId="2" applyFont="1" applyBorder="1" applyAlignment="1">
      <alignment horizontal="center" vertical="center" shrinkToFit="1"/>
    </xf>
    <xf numFmtId="187" fontId="41" fillId="0" borderId="0" xfId="0" applyNumberFormat="1" applyFont="1" applyAlignment="1">
      <alignment horizontal="left" vertical="center" wrapText="1"/>
    </xf>
    <xf numFmtId="187" fontId="40" fillId="0" borderId="11" xfId="0" applyNumberFormat="1" applyFont="1" applyBorder="1" applyAlignment="1">
      <alignment horizontal="center" vertical="center" shrinkToFit="1"/>
    </xf>
    <xf numFmtId="187" fontId="9" fillId="0" borderId="3" xfId="0" applyNumberFormat="1" applyFont="1" applyBorder="1" applyAlignment="1">
      <alignment horizontal="center" vertical="center" shrinkToFit="1"/>
    </xf>
    <xf numFmtId="183" fontId="17" fillId="0" borderId="7" xfId="0" applyNumberFormat="1" applyFont="1" applyBorder="1" applyAlignment="1">
      <alignment horizontal="center" vertical="center" shrinkToFit="1"/>
    </xf>
    <xf numFmtId="183" fontId="17" fillId="0" borderId="8" xfId="0" applyNumberFormat="1" applyFont="1" applyBorder="1" applyAlignment="1">
      <alignment horizontal="center" vertical="center" shrinkToFit="1"/>
    </xf>
    <xf numFmtId="183" fontId="17" fillId="0" borderId="27" xfId="0" applyNumberFormat="1" applyFont="1" applyBorder="1" applyAlignment="1">
      <alignment horizontal="center" vertical="center" shrinkToFit="1"/>
    </xf>
    <xf numFmtId="183" fontId="17" fillId="0" borderId="28" xfId="0" applyNumberFormat="1" applyFont="1" applyBorder="1" applyAlignment="1">
      <alignment horizontal="center" vertical="center" shrinkToFit="1"/>
    </xf>
    <xf numFmtId="183" fontId="17" fillId="0" borderId="86" xfId="0" applyNumberFormat="1" applyFont="1" applyBorder="1" applyAlignment="1">
      <alignment horizontal="center" vertical="center" shrinkToFit="1"/>
    </xf>
    <xf numFmtId="183" fontId="17" fillId="0" borderId="87" xfId="0" applyNumberFormat="1" applyFont="1" applyBorder="1" applyAlignment="1">
      <alignment horizontal="center" vertical="center" shrinkToFit="1"/>
    </xf>
    <xf numFmtId="187" fontId="9" fillId="0" borderId="85" xfId="0" applyNumberFormat="1" applyFont="1" applyBorder="1" applyAlignment="1">
      <alignment horizontal="center" vertical="center" shrinkToFit="1"/>
    </xf>
    <xf numFmtId="184" fontId="17" fillId="0" borderId="6" xfId="2" applyNumberFormat="1" applyFont="1" applyBorder="1" applyAlignment="1">
      <alignment horizontal="center" vertical="center" shrinkToFit="1"/>
    </xf>
    <xf numFmtId="184" fontId="17" fillId="0" borderId="9" xfId="2" applyNumberFormat="1" applyFont="1" applyBorder="1" applyAlignment="1">
      <alignment horizontal="center" vertical="center" shrinkToFit="1"/>
    </xf>
    <xf numFmtId="184" fontId="17" fillId="0" borderId="1" xfId="0" applyNumberFormat="1" applyFont="1" applyBorder="1" applyAlignment="1">
      <alignment horizontal="center" vertical="center" textRotation="255" shrinkToFit="1"/>
    </xf>
    <xf numFmtId="184" fontId="17" fillId="0" borderId="4" xfId="0" applyNumberFormat="1" applyFont="1" applyBorder="1" applyAlignment="1">
      <alignment horizontal="center" vertical="center" textRotation="255" shrinkToFit="1"/>
    </xf>
    <xf numFmtId="184" fontId="17" fillId="0" borderId="5" xfId="0" applyNumberFormat="1" applyFont="1" applyBorder="1" applyAlignment="1">
      <alignment horizontal="center" vertical="center" textRotation="255" shrinkToFit="1"/>
    </xf>
    <xf numFmtId="184" fontId="17" fillId="0" borderId="6" xfId="0" applyNumberFormat="1" applyFont="1" applyBorder="1" applyAlignment="1">
      <alignment horizontal="center" vertical="center" textRotation="255" shrinkToFit="1"/>
    </xf>
    <xf numFmtId="184" fontId="17" fillId="0" borderId="9" xfId="0" applyNumberFormat="1" applyFont="1" applyBorder="1" applyAlignment="1">
      <alignment horizontal="center" vertical="center" shrinkToFit="1"/>
    </xf>
    <xf numFmtId="184" fontId="17" fillId="0" borderId="37" xfId="0" applyNumberFormat="1" applyFont="1" applyBorder="1" applyAlignment="1">
      <alignment horizontal="center" vertical="center" shrinkToFit="1"/>
    </xf>
    <xf numFmtId="187" fontId="41" fillId="0" borderId="36" xfId="0" applyNumberFormat="1" applyFont="1" applyBorder="1" applyAlignment="1">
      <alignment horizontal="left" vertical="center" wrapText="1"/>
    </xf>
    <xf numFmtId="187" fontId="41" fillId="0" borderId="0" xfId="0" applyNumberFormat="1" applyFont="1" applyAlignment="1">
      <alignment horizontal="left" vertical="top" wrapText="1"/>
    </xf>
    <xf numFmtId="0" fontId="17" fillId="0" borderId="6" xfId="2" applyFont="1" applyBorder="1" applyAlignment="1">
      <alignment horizontal="center" vertical="center" shrinkToFit="1"/>
    </xf>
    <xf numFmtId="0" fontId="17" fillId="0" borderId="86" xfId="0" applyFont="1" applyBorder="1" applyAlignment="1">
      <alignment horizontal="center" vertical="center" shrinkToFit="1"/>
    </xf>
    <xf numFmtId="0" fontId="17" fillId="0" borderId="87" xfId="0" applyFont="1" applyBorder="1" applyAlignment="1">
      <alignment horizontal="center" vertical="center" shrinkToFit="1"/>
    </xf>
    <xf numFmtId="187" fontId="9" fillId="0" borderId="45" xfId="0" applyNumberFormat="1" applyFont="1" applyBorder="1" applyAlignment="1">
      <alignment horizontal="center" vertical="center" shrinkToFit="1"/>
    </xf>
    <xf numFmtId="187" fontId="9" fillId="0" borderId="36" xfId="0" applyNumberFormat="1" applyFont="1" applyBorder="1" applyAlignment="1">
      <alignment horizontal="center" vertical="center" shrinkToFit="1"/>
    </xf>
    <xf numFmtId="187" fontId="9" fillId="0" borderId="8" xfId="0" applyNumberFormat="1" applyFont="1" applyBorder="1" applyAlignment="1">
      <alignment horizontal="center" vertical="center" shrinkToFit="1"/>
    </xf>
    <xf numFmtId="187" fontId="9" fillId="0" borderId="46" xfId="0" applyNumberFormat="1" applyFont="1" applyBorder="1" applyAlignment="1">
      <alignment horizontal="center" vertical="center" shrinkToFit="1"/>
    </xf>
    <xf numFmtId="187" fontId="9" fillId="0" borderId="37" xfId="0" applyNumberFormat="1" applyFont="1" applyBorder="1" applyAlignment="1">
      <alignment horizontal="center" vertical="center" shrinkToFit="1"/>
    </xf>
    <xf numFmtId="187" fontId="9" fillId="0" borderId="10" xfId="0" applyNumberFormat="1" applyFont="1" applyBorder="1" applyAlignment="1">
      <alignment horizontal="center" vertical="center" shrinkToFit="1"/>
    </xf>
    <xf numFmtId="187" fontId="9" fillId="0" borderId="2" xfId="0" applyNumberFormat="1" applyFont="1" applyBorder="1" applyAlignment="1">
      <alignment horizontal="center" vertical="center" shrinkToFit="1"/>
    </xf>
    <xf numFmtId="184" fontId="17" fillId="0" borderId="1" xfId="2" applyNumberFormat="1" applyFont="1" applyBorder="1" applyAlignment="1">
      <alignment horizontal="center" vertical="center" shrinkToFit="1"/>
    </xf>
    <xf numFmtId="184" fontId="17" fillId="0" borderId="2" xfId="2" applyNumberFormat="1" applyFont="1" applyBorder="1" applyAlignment="1">
      <alignment horizontal="center" vertical="center" shrinkToFit="1"/>
    </xf>
    <xf numFmtId="187" fontId="9" fillId="0" borderId="11" xfId="0" applyNumberFormat="1" applyFont="1" applyBorder="1" applyAlignment="1">
      <alignment horizontal="center" vertical="center" shrinkToFit="1"/>
    </xf>
    <xf numFmtId="187" fontId="40" fillId="0" borderId="7" xfId="0" applyNumberFormat="1" applyFont="1" applyBorder="1" applyAlignment="1">
      <alignment horizontal="center" vertical="center" shrinkToFit="1"/>
    </xf>
    <xf numFmtId="187" fontId="9" fillId="0" borderId="9" xfId="0" applyNumberFormat="1"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 xfId="0" applyFont="1" applyBorder="1" applyAlignment="1">
      <alignment horizontal="center" vertical="center" shrinkToFit="1"/>
    </xf>
    <xf numFmtId="0" fontId="43" fillId="0" borderId="4" xfId="0" applyFont="1" applyBorder="1" applyAlignment="1">
      <alignment horizontal="center" vertical="center" wrapText="1" shrinkToFit="1"/>
    </xf>
    <xf numFmtId="0" fontId="43" fillId="0" borderId="6"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34" fillId="0" borderId="6" xfId="0" applyFont="1" applyBorder="1" applyAlignment="1">
      <alignment horizontal="center" vertical="center" shrinkToFi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6" xfId="0" applyFont="1" applyBorder="1" applyAlignment="1">
      <alignment horizontal="center" vertical="center" wrapText="1"/>
    </xf>
    <xf numFmtId="0" fontId="17" fillId="0" borderId="2" xfId="2" applyFont="1" applyBorder="1" applyAlignment="1">
      <alignment horizontal="center" vertical="center" wrapText="1" shrinkToFit="1"/>
    </xf>
    <xf numFmtId="0" fontId="17" fillId="0" borderId="3" xfId="2" applyFont="1" applyBorder="1" applyAlignment="1">
      <alignment horizontal="center" vertical="center" wrapText="1" shrinkToFit="1"/>
    </xf>
    <xf numFmtId="184" fontId="35" fillId="0" borderId="67" xfId="0" applyNumberFormat="1" applyFont="1" applyBorder="1" applyAlignment="1">
      <alignment horizontal="center" vertical="center"/>
    </xf>
    <xf numFmtId="184" fontId="35" fillId="0" borderId="68" xfId="0" applyNumberFormat="1" applyFont="1" applyBorder="1" applyAlignment="1">
      <alignment horizontal="center" vertical="center"/>
    </xf>
    <xf numFmtId="184" fontId="35" fillId="0" borderId="69" xfId="0" applyNumberFormat="1" applyFont="1" applyBorder="1" applyAlignment="1">
      <alignment horizontal="center" vertical="center"/>
    </xf>
    <xf numFmtId="0" fontId="33" fillId="0" borderId="37" xfId="0" applyFont="1" applyBorder="1" applyAlignment="1">
      <alignment horizontal="right"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33"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0" fontId="9" fillId="0" borderId="31" xfId="0" applyFont="1" applyBorder="1" applyAlignment="1">
      <alignment horizontal="center" vertical="center" wrapText="1" shrinkToFit="1"/>
    </xf>
    <xf numFmtId="0" fontId="9" fillId="0" borderId="51" xfId="0" applyFont="1" applyBorder="1" applyAlignment="1">
      <alignment horizontal="center" vertical="center" wrapText="1" shrinkToFit="1"/>
    </xf>
    <xf numFmtId="0" fontId="9" fillId="0" borderId="32" xfId="0" applyFont="1" applyBorder="1" applyAlignment="1">
      <alignment horizontal="center" vertical="center" wrapText="1" shrinkToFit="1"/>
    </xf>
    <xf numFmtId="0" fontId="9" fillId="0" borderId="1" xfId="0" applyFont="1" applyBorder="1" applyAlignment="1">
      <alignment horizontal="center" vertical="center" shrinkToFit="1"/>
    </xf>
    <xf numFmtId="0" fontId="43" fillId="0" borderId="1" xfId="0" applyFont="1" applyBorder="1" applyAlignment="1">
      <alignment horizontal="center" vertical="center" wrapText="1" shrinkToFit="1"/>
    </xf>
    <xf numFmtId="0" fontId="17" fillId="0" borderId="4" xfId="2" applyFont="1" applyBorder="1" applyAlignment="1">
      <alignment horizontal="center" vertical="center" shrinkToFit="1"/>
    </xf>
    <xf numFmtId="0" fontId="17" fillId="0" borderId="53" xfId="2" applyFont="1" applyBorder="1" applyAlignment="1">
      <alignment horizontal="center" vertical="center" shrinkToFit="1"/>
    </xf>
    <xf numFmtId="0" fontId="17" fillId="0" borderId="5" xfId="2" applyFont="1" applyBorder="1" applyAlignment="1">
      <alignment horizontal="center" vertical="center" shrinkToFit="1"/>
    </xf>
    <xf numFmtId="0" fontId="22" fillId="0" borderId="4"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17" fillId="0" borderId="64" xfId="2" applyFont="1" applyBorder="1" applyAlignment="1">
      <alignment horizontal="center" vertical="center" shrinkToFit="1"/>
    </xf>
    <xf numFmtId="0" fontId="17" fillId="0" borderId="64"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53"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53" xfId="0" applyFont="1" applyBorder="1" applyAlignment="1">
      <alignment horizontal="center" vertical="center" shrinkToFit="1"/>
    </xf>
    <xf numFmtId="0" fontId="40" fillId="0" borderId="1" xfId="0" applyFont="1" applyBorder="1" applyAlignment="1">
      <alignment horizontal="center" vertical="center" shrinkToFit="1"/>
    </xf>
    <xf numFmtId="0" fontId="38" fillId="0" borderId="13" xfId="2" applyFont="1" applyBorder="1" applyAlignment="1">
      <alignment horizontal="left" vertical="center" wrapText="1" shrinkToFit="1"/>
    </xf>
    <xf numFmtId="0" fontId="38" fillId="0" borderId="13" xfId="2" applyFont="1" applyBorder="1" applyAlignment="1">
      <alignment horizontal="left" vertical="center" shrinkToFit="1"/>
    </xf>
    <xf numFmtId="184" fontId="38" fillId="0" borderId="13" xfId="2" applyNumberFormat="1" applyFont="1" applyBorder="1" applyAlignment="1">
      <alignment horizontal="right" vertical="center" shrinkToFit="1"/>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9" fillId="0" borderId="64" xfId="2" applyFont="1" applyBorder="1" applyAlignment="1">
      <alignment horizontal="center" vertical="center" shrinkToFit="1"/>
    </xf>
    <xf numFmtId="0" fontId="9" fillId="0" borderId="53" xfId="2" applyFont="1" applyBorder="1" applyAlignment="1">
      <alignment horizontal="center" vertical="center" shrinkToFit="1"/>
    </xf>
    <xf numFmtId="0" fontId="22" fillId="0" borderId="2" xfId="2" applyFont="1" applyBorder="1" applyAlignment="1">
      <alignment horizontal="center" vertical="center"/>
    </xf>
    <xf numFmtId="0" fontId="22" fillId="0" borderId="3" xfId="2" applyFont="1" applyBorder="1" applyAlignment="1">
      <alignment horizontal="center" vertical="center"/>
    </xf>
    <xf numFmtId="0" fontId="9" fillId="0" borderId="5" xfId="2" applyFont="1" applyBorder="1" applyAlignment="1">
      <alignment horizontal="center" vertical="center" shrinkToFit="1"/>
    </xf>
    <xf numFmtId="0" fontId="22" fillId="0" borderId="53" xfId="0" applyFont="1" applyBorder="1" applyAlignment="1">
      <alignment horizontal="center" vertical="center" textRotation="255"/>
    </xf>
    <xf numFmtId="0" fontId="22" fillId="0" borderId="5" xfId="0" applyFont="1" applyBorder="1" applyAlignment="1">
      <alignment horizontal="center" vertical="center" textRotation="255" shrinkToFit="1"/>
    </xf>
    <xf numFmtId="0" fontId="22" fillId="0" borderId="6" xfId="0" applyFont="1" applyBorder="1" applyAlignment="1">
      <alignment horizontal="center" vertical="center" textRotation="255" shrinkToFit="1"/>
    </xf>
    <xf numFmtId="0" fontId="40" fillId="0" borderId="37" xfId="0" applyFont="1" applyBorder="1" applyAlignment="1">
      <alignment horizontal="right"/>
    </xf>
    <xf numFmtId="0" fontId="43" fillId="0" borderId="15" xfId="0" applyFont="1" applyBorder="1" applyAlignment="1">
      <alignment horizontal="center" vertical="center" wrapText="1" shrinkToFit="1"/>
    </xf>
    <xf numFmtId="0" fontId="43" fillId="0" borderId="17" xfId="0" applyFont="1" applyBorder="1" applyAlignment="1">
      <alignment horizontal="center" vertical="center" shrinkToFit="1"/>
    </xf>
  </cellXfs>
  <cellStyles count="251">
    <cellStyle name="Comma" xfId="11" xr:uid="{00000000-0005-0000-0000-000000000000}"/>
    <cellStyle name="Comma [0]" xfId="12" xr:uid="{00000000-0005-0000-0000-000001000000}"/>
    <cellStyle name="Comma [0] 2" xfId="21" xr:uid="{00000000-0005-0000-0000-000005000000}"/>
    <cellStyle name="Comma [0] 2 2" xfId="141" xr:uid="{00000000-0005-0000-0000-000002000000}"/>
    <cellStyle name="Comma [0] 3" xfId="29" xr:uid="{00000000-0005-0000-0000-000005000000}"/>
    <cellStyle name="Comma [0] 3 2" xfId="149" xr:uid="{00000000-0005-0000-0000-000003000000}"/>
    <cellStyle name="Comma [0] 4" xfId="81" xr:uid="{00000000-0005-0000-0000-000001000000}"/>
    <cellStyle name="Comma [0] 4 2" xfId="200" xr:uid="{00000000-0005-0000-0000-000004000000}"/>
    <cellStyle name="Comma [0] 5" xfId="136" xr:uid="{00000000-0005-0000-0000-000001000000}"/>
    <cellStyle name="Comma 10" xfId="43" xr:uid="{00000000-0005-0000-0000-000004000000}"/>
    <cellStyle name="Comma 10 2" xfId="163" xr:uid="{00000000-0005-0000-0000-000005000000}"/>
    <cellStyle name="Comma 11" xfId="45" xr:uid="{00000000-0005-0000-0000-000004000000}"/>
    <cellStyle name="Comma 11 2" xfId="165" xr:uid="{00000000-0005-0000-0000-000006000000}"/>
    <cellStyle name="Comma 12" xfId="47" xr:uid="{00000000-0005-0000-0000-000004000000}"/>
    <cellStyle name="Comma 12 2" xfId="167" xr:uid="{00000000-0005-0000-0000-000007000000}"/>
    <cellStyle name="Comma 13" xfId="49" xr:uid="{00000000-0005-0000-0000-000004000000}"/>
    <cellStyle name="Comma 13 2" xfId="169" xr:uid="{00000000-0005-0000-0000-000008000000}"/>
    <cellStyle name="Comma 14" xfId="35" xr:uid="{00000000-0005-0000-0000-000004000000}"/>
    <cellStyle name="Comma 14 2" xfId="155" xr:uid="{00000000-0005-0000-0000-000009000000}"/>
    <cellStyle name="Comma 15" xfId="50" xr:uid="{00000000-0005-0000-0000-000004000000}"/>
    <cellStyle name="Comma 15 2" xfId="170" xr:uid="{00000000-0005-0000-0000-00000A000000}"/>
    <cellStyle name="Comma 16" xfId="52" xr:uid="{00000000-0005-0000-0000-000004000000}"/>
    <cellStyle name="Comma 16 2" xfId="172" xr:uid="{00000000-0005-0000-0000-00000B000000}"/>
    <cellStyle name="Comma 17" xfId="54" xr:uid="{00000000-0005-0000-0000-000000000000}"/>
    <cellStyle name="Comma 17 2" xfId="174" xr:uid="{00000000-0005-0000-0000-00000C000000}"/>
    <cellStyle name="Comma 18" xfId="58" xr:uid="{00000000-0005-0000-0000-000000000000}"/>
    <cellStyle name="Comma 18 2" xfId="178" xr:uid="{00000000-0005-0000-0000-00000D000000}"/>
    <cellStyle name="Comma 19" xfId="60" xr:uid="{00000000-0005-0000-0000-000000000000}"/>
    <cellStyle name="Comma 19 2" xfId="180" xr:uid="{00000000-0005-0000-0000-00000E000000}"/>
    <cellStyle name="Comma 2" xfId="20" xr:uid="{00000000-0005-0000-0000-000004000000}"/>
    <cellStyle name="Comma 2 2" xfId="140" xr:uid="{00000000-0005-0000-0000-00000F000000}"/>
    <cellStyle name="Comma 20" xfId="62" xr:uid="{00000000-0005-0000-0000-000000000000}"/>
    <cellStyle name="Comma 20 2" xfId="182" xr:uid="{00000000-0005-0000-0000-000010000000}"/>
    <cellStyle name="Comma 21" xfId="64" xr:uid="{00000000-0005-0000-0000-000000000000}"/>
    <cellStyle name="Comma 21 2" xfId="184" xr:uid="{00000000-0005-0000-0000-000011000000}"/>
    <cellStyle name="Comma 22" xfId="66" xr:uid="{00000000-0005-0000-0000-000000000000}"/>
    <cellStyle name="Comma 22 2" xfId="186" xr:uid="{00000000-0005-0000-0000-000012000000}"/>
    <cellStyle name="Comma 23" xfId="68" xr:uid="{00000000-0005-0000-0000-000000000000}"/>
    <cellStyle name="Comma 23 2" xfId="188" xr:uid="{00000000-0005-0000-0000-000013000000}"/>
    <cellStyle name="Comma 24" xfId="55" xr:uid="{00000000-0005-0000-0000-000000000000}"/>
    <cellStyle name="Comma 24 2" xfId="175" xr:uid="{00000000-0005-0000-0000-000014000000}"/>
    <cellStyle name="Comma 25" xfId="70" xr:uid="{00000000-0005-0000-0000-000000000000}"/>
    <cellStyle name="Comma 25 2" xfId="190" xr:uid="{00000000-0005-0000-0000-000015000000}"/>
    <cellStyle name="Comma 26" xfId="72" xr:uid="{00000000-0005-0000-0000-000000000000}"/>
    <cellStyle name="Comma 26 2" xfId="192" xr:uid="{00000000-0005-0000-0000-000016000000}"/>
    <cellStyle name="Comma 27" xfId="74" xr:uid="{00000000-0005-0000-0000-000000000000}"/>
    <cellStyle name="Comma 27 2" xfId="194" xr:uid="{00000000-0005-0000-0000-000017000000}"/>
    <cellStyle name="Comma 28" xfId="76" xr:uid="{00000000-0005-0000-0000-000000000000}"/>
    <cellStyle name="Comma 28 2" xfId="196" xr:uid="{00000000-0005-0000-0000-000018000000}"/>
    <cellStyle name="Comma 29" xfId="78" xr:uid="{00000000-0005-0000-0000-000000000000}"/>
    <cellStyle name="Comma 29 2" xfId="198" xr:uid="{00000000-0005-0000-0000-000019000000}"/>
    <cellStyle name="Comma 3" xfId="23" xr:uid="{00000000-0005-0000-0000-000004000000}"/>
    <cellStyle name="Comma 3 2" xfId="143" xr:uid="{00000000-0005-0000-0000-00001A000000}"/>
    <cellStyle name="Comma 30" xfId="80" xr:uid="{00000000-0005-0000-0000-000000000000}"/>
    <cellStyle name="Comma 30 2" xfId="199" xr:uid="{00000000-0005-0000-0000-00001B000000}"/>
    <cellStyle name="Comma 31" xfId="86" xr:uid="{00000000-0005-0000-0000-000000000000}"/>
    <cellStyle name="Comma 31 2" xfId="205" xr:uid="{00000000-0005-0000-0000-00001C000000}"/>
    <cellStyle name="Comma 32" xfId="95" xr:uid="{00000000-0005-0000-0000-000000000000}"/>
    <cellStyle name="Comma 32 2" xfId="212" xr:uid="{00000000-0005-0000-0000-00001D000000}"/>
    <cellStyle name="Comma 33" xfId="97" xr:uid="{00000000-0005-0000-0000-000000000000}"/>
    <cellStyle name="Comma 33 2" xfId="214" xr:uid="{00000000-0005-0000-0000-00001E000000}"/>
    <cellStyle name="Comma 34" xfId="99" xr:uid="{00000000-0005-0000-0000-000000000000}"/>
    <cellStyle name="Comma 34 2" xfId="216" xr:uid="{00000000-0005-0000-0000-00001F000000}"/>
    <cellStyle name="Comma 35" xfId="101" xr:uid="{00000000-0005-0000-0000-000000000000}"/>
    <cellStyle name="Comma 35 2" xfId="218" xr:uid="{00000000-0005-0000-0000-000020000000}"/>
    <cellStyle name="Comma 36" xfId="103" xr:uid="{00000000-0005-0000-0000-000000000000}"/>
    <cellStyle name="Comma 36 2" xfId="220" xr:uid="{00000000-0005-0000-0000-000021000000}"/>
    <cellStyle name="Comma 37" xfId="105" xr:uid="{00000000-0005-0000-0000-000000000000}"/>
    <cellStyle name="Comma 37 2" xfId="222" xr:uid="{00000000-0005-0000-0000-000022000000}"/>
    <cellStyle name="Comma 38" xfId="107" xr:uid="{00000000-0005-0000-0000-000000000000}"/>
    <cellStyle name="Comma 38 2" xfId="224" xr:uid="{00000000-0005-0000-0000-000023000000}"/>
    <cellStyle name="Comma 39" xfId="109" xr:uid="{00000000-0005-0000-0000-000000000000}"/>
    <cellStyle name="Comma 39 2" xfId="226" xr:uid="{00000000-0005-0000-0000-000024000000}"/>
    <cellStyle name="Comma 4" xfId="25" xr:uid="{00000000-0005-0000-0000-000004000000}"/>
    <cellStyle name="Comma 4 2" xfId="145" xr:uid="{00000000-0005-0000-0000-000025000000}"/>
    <cellStyle name="Comma 40" xfId="110" xr:uid="{00000000-0005-0000-0000-000000000000}"/>
    <cellStyle name="Comma 40 2" xfId="227" xr:uid="{00000000-0005-0000-0000-000026000000}"/>
    <cellStyle name="Comma 41" xfId="89" xr:uid="{00000000-0005-0000-0000-000000000000}"/>
    <cellStyle name="Comma 41 2" xfId="206" xr:uid="{00000000-0005-0000-0000-000027000000}"/>
    <cellStyle name="Comma 42" xfId="114" xr:uid="{00000000-0005-0000-0000-000000000000}"/>
    <cellStyle name="Comma 42 2" xfId="231" xr:uid="{00000000-0005-0000-0000-000028000000}"/>
    <cellStyle name="Comma 43" xfId="115" xr:uid="{00000000-0005-0000-0000-000000000000}"/>
    <cellStyle name="Comma 43 2" xfId="232" xr:uid="{00000000-0005-0000-0000-000029000000}"/>
    <cellStyle name="Comma 44" xfId="117" xr:uid="{00000000-0005-0000-0000-000000000000}"/>
    <cellStyle name="Comma 44 2" xfId="234" xr:uid="{00000000-0005-0000-0000-00002A000000}"/>
    <cellStyle name="Comma 45" xfId="119" xr:uid="{00000000-0005-0000-0000-000000000000}"/>
    <cellStyle name="Comma 45 2" xfId="236" xr:uid="{00000000-0005-0000-0000-00002B000000}"/>
    <cellStyle name="Comma 46" xfId="121" xr:uid="{00000000-0005-0000-0000-000000000000}"/>
    <cellStyle name="Comma 46 2" xfId="238" xr:uid="{00000000-0005-0000-0000-00002C000000}"/>
    <cellStyle name="Comma 47" xfId="123" xr:uid="{00000000-0005-0000-0000-000000000000}"/>
    <cellStyle name="Comma 47 2" xfId="240" xr:uid="{00000000-0005-0000-0000-00002D000000}"/>
    <cellStyle name="Comma 48" xfId="125" xr:uid="{00000000-0005-0000-0000-000000000000}"/>
    <cellStyle name="Comma 48 2" xfId="242" xr:uid="{00000000-0005-0000-0000-00002E000000}"/>
    <cellStyle name="Comma 49" xfId="127" xr:uid="{00000000-0005-0000-0000-000000000000}"/>
    <cellStyle name="Comma 49 2" xfId="244" xr:uid="{00000000-0005-0000-0000-00002F000000}"/>
    <cellStyle name="Comma 5" xfId="28" xr:uid="{00000000-0005-0000-0000-000004000000}"/>
    <cellStyle name="Comma 5 2" xfId="148" xr:uid="{00000000-0005-0000-0000-000030000000}"/>
    <cellStyle name="Comma 50" xfId="113" xr:uid="{00000000-0005-0000-0000-000000000000}"/>
    <cellStyle name="Comma 50 2" xfId="230" xr:uid="{00000000-0005-0000-0000-000031000000}"/>
    <cellStyle name="Comma 51" xfId="128" xr:uid="{00000000-0005-0000-0000-000000000000}"/>
    <cellStyle name="Comma 51 2" xfId="245" xr:uid="{00000000-0005-0000-0000-000032000000}"/>
    <cellStyle name="Comma 52" xfId="130" xr:uid="{00000000-0005-0000-0000-000000000000}"/>
    <cellStyle name="Comma 52 2" xfId="247" xr:uid="{00000000-0005-0000-0000-000033000000}"/>
    <cellStyle name="Comma 53" xfId="132" xr:uid="{00000000-0005-0000-0000-000000000000}"/>
    <cellStyle name="Comma 53 2" xfId="249" xr:uid="{00000000-0005-0000-0000-000034000000}"/>
    <cellStyle name="Comma 54" xfId="135" xr:uid="{00000000-0005-0000-0000-000000000000}"/>
    <cellStyle name="Comma 6" xfId="32" xr:uid="{00000000-0005-0000-0000-000004000000}"/>
    <cellStyle name="Comma 6 2" xfId="152" xr:uid="{00000000-0005-0000-0000-000035000000}"/>
    <cellStyle name="Comma 7" xfId="37" xr:uid="{00000000-0005-0000-0000-000004000000}"/>
    <cellStyle name="Comma 7 2" xfId="157" xr:uid="{00000000-0005-0000-0000-000036000000}"/>
    <cellStyle name="Comma 8" xfId="39" xr:uid="{00000000-0005-0000-0000-000004000000}"/>
    <cellStyle name="Comma 8 2" xfId="159" xr:uid="{00000000-0005-0000-0000-000037000000}"/>
    <cellStyle name="Comma 9" xfId="41" xr:uid="{00000000-0005-0000-0000-000004000000}"/>
    <cellStyle name="Comma 9 2" xfId="161" xr:uid="{00000000-0005-0000-0000-000038000000}"/>
    <cellStyle name="Currency" xfId="9" xr:uid="{00000000-0005-0000-0000-000002000000}"/>
    <cellStyle name="Currency [0]" xfId="10" xr:uid="{00000000-0005-0000-0000-000003000000}"/>
    <cellStyle name="Currency [0] 2" xfId="19" xr:uid="{00000000-0005-0000-0000-000003000000}"/>
    <cellStyle name="Currency [0] 2 2" xfId="139" xr:uid="{00000000-0005-0000-0000-00003B000000}"/>
    <cellStyle name="Currency [0] 3" xfId="27" xr:uid="{00000000-0005-0000-0000-000003000000}"/>
    <cellStyle name="Currency [0] 3 2" xfId="147" xr:uid="{00000000-0005-0000-0000-00003C000000}"/>
    <cellStyle name="Currency [0] 4" xfId="83" xr:uid="{00000000-0005-0000-0000-000003000000}"/>
    <cellStyle name="Currency [0] 4 2" xfId="202" xr:uid="{00000000-0005-0000-0000-00003D000000}"/>
    <cellStyle name="Currency [0] 5" xfId="134" xr:uid="{00000000-0005-0000-0000-00003A000000}"/>
    <cellStyle name="Currency 10" xfId="42" xr:uid="{00000000-0005-0000-0000-000002000000}"/>
    <cellStyle name="Currency 10 2" xfId="162" xr:uid="{00000000-0005-0000-0000-00003E000000}"/>
    <cellStyle name="Currency 11" xfId="44" xr:uid="{00000000-0005-0000-0000-000002000000}"/>
    <cellStyle name="Currency 11 2" xfId="164" xr:uid="{00000000-0005-0000-0000-00003F000000}"/>
    <cellStyle name="Currency 12" xfId="46" xr:uid="{00000000-0005-0000-0000-000002000000}"/>
    <cellStyle name="Currency 12 2" xfId="166" xr:uid="{00000000-0005-0000-0000-000040000000}"/>
    <cellStyle name="Currency 13" xfId="48" xr:uid="{00000000-0005-0000-0000-000002000000}"/>
    <cellStyle name="Currency 13 2" xfId="168" xr:uid="{00000000-0005-0000-0000-000041000000}"/>
    <cellStyle name="Currency 14" xfId="33" xr:uid="{00000000-0005-0000-0000-000002000000}"/>
    <cellStyle name="Currency 14 2" xfId="153" xr:uid="{00000000-0005-0000-0000-000042000000}"/>
    <cellStyle name="Currency 15" xfId="51" xr:uid="{00000000-0005-0000-0000-000002000000}"/>
    <cellStyle name="Currency 15 2" xfId="171" xr:uid="{00000000-0005-0000-0000-000043000000}"/>
    <cellStyle name="Currency 16" xfId="36" xr:uid="{00000000-0005-0000-0000-000002000000}"/>
    <cellStyle name="Currency 16 2" xfId="156" xr:uid="{00000000-0005-0000-0000-000044000000}"/>
    <cellStyle name="Currency 17" xfId="53" xr:uid="{00000000-0005-0000-0000-000002000000}"/>
    <cellStyle name="Currency 17 2" xfId="173" xr:uid="{00000000-0005-0000-0000-000045000000}"/>
    <cellStyle name="Currency 18" xfId="57" xr:uid="{00000000-0005-0000-0000-000002000000}"/>
    <cellStyle name="Currency 18 2" xfId="177" xr:uid="{00000000-0005-0000-0000-000046000000}"/>
    <cellStyle name="Currency 19" xfId="59" xr:uid="{00000000-0005-0000-0000-000002000000}"/>
    <cellStyle name="Currency 19 2" xfId="179" xr:uid="{00000000-0005-0000-0000-000047000000}"/>
    <cellStyle name="Currency 2" xfId="18" xr:uid="{00000000-0005-0000-0000-000002000000}"/>
    <cellStyle name="Currency 2 2" xfId="138" xr:uid="{00000000-0005-0000-0000-000048000000}"/>
    <cellStyle name="Currency 20" xfId="61" xr:uid="{00000000-0005-0000-0000-000002000000}"/>
    <cellStyle name="Currency 20 2" xfId="181" xr:uid="{00000000-0005-0000-0000-000049000000}"/>
    <cellStyle name="Currency 21" xfId="63" xr:uid="{00000000-0005-0000-0000-000002000000}"/>
    <cellStyle name="Currency 21 2" xfId="183" xr:uid="{00000000-0005-0000-0000-00004A000000}"/>
    <cellStyle name="Currency 22" xfId="65" xr:uid="{00000000-0005-0000-0000-000002000000}"/>
    <cellStyle name="Currency 22 2" xfId="185" xr:uid="{00000000-0005-0000-0000-00004B000000}"/>
    <cellStyle name="Currency 23" xfId="67" xr:uid="{00000000-0005-0000-0000-000002000000}"/>
    <cellStyle name="Currency 23 2" xfId="187" xr:uid="{00000000-0005-0000-0000-00004C000000}"/>
    <cellStyle name="Currency 24" xfId="56" xr:uid="{00000000-0005-0000-0000-000002000000}"/>
    <cellStyle name="Currency 24 2" xfId="176" xr:uid="{00000000-0005-0000-0000-00004D000000}"/>
    <cellStyle name="Currency 25" xfId="69" xr:uid="{00000000-0005-0000-0000-000002000000}"/>
    <cellStyle name="Currency 25 2" xfId="189" xr:uid="{00000000-0005-0000-0000-00004E000000}"/>
    <cellStyle name="Currency 26" xfId="71" xr:uid="{00000000-0005-0000-0000-000002000000}"/>
    <cellStyle name="Currency 26 2" xfId="191" xr:uid="{00000000-0005-0000-0000-00004F000000}"/>
    <cellStyle name="Currency 27" xfId="73" xr:uid="{00000000-0005-0000-0000-000002000000}"/>
    <cellStyle name="Currency 27 2" xfId="193" xr:uid="{00000000-0005-0000-0000-000050000000}"/>
    <cellStyle name="Currency 28" xfId="75" xr:uid="{00000000-0005-0000-0000-000002000000}"/>
    <cellStyle name="Currency 28 2" xfId="195" xr:uid="{00000000-0005-0000-0000-000051000000}"/>
    <cellStyle name="Currency 29" xfId="77" xr:uid="{00000000-0005-0000-0000-000002000000}"/>
    <cellStyle name="Currency 29 2" xfId="197" xr:uid="{00000000-0005-0000-0000-000052000000}"/>
    <cellStyle name="Currency 3" xfId="22" xr:uid="{00000000-0005-0000-0000-000002000000}"/>
    <cellStyle name="Currency 3 2" xfId="142" xr:uid="{00000000-0005-0000-0000-000053000000}"/>
    <cellStyle name="Currency 30" xfId="82" xr:uid="{00000000-0005-0000-0000-000002000000}"/>
    <cellStyle name="Currency 30 2" xfId="201" xr:uid="{00000000-0005-0000-0000-000054000000}"/>
    <cellStyle name="Currency 31" xfId="84" xr:uid="{00000000-0005-0000-0000-000002000000}"/>
    <cellStyle name="Currency 31 2" xfId="203" xr:uid="{00000000-0005-0000-0000-000055000000}"/>
    <cellStyle name="Currency 32" xfId="93" xr:uid="{00000000-0005-0000-0000-000002000000}"/>
    <cellStyle name="Currency 32 2" xfId="210" xr:uid="{00000000-0005-0000-0000-000056000000}"/>
    <cellStyle name="Currency 33" xfId="85" xr:uid="{00000000-0005-0000-0000-000002000000}"/>
    <cellStyle name="Currency 33 2" xfId="204" xr:uid="{00000000-0005-0000-0000-000057000000}"/>
    <cellStyle name="Currency 34" xfId="94" xr:uid="{00000000-0005-0000-0000-000002000000}"/>
    <cellStyle name="Currency 34 2" xfId="211" xr:uid="{00000000-0005-0000-0000-000058000000}"/>
    <cellStyle name="Currency 35" xfId="96" xr:uid="{00000000-0005-0000-0000-000002000000}"/>
    <cellStyle name="Currency 35 2" xfId="213" xr:uid="{00000000-0005-0000-0000-000059000000}"/>
    <cellStyle name="Currency 36" xfId="98" xr:uid="{00000000-0005-0000-0000-000002000000}"/>
    <cellStyle name="Currency 36 2" xfId="215" xr:uid="{00000000-0005-0000-0000-00005A000000}"/>
    <cellStyle name="Currency 37" xfId="100" xr:uid="{00000000-0005-0000-0000-000002000000}"/>
    <cellStyle name="Currency 37 2" xfId="217" xr:uid="{00000000-0005-0000-0000-00005B000000}"/>
    <cellStyle name="Currency 38" xfId="102" xr:uid="{00000000-0005-0000-0000-000002000000}"/>
    <cellStyle name="Currency 38 2" xfId="219" xr:uid="{00000000-0005-0000-0000-00005C000000}"/>
    <cellStyle name="Currency 39" xfId="104" xr:uid="{00000000-0005-0000-0000-000002000000}"/>
    <cellStyle name="Currency 39 2" xfId="221" xr:uid="{00000000-0005-0000-0000-00005D000000}"/>
    <cellStyle name="Currency 4" xfId="24" xr:uid="{00000000-0005-0000-0000-000002000000}"/>
    <cellStyle name="Currency 4 2" xfId="144" xr:uid="{00000000-0005-0000-0000-00005E000000}"/>
    <cellStyle name="Currency 40" xfId="106" xr:uid="{00000000-0005-0000-0000-000002000000}"/>
    <cellStyle name="Currency 40 2" xfId="223" xr:uid="{00000000-0005-0000-0000-00005F000000}"/>
    <cellStyle name="Currency 41" xfId="111" xr:uid="{00000000-0005-0000-0000-000002000000}"/>
    <cellStyle name="Currency 41 2" xfId="228" xr:uid="{00000000-0005-0000-0000-000060000000}"/>
    <cellStyle name="Currency 42" xfId="92" xr:uid="{00000000-0005-0000-0000-000002000000}"/>
    <cellStyle name="Currency 42 2" xfId="209" xr:uid="{00000000-0005-0000-0000-000061000000}"/>
    <cellStyle name="Currency 43" xfId="108" xr:uid="{00000000-0005-0000-0000-000002000000}"/>
    <cellStyle name="Currency 43 2" xfId="225" xr:uid="{00000000-0005-0000-0000-000062000000}"/>
    <cellStyle name="Currency 44" xfId="116" xr:uid="{00000000-0005-0000-0000-000002000000}"/>
    <cellStyle name="Currency 44 2" xfId="233" xr:uid="{00000000-0005-0000-0000-000063000000}"/>
    <cellStyle name="Currency 45" xfId="118" xr:uid="{00000000-0005-0000-0000-000002000000}"/>
    <cellStyle name="Currency 45 2" xfId="235" xr:uid="{00000000-0005-0000-0000-000064000000}"/>
    <cellStyle name="Currency 46" xfId="120" xr:uid="{00000000-0005-0000-0000-000002000000}"/>
    <cellStyle name="Currency 46 2" xfId="237" xr:uid="{00000000-0005-0000-0000-000065000000}"/>
    <cellStyle name="Currency 47" xfId="122" xr:uid="{00000000-0005-0000-0000-000002000000}"/>
    <cellStyle name="Currency 47 2" xfId="239" xr:uid="{00000000-0005-0000-0000-000066000000}"/>
    <cellStyle name="Currency 48" xfId="124" xr:uid="{00000000-0005-0000-0000-000002000000}"/>
    <cellStyle name="Currency 48 2" xfId="241" xr:uid="{00000000-0005-0000-0000-000067000000}"/>
    <cellStyle name="Currency 49" xfId="126" xr:uid="{00000000-0005-0000-0000-000002000000}"/>
    <cellStyle name="Currency 49 2" xfId="243" xr:uid="{00000000-0005-0000-0000-000068000000}"/>
    <cellStyle name="Currency 5" xfId="26" xr:uid="{00000000-0005-0000-0000-000002000000}"/>
    <cellStyle name="Currency 5 2" xfId="146" xr:uid="{00000000-0005-0000-0000-000069000000}"/>
    <cellStyle name="Currency 50" xfId="112" xr:uid="{00000000-0005-0000-0000-000002000000}"/>
    <cellStyle name="Currency 50 2" xfId="229" xr:uid="{00000000-0005-0000-0000-00006A000000}"/>
    <cellStyle name="Currency 51" xfId="90" xr:uid="{00000000-0005-0000-0000-000002000000}"/>
    <cellStyle name="Currency 51 2" xfId="207" xr:uid="{00000000-0005-0000-0000-00006B000000}"/>
    <cellStyle name="Currency 52" xfId="129" xr:uid="{00000000-0005-0000-0000-000002000000}"/>
    <cellStyle name="Currency 52 2" xfId="246" xr:uid="{00000000-0005-0000-0000-00006C000000}"/>
    <cellStyle name="Currency 53" xfId="131" xr:uid="{00000000-0005-0000-0000-000002000000}"/>
    <cellStyle name="Currency 53 2" xfId="248" xr:uid="{00000000-0005-0000-0000-00006D000000}"/>
    <cellStyle name="Currency 54" xfId="133" xr:uid="{00000000-0005-0000-0000-000039000000}"/>
    <cellStyle name="Currency 6" xfId="31" xr:uid="{00000000-0005-0000-0000-000002000000}"/>
    <cellStyle name="Currency 6 2" xfId="151" xr:uid="{00000000-0005-0000-0000-00006E000000}"/>
    <cellStyle name="Currency 7" xfId="34" xr:uid="{00000000-0005-0000-0000-000002000000}"/>
    <cellStyle name="Currency 7 2" xfId="154" xr:uid="{00000000-0005-0000-0000-00006F000000}"/>
    <cellStyle name="Currency 8" xfId="38" xr:uid="{00000000-0005-0000-0000-000002000000}"/>
    <cellStyle name="Currency 8 2" xfId="158" xr:uid="{00000000-0005-0000-0000-000070000000}"/>
    <cellStyle name="Currency 9" xfId="40" xr:uid="{00000000-0005-0000-0000-000002000000}"/>
    <cellStyle name="Currency 9 2" xfId="160" xr:uid="{00000000-0005-0000-0000-000071000000}"/>
    <cellStyle name="Normal" xfId="2" xr:uid="{00000000-0005-0000-0000-000000000000}"/>
    <cellStyle name="Normal 2" xfId="3" xr:uid="{00000000-0005-0000-0000-000001000000}"/>
    <cellStyle name="Normal 2 2" xfId="5" xr:uid="{278320CA-0E8E-4571-90D0-4659E350012A}"/>
    <cellStyle name="Normal 2 2 2" xfId="6" xr:uid="{9DDF4AF4-0BFB-4290-BD4E-AAB23D9E3FEB}"/>
    <cellStyle name="Normal 2 2 2 2" xfId="16" xr:uid="{00000000-0005-0000-0000-000007000000}"/>
    <cellStyle name="Normal 2 2 3" xfId="15" xr:uid="{00000000-0005-0000-0000-000006000000}"/>
    <cellStyle name="Normal 2 3" xfId="7" xr:uid="{F4F0DFC9-520C-4660-A3DD-1C871A4C2AB9}"/>
    <cellStyle name="Normal 2 3 2" xfId="17" xr:uid="{00000000-0005-0000-0000-000008000000}"/>
    <cellStyle name="Normal 2 4" xfId="14" xr:uid="{00000000-0005-0000-0000-000005000000}"/>
    <cellStyle name="Normal 2 4 2" xfId="137" xr:uid="{00000000-0005-0000-0000-00007A000000}"/>
    <cellStyle name="Normal 2 5" xfId="30" xr:uid="{00000000-0005-0000-0000-000007000000}"/>
    <cellStyle name="Normal 2 5 2" xfId="150" xr:uid="{00000000-0005-0000-0000-00007B000000}"/>
    <cellStyle name="Normal 2 6" xfId="91" xr:uid="{00000000-0005-0000-0000-000005000000}"/>
    <cellStyle name="Normal 2 6 2" xfId="208" xr:uid="{00000000-0005-0000-0000-00007C000000}"/>
    <cellStyle name="Percent" xfId="8" xr:uid="{00000000-0005-0000-0000-000009000000}"/>
    <cellStyle name="ハイパーリンク 2" xfId="4" xr:uid="{00000000-0005-0000-0000-000003000000}"/>
    <cellStyle name="ハイパーリンク 2 2" xfId="87" xr:uid="{00000000-0005-0000-0000-000009000000}"/>
    <cellStyle name="桁区切り" xfId="1" builtinId="6"/>
    <cellStyle name="桁区切り 2" xfId="13" xr:uid="{00000000-0005-0000-0000-00000B000000}"/>
    <cellStyle name="桁区切り 2 2" xfId="250" xr:uid="{BA17B5BB-1E06-46E9-91F5-A721AB274058}"/>
    <cellStyle name="桁区切り 3" xfId="88" xr:uid="{00000000-0005-0000-0000-00000A000000}"/>
    <cellStyle name="標準" xfId="0" builtinId="0"/>
    <cellStyle name="標準 2" xfId="79" xr:uid="{00000000-0005-0000-0000-00008200000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Z86"/>
  <sheetViews>
    <sheetView view="pageBreakPreview" zoomScaleNormal="100" zoomScaleSheetLayoutView="100" workbookViewId="0">
      <pane xSplit="1" ySplit="6" topLeftCell="B47" activePane="bottomRight" state="frozen"/>
      <selection pane="topRight" activeCell="B1" sqref="B1"/>
      <selection pane="bottomLeft" activeCell="A8" sqref="A8"/>
      <selection pane="bottomRight" activeCell="AA20" sqref="AA20"/>
    </sheetView>
  </sheetViews>
  <sheetFormatPr defaultColWidth="9" defaultRowHeight="13" outlineLevelCol="1"/>
  <cols>
    <col min="1" max="1" width="1" style="29" customWidth="1"/>
    <col min="2" max="2" width="2.7265625" style="29" customWidth="1"/>
    <col min="3" max="3" width="7.08984375" style="29" customWidth="1"/>
    <col min="4" max="4" width="7" style="107" customWidth="1"/>
    <col min="5" max="6" width="5.7265625" style="107" customWidth="1"/>
    <col min="7" max="7" width="3.7265625" style="107" customWidth="1"/>
    <col min="8" max="8" width="4.81640625" style="107" customWidth="1"/>
    <col min="9" max="20" width="3.7265625" style="107" customWidth="1"/>
    <col min="21" max="21" width="5" style="107" customWidth="1"/>
    <col min="22" max="22" width="5.26953125" style="107" customWidth="1"/>
    <col min="23" max="23" width="1" style="29" customWidth="1"/>
    <col min="24" max="24" width="15.453125" style="29" hidden="1" customWidth="1" outlineLevel="1"/>
    <col min="25" max="25" width="9" style="29" collapsed="1"/>
    <col min="26" max="28" width="9" style="29"/>
    <col min="29" max="29" width="3" style="29" customWidth="1"/>
    <col min="30" max="16384" width="9" style="29"/>
  </cols>
  <sheetData>
    <row r="1" spans="2:24" ht="18" customHeight="1">
      <c r="B1" s="80" t="s">
        <v>68</v>
      </c>
      <c r="C1" s="81"/>
      <c r="D1" s="119"/>
      <c r="E1" s="119"/>
      <c r="F1" s="119"/>
      <c r="G1" s="119"/>
      <c r="H1" s="119"/>
      <c r="I1" s="119"/>
      <c r="J1" s="119"/>
      <c r="K1" s="119"/>
      <c r="L1" s="119"/>
      <c r="M1" s="119"/>
      <c r="N1" s="119"/>
      <c r="O1" s="119"/>
      <c r="P1" s="119"/>
      <c r="Q1" s="119"/>
      <c r="R1" s="119"/>
      <c r="S1" s="119"/>
      <c r="T1" s="119"/>
      <c r="U1" s="119"/>
      <c r="V1" s="120"/>
    </row>
    <row r="2" spans="2:24" ht="10" customHeight="1"/>
    <row r="3" spans="2:24" ht="18" customHeight="1">
      <c r="B3" s="23" t="s">
        <v>493</v>
      </c>
      <c r="C3" s="23"/>
      <c r="D3" s="121"/>
      <c r="E3" s="121"/>
      <c r="F3" s="121"/>
      <c r="G3" s="121"/>
      <c r="H3" s="121"/>
      <c r="I3" s="121"/>
      <c r="J3" s="121"/>
      <c r="K3" s="121"/>
      <c r="L3" s="121"/>
      <c r="M3" s="121"/>
      <c r="N3" s="121"/>
      <c r="O3" s="121"/>
      <c r="P3" s="121"/>
      <c r="Q3" s="121"/>
      <c r="R3" s="121"/>
      <c r="S3" s="121"/>
      <c r="T3" s="121"/>
      <c r="U3" s="121"/>
      <c r="V3" s="121"/>
    </row>
    <row r="4" spans="2:24" ht="18" customHeight="1">
      <c r="B4" s="901"/>
      <c r="C4" s="902"/>
      <c r="D4" s="914" t="s">
        <v>69</v>
      </c>
      <c r="E4" s="915"/>
      <c r="F4" s="916"/>
      <c r="G4" s="914" t="s">
        <v>70</v>
      </c>
      <c r="H4" s="915"/>
      <c r="I4" s="915"/>
      <c r="J4" s="915"/>
      <c r="K4" s="915"/>
      <c r="L4" s="915"/>
      <c r="M4" s="915"/>
      <c r="N4" s="915"/>
      <c r="O4" s="915"/>
      <c r="P4" s="915"/>
      <c r="Q4" s="915"/>
      <c r="R4" s="915"/>
      <c r="S4" s="915"/>
      <c r="T4" s="916"/>
      <c r="U4" s="925" t="s">
        <v>71</v>
      </c>
      <c r="V4" s="926"/>
    </row>
    <row r="5" spans="2:24" ht="31.5" customHeight="1">
      <c r="B5" s="910"/>
      <c r="C5" s="921"/>
      <c r="D5" s="919" t="s">
        <v>136</v>
      </c>
      <c r="E5" s="919" t="s">
        <v>137</v>
      </c>
      <c r="F5" s="919" t="s">
        <v>138</v>
      </c>
      <c r="G5" s="917" t="s">
        <v>72</v>
      </c>
      <c r="H5" s="918"/>
      <c r="I5" s="917" t="s">
        <v>139</v>
      </c>
      <c r="J5" s="918"/>
      <c r="K5" s="917" t="s">
        <v>73</v>
      </c>
      <c r="L5" s="918"/>
      <c r="M5" s="917" t="s">
        <v>522</v>
      </c>
      <c r="N5" s="918"/>
      <c r="O5" s="917" t="s">
        <v>74</v>
      </c>
      <c r="P5" s="918"/>
      <c r="Q5" s="917" t="s">
        <v>75</v>
      </c>
      <c r="R5" s="918"/>
      <c r="S5" s="917" t="s">
        <v>76</v>
      </c>
      <c r="T5" s="918"/>
      <c r="U5" s="927"/>
      <c r="V5" s="928"/>
    </row>
    <row r="6" spans="2:24" ht="18" customHeight="1">
      <c r="B6" s="912"/>
      <c r="C6" s="922"/>
      <c r="D6" s="920"/>
      <c r="E6" s="920"/>
      <c r="F6" s="920"/>
      <c r="G6" s="122"/>
      <c r="H6" s="123" t="s">
        <v>77</v>
      </c>
      <c r="I6" s="122"/>
      <c r="J6" s="123" t="s">
        <v>77</v>
      </c>
      <c r="K6" s="122"/>
      <c r="L6" s="123" t="s">
        <v>77</v>
      </c>
      <c r="M6" s="124"/>
      <c r="N6" s="125" t="s">
        <v>77</v>
      </c>
      <c r="O6" s="122"/>
      <c r="P6" s="123" t="s">
        <v>77</v>
      </c>
      <c r="Q6" s="122"/>
      <c r="R6" s="123" t="s">
        <v>77</v>
      </c>
      <c r="S6" s="122"/>
      <c r="T6" s="123" t="s">
        <v>77</v>
      </c>
      <c r="U6" s="126"/>
      <c r="V6" s="123" t="s">
        <v>77</v>
      </c>
    </row>
    <row r="7" spans="2:24" ht="18" customHeight="1">
      <c r="B7" s="923" t="s">
        <v>0</v>
      </c>
      <c r="C7" s="924"/>
      <c r="D7" s="127">
        <v>2</v>
      </c>
      <c r="E7" s="128"/>
      <c r="F7" s="129">
        <v>33</v>
      </c>
      <c r="G7" s="130">
        <v>106</v>
      </c>
      <c r="H7" s="131"/>
      <c r="I7" s="130"/>
      <c r="J7" s="132"/>
      <c r="K7" s="133">
        <v>161</v>
      </c>
      <c r="L7" s="134">
        <v>11</v>
      </c>
      <c r="M7" s="130">
        <v>74</v>
      </c>
      <c r="N7" s="132">
        <v>3</v>
      </c>
      <c r="O7" s="133">
        <v>12</v>
      </c>
      <c r="P7" s="131"/>
      <c r="Q7" s="130">
        <v>7</v>
      </c>
      <c r="R7" s="132"/>
      <c r="S7" s="133"/>
      <c r="T7" s="132"/>
      <c r="U7" s="135">
        <f>SUM(D7:G7,I7,K7,M7,O7,Q7,S7)</f>
        <v>395</v>
      </c>
      <c r="V7" s="136">
        <f>IF(X7=0,"",SUM(H7,J7,L7,N7,P7,R7,T7))</f>
        <v>14</v>
      </c>
      <c r="X7" s="93">
        <f>SUM(H7,J7,L7,N7,P7,R7,T7)</f>
        <v>14</v>
      </c>
    </row>
    <row r="8" spans="2:24" ht="18" customHeight="1">
      <c r="B8" s="905" t="s">
        <v>1</v>
      </c>
      <c r="C8" s="78" t="s">
        <v>2</v>
      </c>
      <c r="D8" s="137">
        <v>4</v>
      </c>
      <c r="E8" s="138"/>
      <c r="F8" s="139">
        <v>8</v>
      </c>
      <c r="G8" s="140">
        <v>71</v>
      </c>
      <c r="H8" s="141">
        <v>16</v>
      </c>
      <c r="I8" s="142"/>
      <c r="J8" s="143"/>
      <c r="K8" s="140">
        <v>51</v>
      </c>
      <c r="L8" s="144"/>
      <c r="M8" s="142">
        <v>40</v>
      </c>
      <c r="N8" s="143">
        <v>10</v>
      </c>
      <c r="O8" s="140">
        <v>2</v>
      </c>
      <c r="P8" s="141">
        <v>1</v>
      </c>
      <c r="Q8" s="142"/>
      <c r="R8" s="143"/>
      <c r="S8" s="140"/>
      <c r="T8" s="141"/>
      <c r="U8" s="115">
        <f>SUM(D8:G8,I8,K8,M8,O8,Q8,S8)</f>
        <v>176</v>
      </c>
      <c r="V8" s="145">
        <f t="shared" ref="V8:V9" si="0">IF(X8=0,"",SUM(H8,J8,L8,N8,P8,R8,T8))</f>
        <v>27</v>
      </c>
      <c r="X8" s="29">
        <f t="shared" ref="X8:X41" si="1">SUM(H8,J8,L8,N8,P8,R8,T8)</f>
        <v>27</v>
      </c>
    </row>
    <row r="9" spans="2:24" ht="18" customHeight="1">
      <c r="B9" s="905"/>
      <c r="C9" s="25" t="s">
        <v>3</v>
      </c>
      <c r="D9" s="146">
        <v>1</v>
      </c>
      <c r="E9" s="147"/>
      <c r="F9" s="148">
        <v>8</v>
      </c>
      <c r="G9" s="115"/>
      <c r="H9" s="149">
        <v>38</v>
      </c>
      <c r="I9" s="150"/>
      <c r="J9" s="151"/>
      <c r="K9" s="115"/>
      <c r="L9" s="149"/>
      <c r="M9" s="150"/>
      <c r="N9" s="151"/>
      <c r="O9" s="115"/>
      <c r="P9" s="149"/>
      <c r="Q9" s="150"/>
      <c r="R9" s="151"/>
      <c r="S9" s="115"/>
      <c r="T9" s="149"/>
      <c r="U9" s="115">
        <f t="shared" ref="U9" si="2">SUM(D9:G9,I9,K9,M9,O9,Q9,S9)</f>
        <v>9</v>
      </c>
      <c r="V9" s="152">
        <f t="shared" si="0"/>
        <v>38</v>
      </c>
      <c r="X9" s="29">
        <f t="shared" si="1"/>
        <v>38</v>
      </c>
    </row>
    <row r="10" spans="2:24" ht="18" customHeight="1">
      <c r="B10" s="905"/>
      <c r="C10" s="25" t="s">
        <v>4</v>
      </c>
      <c r="D10" s="146"/>
      <c r="E10" s="147"/>
      <c r="F10" s="148">
        <v>21</v>
      </c>
      <c r="G10" s="115">
        <v>12</v>
      </c>
      <c r="H10" s="149"/>
      <c r="I10" s="150"/>
      <c r="J10" s="151"/>
      <c r="K10" s="115">
        <v>14</v>
      </c>
      <c r="L10" s="149"/>
      <c r="M10" s="150"/>
      <c r="N10" s="151"/>
      <c r="O10" s="115"/>
      <c r="P10" s="149"/>
      <c r="Q10" s="150"/>
      <c r="R10" s="151">
        <v>6</v>
      </c>
      <c r="S10" s="115"/>
      <c r="T10" s="149"/>
      <c r="U10" s="115">
        <f t="shared" ref="U10:U17" si="3">SUM(D10:G10,I10,K10,M10,O10,Q10,S10)</f>
        <v>47</v>
      </c>
      <c r="V10" s="153">
        <f t="shared" ref="V10:V42" si="4">IF(X10=0,"",SUM(H10,J10,L10,N10,P10,R10,T10))</f>
        <v>6</v>
      </c>
      <c r="X10" s="29">
        <f t="shared" si="1"/>
        <v>6</v>
      </c>
    </row>
    <row r="11" spans="2:24" ht="18" customHeight="1">
      <c r="B11" s="905"/>
      <c r="C11" s="25" t="s">
        <v>5</v>
      </c>
      <c r="D11" s="146"/>
      <c r="E11" s="147"/>
      <c r="F11" s="148">
        <v>8</v>
      </c>
      <c r="G11" s="115">
        <v>20</v>
      </c>
      <c r="H11" s="149"/>
      <c r="I11" s="150"/>
      <c r="J11" s="151"/>
      <c r="K11" s="115">
        <v>13</v>
      </c>
      <c r="L11" s="149"/>
      <c r="M11" s="150">
        <v>3</v>
      </c>
      <c r="N11" s="151"/>
      <c r="O11" s="115"/>
      <c r="P11" s="149"/>
      <c r="Q11" s="150"/>
      <c r="R11" s="151"/>
      <c r="S11" s="115"/>
      <c r="T11" s="149"/>
      <c r="U11" s="115">
        <f>SUM(D11:G11,I11,K11,M11,O11,Q11,S11)</f>
        <v>44</v>
      </c>
      <c r="V11" s="152" t="str">
        <f t="shared" si="4"/>
        <v/>
      </c>
      <c r="X11" s="29">
        <f t="shared" si="1"/>
        <v>0</v>
      </c>
    </row>
    <row r="12" spans="2:24" ht="18" customHeight="1">
      <c r="B12" s="905"/>
      <c r="C12" s="26" t="s">
        <v>6</v>
      </c>
      <c r="D12" s="154">
        <v>1</v>
      </c>
      <c r="E12" s="155"/>
      <c r="F12" s="156">
        <v>9</v>
      </c>
      <c r="G12" s="157">
        <v>9</v>
      </c>
      <c r="H12" s="158">
        <v>17</v>
      </c>
      <c r="I12" s="159"/>
      <c r="J12" s="160"/>
      <c r="K12" s="157">
        <v>9</v>
      </c>
      <c r="L12" s="161"/>
      <c r="M12" s="159">
        <v>3</v>
      </c>
      <c r="N12" s="160"/>
      <c r="O12" s="157"/>
      <c r="P12" s="158"/>
      <c r="Q12" s="159"/>
      <c r="R12" s="160"/>
      <c r="S12" s="157"/>
      <c r="T12" s="158"/>
      <c r="U12" s="162">
        <f t="shared" ref="U12:U14" si="5">SUM(D12:G12,I12,K12,M12,O12,Q12,S12)</f>
        <v>31</v>
      </c>
      <c r="V12" s="163">
        <f t="shared" si="4"/>
        <v>17</v>
      </c>
      <c r="X12" s="29">
        <f t="shared" si="1"/>
        <v>17</v>
      </c>
    </row>
    <row r="13" spans="2:24" ht="18" customHeight="1">
      <c r="B13" s="905"/>
      <c r="C13" s="25" t="s">
        <v>7</v>
      </c>
      <c r="D13" s="146">
        <v>1</v>
      </c>
      <c r="E13" s="147"/>
      <c r="F13" s="148">
        <v>5</v>
      </c>
      <c r="G13" s="115">
        <v>11</v>
      </c>
      <c r="H13" s="149">
        <v>3</v>
      </c>
      <c r="I13" s="150"/>
      <c r="J13" s="151"/>
      <c r="K13" s="115">
        <v>2</v>
      </c>
      <c r="L13" s="149"/>
      <c r="M13" s="150">
        <v>6</v>
      </c>
      <c r="N13" s="151">
        <v>2</v>
      </c>
      <c r="O13" s="115"/>
      <c r="P13" s="149"/>
      <c r="Q13" s="150"/>
      <c r="R13" s="151"/>
      <c r="S13" s="115"/>
      <c r="T13" s="149"/>
      <c r="U13" s="115">
        <f t="shared" si="5"/>
        <v>25</v>
      </c>
      <c r="V13" s="152">
        <f t="shared" si="4"/>
        <v>5</v>
      </c>
      <c r="X13" s="29">
        <f t="shared" si="1"/>
        <v>5</v>
      </c>
    </row>
    <row r="14" spans="2:24" ht="18" customHeight="1">
      <c r="B14" s="905"/>
      <c r="C14" s="26" t="s">
        <v>8</v>
      </c>
      <c r="D14" s="164">
        <v>2</v>
      </c>
      <c r="E14" s="165"/>
      <c r="F14" s="166">
        <v>10</v>
      </c>
      <c r="G14" s="162">
        <v>19</v>
      </c>
      <c r="H14" s="167"/>
      <c r="I14" s="168"/>
      <c r="J14" s="169"/>
      <c r="K14" s="162">
        <v>19</v>
      </c>
      <c r="L14" s="167"/>
      <c r="M14" s="168">
        <v>13</v>
      </c>
      <c r="N14" s="169"/>
      <c r="O14" s="162"/>
      <c r="P14" s="167"/>
      <c r="Q14" s="168"/>
      <c r="R14" s="169"/>
      <c r="S14" s="162">
        <v>4</v>
      </c>
      <c r="T14" s="167"/>
      <c r="U14" s="162">
        <f t="shared" si="5"/>
        <v>67</v>
      </c>
      <c r="V14" s="163" t="str">
        <f t="shared" si="4"/>
        <v/>
      </c>
      <c r="X14" s="29">
        <f t="shared" si="1"/>
        <v>0</v>
      </c>
    </row>
    <row r="15" spans="2:24" ht="18" customHeight="1">
      <c r="B15" s="905"/>
      <c r="C15" s="25" t="s">
        <v>9</v>
      </c>
      <c r="D15" s="146">
        <v>1</v>
      </c>
      <c r="E15" s="147"/>
      <c r="F15" s="148">
        <v>12</v>
      </c>
      <c r="G15" s="115">
        <v>5</v>
      </c>
      <c r="H15" s="149">
        <v>6</v>
      </c>
      <c r="I15" s="150"/>
      <c r="J15" s="151"/>
      <c r="K15" s="115">
        <v>9</v>
      </c>
      <c r="L15" s="149">
        <v>4</v>
      </c>
      <c r="M15" s="150"/>
      <c r="N15" s="151">
        <v>1</v>
      </c>
      <c r="O15" s="115"/>
      <c r="P15" s="149"/>
      <c r="Q15" s="150"/>
      <c r="R15" s="151"/>
      <c r="S15" s="115"/>
      <c r="T15" s="149"/>
      <c r="U15" s="115">
        <f t="shared" si="3"/>
        <v>27</v>
      </c>
      <c r="V15" s="170">
        <f t="shared" si="4"/>
        <v>11</v>
      </c>
      <c r="X15" s="29">
        <f t="shared" si="1"/>
        <v>11</v>
      </c>
    </row>
    <row r="16" spans="2:24" ht="18" customHeight="1">
      <c r="B16" s="905"/>
      <c r="C16" s="26" t="s">
        <v>10</v>
      </c>
      <c r="D16" s="164"/>
      <c r="E16" s="165"/>
      <c r="F16" s="166">
        <v>15</v>
      </c>
      <c r="G16" s="162">
        <v>12</v>
      </c>
      <c r="H16" s="167"/>
      <c r="I16" s="168"/>
      <c r="J16" s="169"/>
      <c r="K16" s="162">
        <v>8</v>
      </c>
      <c r="L16" s="167"/>
      <c r="M16" s="168"/>
      <c r="N16" s="169"/>
      <c r="O16" s="162"/>
      <c r="P16" s="167"/>
      <c r="Q16" s="168"/>
      <c r="R16" s="169"/>
      <c r="S16" s="162"/>
      <c r="T16" s="167"/>
      <c r="U16" s="162">
        <f t="shared" si="3"/>
        <v>35</v>
      </c>
      <c r="V16" s="163" t="str">
        <f t="shared" si="4"/>
        <v/>
      </c>
      <c r="X16" s="29">
        <f t="shared" si="1"/>
        <v>0</v>
      </c>
    </row>
    <row r="17" spans="2:24" ht="18" customHeight="1">
      <c r="B17" s="905"/>
      <c r="C17" s="25" t="s">
        <v>11</v>
      </c>
      <c r="D17" s="171">
        <v>1</v>
      </c>
      <c r="E17" s="172">
        <v>1</v>
      </c>
      <c r="F17" s="173">
        <v>11</v>
      </c>
      <c r="G17" s="174">
        <v>16</v>
      </c>
      <c r="H17" s="175">
        <v>5</v>
      </c>
      <c r="I17" s="176"/>
      <c r="J17" s="177"/>
      <c r="K17" s="115">
        <v>13</v>
      </c>
      <c r="L17" s="149"/>
      <c r="M17" s="176">
        <v>6</v>
      </c>
      <c r="N17" s="177"/>
      <c r="O17" s="174"/>
      <c r="P17" s="175"/>
      <c r="Q17" s="176"/>
      <c r="R17" s="177"/>
      <c r="S17" s="174"/>
      <c r="T17" s="175"/>
      <c r="U17" s="115">
        <f t="shared" si="3"/>
        <v>48</v>
      </c>
      <c r="V17" s="152">
        <f t="shared" si="4"/>
        <v>5</v>
      </c>
      <c r="X17" s="29">
        <f t="shared" si="1"/>
        <v>5</v>
      </c>
    </row>
    <row r="18" spans="2:24" ht="18" customHeight="1">
      <c r="B18" s="905"/>
      <c r="C18" s="25" t="s">
        <v>12</v>
      </c>
      <c r="D18" s="178">
        <v>1</v>
      </c>
      <c r="E18" s="179"/>
      <c r="F18" s="180">
        <v>14</v>
      </c>
      <c r="G18" s="181">
        <v>15</v>
      </c>
      <c r="H18" s="182">
        <v>2</v>
      </c>
      <c r="I18" s="183"/>
      <c r="J18" s="184"/>
      <c r="K18" s="181"/>
      <c r="L18" s="149"/>
      <c r="M18" s="183">
        <v>1</v>
      </c>
      <c r="N18" s="151">
        <v>4</v>
      </c>
      <c r="O18" s="181"/>
      <c r="P18" s="182"/>
      <c r="Q18" s="183"/>
      <c r="R18" s="184"/>
      <c r="S18" s="181"/>
      <c r="T18" s="182"/>
      <c r="U18" s="115">
        <f>SUM(D18:G18,I18,K18,M18,O18,Q18,S18)</f>
        <v>31</v>
      </c>
      <c r="V18" s="152">
        <f t="shared" si="4"/>
        <v>6</v>
      </c>
      <c r="X18" s="29">
        <f t="shared" si="1"/>
        <v>6</v>
      </c>
    </row>
    <row r="19" spans="2:24" ht="18" customHeight="1">
      <c r="B19" s="905"/>
      <c r="C19" s="25" t="s">
        <v>13</v>
      </c>
      <c r="D19" s="146">
        <v>1</v>
      </c>
      <c r="E19" s="147"/>
      <c r="F19" s="148">
        <v>15</v>
      </c>
      <c r="G19" s="115"/>
      <c r="H19" s="149"/>
      <c r="I19" s="150"/>
      <c r="J19" s="151"/>
      <c r="K19" s="115"/>
      <c r="L19" s="149"/>
      <c r="M19" s="150"/>
      <c r="N19" s="151"/>
      <c r="O19" s="115"/>
      <c r="P19" s="149"/>
      <c r="Q19" s="150"/>
      <c r="R19" s="151"/>
      <c r="S19" s="115"/>
      <c r="T19" s="149"/>
      <c r="U19" s="115">
        <f t="shared" ref="U19" si="6">SUM(D19:G19,I19,K19,M19,O19,Q19,S19)</f>
        <v>16</v>
      </c>
      <c r="V19" s="152" t="str">
        <f t="shared" si="4"/>
        <v/>
      </c>
      <c r="W19" s="77"/>
      <c r="X19" s="29">
        <f t="shared" si="1"/>
        <v>0</v>
      </c>
    </row>
    <row r="20" spans="2:24" ht="18" customHeight="1">
      <c r="B20" s="905"/>
      <c r="C20" s="28" t="s">
        <v>14</v>
      </c>
      <c r="D20" s="185">
        <v>1</v>
      </c>
      <c r="E20" s="186"/>
      <c r="F20" s="187">
        <v>9</v>
      </c>
      <c r="G20" s="188">
        <v>15</v>
      </c>
      <c r="H20" s="189"/>
      <c r="I20" s="190"/>
      <c r="J20" s="191"/>
      <c r="K20" s="188">
        <v>11</v>
      </c>
      <c r="L20" s="192"/>
      <c r="M20" s="190"/>
      <c r="N20" s="191">
        <v>1</v>
      </c>
      <c r="O20" s="188"/>
      <c r="P20" s="189"/>
      <c r="Q20" s="190"/>
      <c r="R20" s="191"/>
      <c r="S20" s="193">
        <v>11</v>
      </c>
      <c r="T20" s="194"/>
      <c r="U20" s="195">
        <f t="shared" ref="U20:U23" si="7">SUM(D20:G20,I20,K20,M20,O20,Q20,S20)</f>
        <v>47</v>
      </c>
      <c r="V20" s="196">
        <f t="shared" si="4"/>
        <v>1</v>
      </c>
      <c r="X20" s="29">
        <f t="shared" si="1"/>
        <v>1</v>
      </c>
    </row>
    <row r="21" spans="2:24" ht="18" customHeight="1">
      <c r="B21" s="906" t="s">
        <v>15</v>
      </c>
      <c r="C21" s="78" t="s">
        <v>16</v>
      </c>
      <c r="D21" s="138">
        <v>2</v>
      </c>
      <c r="E21" s="138"/>
      <c r="F21" s="138">
        <v>7</v>
      </c>
      <c r="G21" s="197">
        <v>33</v>
      </c>
      <c r="H21" s="198">
        <v>93</v>
      </c>
      <c r="I21" s="199"/>
      <c r="J21" s="200"/>
      <c r="K21" s="199">
        <v>46</v>
      </c>
      <c r="L21" s="200"/>
      <c r="M21" s="199">
        <v>19</v>
      </c>
      <c r="N21" s="200"/>
      <c r="O21" s="199"/>
      <c r="P21" s="200"/>
      <c r="Q21" s="199"/>
      <c r="R21" s="200"/>
      <c r="S21" s="199"/>
      <c r="T21" s="200"/>
      <c r="U21" s="115">
        <f t="shared" ref="U21:U22" si="8">SUM(D21:G21,I21,K21,M21,O21,Q21,S21)</f>
        <v>107</v>
      </c>
      <c r="V21" s="152">
        <f t="shared" ref="V21:V22" si="9">IF(X21=0,"",SUM(H21,J21,L21,N21,P21,R21,T21))</f>
        <v>93</v>
      </c>
      <c r="X21" s="29">
        <f t="shared" si="1"/>
        <v>93</v>
      </c>
    </row>
    <row r="22" spans="2:24" ht="18" customHeight="1">
      <c r="B22" s="907"/>
      <c r="C22" s="25" t="s">
        <v>17</v>
      </c>
      <c r="D22" s="147">
        <v>4</v>
      </c>
      <c r="E22" s="147"/>
      <c r="F22" s="147">
        <v>31</v>
      </c>
      <c r="G22" s="115">
        <v>25</v>
      </c>
      <c r="H22" s="149">
        <v>25</v>
      </c>
      <c r="I22" s="115">
        <v>6</v>
      </c>
      <c r="J22" s="149"/>
      <c r="K22" s="115">
        <v>23</v>
      </c>
      <c r="L22" s="149"/>
      <c r="M22" s="115">
        <v>5</v>
      </c>
      <c r="N22" s="149"/>
      <c r="O22" s="115"/>
      <c r="P22" s="149"/>
      <c r="Q22" s="115">
        <v>2</v>
      </c>
      <c r="R22" s="149"/>
      <c r="S22" s="115"/>
      <c r="T22" s="149"/>
      <c r="U22" s="115">
        <f t="shared" si="8"/>
        <v>96</v>
      </c>
      <c r="V22" s="152">
        <f t="shared" si="9"/>
        <v>25</v>
      </c>
      <c r="X22" s="29">
        <f t="shared" si="1"/>
        <v>25</v>
      </c>
    </row>
    <row r="23" spans="2:24" ht="18" customHeight="1">
      <c r="B23" s="907"/>
      <c r="C23" s="26" t="s">
        <v>18</v>
      </c>
      <c r="D23" s="165">
        <v>2</v>
      </c>
      <c r="E23" s="165"/>
      <c r="F23" s="165">
        <v>14</v>
      </c>
      <c r="G23" s="162"/>
      <c r="H23" s="167">
        <v>30</v>
      </c>
      <c r="I23" s="162"/>
      <c r="J23" s="167"/>
      <c r="K23" s="162">
        <v>12</v>
      </c>
      <c r="L23" s="167">
        <v>2</v>
      </c>
      <c r="M23" s="162">
        <v>4</v>
      </c>
      <c r="N23" s="167"/>
      <c r="O23" s="162"/>
      <c r="P23" s="167"/>
      <c r="Q23" s="162"/>
      <c r="R23" s="167"/>
      <c r="S23" s="162">
        <v>3</v>
      </c>
      <c r="T23" s="167"/>
      <c r="U23" s="162">
        <f t="shared" si="7"/>
        <v>35</v>
      </c>
      <c r="V23" s="163">
        <f t="shared" si="4"/>
        <v>32</v>
      </c>
      <c r="X23" s="29">
        <f t="shared" si="1"/>
        <v>32</v>
      </c>
    </row>
    <row r="24" spans="2:24" ht="18" customHeight="1">
      <c r="B24" s="907"/>
      <c r="C24" s="25" t="s">
        <v>19</v>
      </c>
      <c r="D24" s="179">
        <v>1</v>
      </c>
      <c r="E24" s="179"/>
      <c r="F24" s="179">
        <v>16</v>
      </c>
      <c r="G24" s="181"/>
      <c r="H24" s="182"/>
      <c r="I24" s="181"/>
      <c r="J24" s="182"/>
      <c r="K24" s="181">
        <v>13</v>
      </c>
      <c r="L24" s="201"/>
      <c r="M24" s="181">
        <v>3</v>
      </c>
      <c r="N24" s="182"/>
      <c r="O24" s="181"/>
      <c r="P24" s="182"/>
      <c r="Q24" s="181"/>
      <c r="R24" s="182"/>
      <c r="S24" s="181"/>
      <c r="T24" s="182"/>
      <c r="U24" s="115">
        <f>SUM(D24:F24,G24,K24,Q24,M24)</f>
        <v>33</v>
      </c>
      <c r="V24" s="163" t="str">
        <f t="shared" si="4"/>
        <v/>
      </c>
      <c r="X24" s="29">
        <f t="shared" si="1"/>
        <v>0</v>
      </c>
    </row>
    <row r="25" spans="2:24" ht="18" customHeight="1">
      <c r="B25" s="907"/>
      <c r="C25" s="25" t="s">
        <v>20</v>
      </c>
      <c r="D25" s="147">
        <v>2</v>
      </c>
      <c r="E25" s="147"/>
      <c r="F25" s="147">
        <v>14</v>
      </c>
      <c r="G25" s="115">
        <v>6</v>
      </c>
      <c r="H25" s="149">
        <v>46</v>
      </c>
      <c r="I25" s="115"/>
      <c r="J25" s="149"/>
      <c r="K25" s="115">
        <v>19</v>
      </c>
      <c r="L25" s="149"/>
      <c r="M25" s="115">
        <v>18</v>
      </c>
      <c r="N25" s="149"/>
      <c r="O25" s="115"/>
      <c r="P25" s="149"/>
      <c r="Q25" s="115">
        <v>3</v>
      </c>
      <c r="R25" s="149"/>
      <c r="S25" s="115">
        <v>10</v>
      </c>
      <c r="T25" s="149"/>
      <c r="U25" s="115">
        <f>SUM(D25:F25,G25,K25,Q25,M25)</f>
        <v>62</v>
      </c>
      <c r="V25" s="152">
        <f t="shared" si="4"/>
        <v>46</v>
      </c>
      <c r="X25" s="29">
        <f t="shared" si="1"/>
        <v>46</v>
      </c>
    </row>
    <row r="26" spans="2:24" ht="18" customHeight="1">
      <c r="B26" s="907"/>
      <c r="C26" s="25" t="s">
        <v>21</v>
      </c>
      <c r="D26" s="179">
        <v>1</v>
      </c>
      <c r="E26" s="179"/>
      <c r="F26" s="179">
        <v>9</v>
      </c>
      <c r="G26" s="115"/>
      <c r="H26" s="182">
        <v>30</v>
      </c>
      <c r="I26" s="181"/>
      <c r="J26" s="182"/>
      <c r="K26" s="181">
        <v>13</v>
      </c>
      <c r="L26" s="201"/>
      <c r="M26" s="181">
        <v>10</v>
      </c>
      <c r="N26" s="182"/>
      <c r="O26" s="115">
        <v>3</v>
      </c>
      <c r="P26" s="182"/>
      <c r="Q26" s="181">
        <v>5</v>
      </c>
      <c r="R26" s="182"/>
      <c r="S26" s="181"/>
      <c r="T26" s="182"/>
      <c r="U26" s="115">
        <f t="shared" ref="U26:U27" si="10">SUM(D26:G26,I26,K26,M26,O26,Q26,S26)</f>
        <v>41</v>
      </c>
      <c r="V26" s="163">
        <f t="shared" si="4"/>
        <v>30</v>
      </c>
      <c r="X26" s="29">
        <f t="shared" si="1"/>
        <v>30</v>
      </c>
    </row>
    <row r="27" spans="2:24" ht="18" customHeight="1">
      <c r="B27" s="907"/>
      <c r="C27" s="25" t="s">
        <v>22</v>
      </c>
      <c r="D27" s="147"/>
      <c r="E27" s="147">
        <v>2</v>
      </c>
      <c r="F27" s="147">
        <v>8</v>
      </c>
      <c r="G27" s="115">
        <v>17</v>
      </c>
      <c r="H27" s="149"/>
      <c r="I27" s="115"/>
      <c r="J27" s="149"/>
      <c r="K27" s="115"/>
      <c r="L27" s="149"/>
      <c r="M27" s="115">
        <v>7</v>
      </c>
      <c r="N27" s="149"/>
      <c r="O27" s="115"/>
      <c r="P27" s="149"/>
      <c r="Q27" s="115"/>
      <c r="R27" s="149"/>
      <c r="S27" s="115"/>
      <c r="T27" s="149"/>
      <c r="U27" s="115">
        <f t="shared" si="10"/>
        <v>34</v>
      </c>
      <c r="V27" s="163" t="str">
        <f t="shared" si="4"/>
        <v/>
      </c>
      <c r="X27" s="29">
        <f t="shared" si="1"/>
        <v>0</v>
      </c>
    </row>
    <row r="28" spans="2:24" ht="18" customHeight="1">
      <c r="B28" s="907"/>
      <c r="C28" s="25" t="s">
        <v>23</v>
      </c>
      <c r="D28" s="147">
        <v>1</v>
      </c>
      <c r="E28" s="147"/>
      <c r="F28" s="147">
        <v>7</v>
      </c>
      <c r="G28" s="115"/>
      <c r="H28" s="149"/>
      <c r="I28" s="115">
        <v>30</v>
      </c>
      <c r="J28" s="149">
        <v>1</v>
      </c>
      <c r="K28" s="115">
        <v>11</v>
      </c>
      <c r="L28" s="149"/>
      <c r="M28" s="115">
        <v>5</v>
      </c>
      <c r="N28" s="149">
        <v>1</v>
      </c>
      <c r="O28" s="115"/>
      <c r="P28" s="149"/>
      <c r="Q28" s="115"/>
      <c r="R28" s="149"/>
      <c r="S28" s="115"/>
      <c r="T28" s="149"/>
      <c r="U28" s="115">
        <f>SUM(D28:G28,I28,K28,M28,O28,Q28,S28)</f>
        <v>54</v>
      </c>
      <c r="V28" s="163">
        <f t="shared" si="4"/>
        <v>2</v>
      </c>
      <c r="X28" s="29">
        <f t="shared" si="1"/>
        <v>2</v>
      </c>
    </row>
    <row r="29" spans="2:24" ht="18" customHeight="1">
      <c r="B29" s="907"/>
      <c r="C29" s="25" t="s">
        <v>24</v>
      </c>
      <c r="D29" s="147"/>
      <c r="E29" s="147"/>
      <c r="F29" s="147">
        <v>9</v>
      </c>
      <c r="G29" s="115"/>
      <c r="H29" s="149"/>
      <c r="I29" s="115"/>
      <c r="J29" s="149"/>
      <c r="K29" s="115"/>
      <c r="L29" s="149"/>
      <c r="M29" s="115"/>
      <c r="N29" s="149"/>
      <c r="O29" s="115"/>
      <c r="P29" s="149"/>
      <c r="Q29" s="115">
        <v>2</v>
      </c>
      <c r="R29" s="149">
        <v>1</v>
      </c>
      <c r="S29" s="115"/>
      <c r="T29" s="149"/>
      <c r="U29" s="115">
        <f>SUM(D29:G29,I29,K29,M29,O29,Q29,S29)</f>
        <v>11</v>
      </c>
      <c r="V29" s="163">
        <f t="shared" si="4"/>
        <v>1</v>
      </c>
      <c r="X29" s="29">
        <f t="shared" si="1"/>
        <v>1</v>
      </c>
    </row>
    <row r="30" spans="2:24" ht="18" customHeight="1">
      <c r="B30" s="907"/>
      <c r="C30" s="25" t="s">
        <v>25</v>
      </c>
      <c r="D30" s="147">
        <v>2</v>
      </c>
      <c r="E30" s="147"/>
      <c r="F30" s="147">
        <v>10</v>
      </c>
      <c r="G30" s="115">
        <v>4</v>
      </c>
      <c r="H30" s="149">
        <v>12</v>
      </c>
      <c r="I30" s="115"/>
      <c r="J30" s="149"/>
      <c r="K30" s="115">
        <v>3</v>
      </c>
      <c r="L30" s="149"/>
      <c r="M30" s="115"/>
      <c r="N30" s="149"/>
      <c r="O30" s="115"/>
      <c r="P30" s="149"/>
      <c r="Q30" s="115"/>
      <c r="R30" s="149"/>
      <c r="S30" s="115"/>
      <c r="T30" s="149"/>
      <c r="U30" s="115">
        <f t="shared" ref="U30" si="11">SUM(D30:G30,I30,K30,M30,O30,Q30,S30)</f>
        <v>19</v>
      </c>
      <c r="V30" s="163">
        <f t="shared" si="4"/>
        <v>12</v>
      </c>
      <c r="X30" s="29">
        <f t="shared" si="1"/>
        <v>12</v>
      </c>
    </row>
    <row r="31" spans="2:24" ht="18" customHeight="1">
      <c r="B31" s="907"/>
      <c r="C31" s="25" t="s">
        <v>26</v>
      </c>
      <c r="D31" s="147">
        <v>1</v>
      </c>
      <c r="E31" s="147"/>
      <c r="F31" s="147">
        <v>8</v>
      </c>
      <c r="G31" s="115">
        <v>9</v>
      </c>
      <c r="H31" s="149"/>
      <c r="I31" s="115"/>
      <c r="J31" s="149"/>
      <c r="K31" s="115"/>
      <c r="L31" s="149"/>
      <c r="M31" s="115">
        <v>8</v>
      </c>
      <c r="N31" s="149"/>
      <c r="O31" s="115"/>
      <c r="P31" s="149"/>
      <c r="Q31" s="115"/>
      <c r="R31" s="149"/>
      <c r="S31" s="115"/>
      <c r="T31" s="149"/>
      <c r="U31" s="115">
        <f>SUM(D31:G31,I31,K31,M31,O31,Q31,S31)</f>
        <v>26</v>
      </c>
      <c r="V31" s="163" t="str">
        <f t="shared" si="4"/>
        <v/>
      </c>
      <c r="X31" s="29">
        <f t="shared" si="1"/>
        <v>0</v>
      </c>
    </row>
    <row r="32" spans="2:24" ht="18" customHeight="1">
      <c r="B32" s="907"/>
      <c r="C32" s="25" t="s">
        <v>27</v>
      </c>
      <c r="D32" s="147">
        <v>1</v>
      </c>
      <c r="E32" s="147"/>
      <c r="F32" s="147">
        <v>2</v>
      </c>
      <c r="G32" s="115">
        <v>6</v>
      </c>
      <c r="H32" s="149">
        <v>1</v>
      </c>
      <c r="I32" s="115"/>
      <c r="J32" s="149"/>
      <c r="K32" s="115">
        <v>7</v>
      </c>
      <c r="L32" s="149"/>
      <c r="M32" s="115">
        <v>5</v>
      </c>
      <c r="N32" s="149"/>
      <c r="O32" s="115"/>
      <c r="P32" s="149"/>
      <c r="Q32" s="115"/>
      <c r="R32" s="149"/>
      <c r="S32" s="115"/>
      <c r="T32" s="149"/>
      <c r="U32" s="115">
        <f t="shared" ref="U32" si="12">SUM(D32:G32,I32,K32,M32,O32,Q32,S32)</f>
        <v>21</v>
      </c>
      <c r="V32" s="163">
        <f t="shared" si="4"/>
        <v>1</v>
      </c>
      <c r="X32" s="29">
        <f t="shared" si="1"/>
        <v>1</v>
      </c>
    </row>
    <row r="33" spans="2:24" ht="18" customHeight="1">
      <c r="B33" s="907"/>
      <c r="C33" s="26" t="s">
        <v>28</v>
      </c>
      <c r="D33" s="202">
        <v>1</v>
      </c>
      <c r="E33" s="202"/>
      <c r="F33" s="202">
        <v>8</v>
      </c>
      <c r="G33" s="203">
        <v>6</v>
      </c>
      <c r="H33" s="204">
        <v>1</v>
      </c>
      <c r="I33" s="203"/>
      <c r="J33" s="204"/>
      <c r="K33" s="203"/>
      <c r="L33" s="204"/>
      <c r="M33" s="203">
        <v>5</v>
      </c>
      <c r="N33" s="204"/>
      <c r="O33" s="203"/>
      <c r="P33" s="204"/>
      <c r="Q33" s="203"/>
      <c r="R33" s="204"/>
      <c r="S33" s="203"/>
      <c r="T33" s="204"/>
      <c r="U33" s="162">
        <f t="shared" ref="U33:U34" si="13">SUM(D33:G33,I33,K33,M33,O33,Q33,S33)</f>
        <v>20</v>
      </c>
      <c r="V33" s="163">
        <f t="shared" si="4"/>
        <v>1</v>
      </c>
      <c r="X33" s="29">
        <f t="shared" si="1"/>
        <v>1</v>
      </c>
    </row>
    <row r="34" spans="2:24" ht="18" customHeight="1">
      <c r="B34" s="907"/>
      <c r="C34" s="25" t="s">
        <v>29</v>
      </c>
      <c r="D34" s="147"/>
      <c r="E34" s="147"/>
      <c r="F34" s="147">
        <v>7</v>
      </c>
      <c r="G34" s="115"/>
      <c r="H34" s="149">
        <v>6</v>
      </c>
      <c r="I34" s="115"/>
      <c r="J34" s="149"/>
      <c r="K34" s="115">
        <v>1</v>
      </c>
      <c r="L34" s="149">
        <v>2</v>
      </c>
      <c r="M34" s="115"/>
      <c r="N34" s="149"/>
      <c r="O34" s="115"/>
      <c r="P34" s="149"/>
      <c r="Q34" s="115"/>
      <c r="R34" s="149"/>
      <c r="S34" s="115"/>
      <c r="T34" s="149"/>
      <c r="U34" s="115">
        <f t="shared" si="13"/>
        <v>8</v>
      </c>
      <c r="V34" s="163">
        <f t="shared" si="4"/>
        <v>8</v>
      </c>
      <c r="X34" s="29">
        <f t="shared" si="1"/>
        <v>8</v>
      </c>
    </row>
    <row r="35" spans="2:24" ht="18" customHeight="1">
      <c r="B35" s="907"/>
      <c r="C35" s="25" t="s">
        <v>30</v>
      </c>
      <c r="D35" s="147"/>
      <c r="E35" s="147"/>
      <c r="F35" s="147">
        <v>4</v>
      </c>
      <c r="G35" s="115"/>
      <c r="H35" s="149">
        <v>1</v>
      </c>
      <c r="I35" s="115"/>
      <c r="J35" s="149"/>
      <c r="K35" s="115">
        <v>3</v>
      </c>
      <c r="L35" s="149"/>
      <c r="M35" s="115">
        <v>5</v>
      </c>
      <c r="N35" s="149">
        <v>1</v>
      </c>
      <c r="O35" s="115"/>
      <c r="P35" s="149"/>
      <c r="Q35" s="115"/>
      <c r="R35" s="149"/>
      <c r="S35" s="115"/>
      <c r="T35" s="149"/>
      <c r="U35" s="115">
        <f>SUM(D35:G35,I35,K35,M35,O35,Q35,S35)</f>
        <v>12</v>
      </c>
      <c r="V35" s="163">
        <f t="shared" si="4"/>
        <v>2</v>
      </c>
      <c r="X35" s="29">
        <f t="shared" si="1"/>
        <v>2</v>
      </c>
    </row>
    <row r="36" spans="2:24" ht="18" customHeight="1">
      <c r="B36" s="907"/>
      <c r="C36" s="25" t="s">
        <v>31</v>
      </c>
      <c r="D36" s="179"/>
      <c r="E36" s="179"/>
      <c r="F36" s="179">
        <v>6</v>
      </c>
      <c r="G36" s="181"/>
      <c r="H36" s="182"/>
      <c r="I36" s="181"/>
      <c r="J36" s="182"/>
      <c r="K36" s="181">
        <v>1</v>
      </c>
      <c r="L36" s="201"/>
      <c r="M36" s="181"/>
      <c r="N36" s="182"/>
      <c r="O36" s="181"/>
      <c r="P36" s="182"/>
      <c r="Q36" s="181"/>
      <c r="R36" s="182"/>
      <c r="S36" s="181"/>
      <c r="T36" s="182"/>
      <c r="U36" s="115">
        <f t="shared" ref="U36:U38" si="14">SUM(D36:G36,I36,K36,M36,O36,Q36,S36)</f>
        <v>7</v>
      </c>
      <c r="V36" s="163" t="str">
        <f t="shared" si="4"/>
        <v/>
      </c>
      <c r="X36" s="29">
        <f t="shared" si="1"/>
        <v>0</v>
      </c>
    </row>
    <row r="37" spans="2:24" ht="18" customHeight="1">
      <c r="B37" s="907"/>
      <c r="C37" s="25" t="s">
        <v>32</v>
      </c>
      <c r="D37" s="147">
        <v>1</v>
      </c>
      <c r="E37" s="147"/>
      <c r="F37" s="147">
        <v>7</v>
      </c>
      <c r="G37" s="115">
        <v>5</v>
      </c>
      <c r="H37" s="149"/>
      <c r="I37" s="115"/>
      <c r="J37" s="149"/>
      <c r="K37" s="115">
        <v>6</v>
      </c>
      <c r="L37" s="149"/>
      <c r="M37" s="115"/>
      <c r="N37" s="149"/>
      <c r="O37" s="115"/>
      <c r="P37" s="149"/>
      <c r="Q37" s="115"/>
      <c r="R37" s="149"/>
      <c r="S37" s="115">
        <v>1</v>
      </c>
      <c r="T37" s="149"/>
      <c r="U37" s="115">
        <f t="shared" si="14"/>
        <v>20</v>
      </c>
      <c r="V37" s="163" t="str">
        <f t="shared" si="4"/>
        <v/>
      </c>
      <c r="X37" s="29">
        <f t="shared" si="1"/>
        <v>0</v>
      </c>
    </row>
    <row r="38" spans="2:24" ht="18" customHeight="1">
      <c r="B38" s="907"/>
      <c r="C38" s="25" t="s">
        <v>33</v>
      </c>
      <c r="D38" s="147">
        <v>2</v>
      </c>
      <c r="E38" s="147"/>
      <c r="F38" s="147">
        <v>6</v>
      </c>
      <c r="G38" s="115"/>
      <c r="H38" s="149">
        <v>3</v>
      </c>
      <c r="I38" s="115"/>
      <c r="J38" s="149"/>
      <c r="K38" s="115">
        <v>1</v>
      </c>
      <c r="L38" s="149">
        <v>1</v>
      </c>
      <c r="M38" s="115"/>
      <c r="N38" s="149"/>
      <c r="O38" s="115"/>
      <c r="P38" s="149"/>
      <c r="Q38" s="115"/>
      <c r="R38" s="149"/>
      <c r="S38" s="115"/>
      <c r="T38" s="149"/>
      <c r="U38" s="115">
        <f t="shared" si="14"/>
        <v>9</v>
      </c>
      <c r="V38" s="163">
        <f t="shared" si="4"/>
        <v>4</v>
      </c>
      <c r="X38" s="29">
        <f t="shared" si="1"/>
        <v>4</v>
      </c>
    </row>
    <row r="39" spans="2:24" ht="18" customHeight="1">
      <c r="B39" s="907"/>
      <c r="C39" s="25" t="s">
        <v>34</v>
      </c>
      <c r="D39" s="147"/>
      <c r="E39" s="147"/>
      <c r="F39" s="147">
        <v>7</v>
      </c>
      <c r="G39" s="115">
        <v>2</v>
      </c>
      <c r="H39" s="149">
        <v>1</v>
      </c>
      <c r="I39" s="115"/>
      <c r="J39" s="149"/>
      <c r="K39" s="115">
        <v>2</v>
      </c>
      <c r="L39" s="149"/>
      <c r="M39" s="115">
        <v>2</v>
      </c>
      <c r="N39" s="149"/>
      <c r="O39" s="115"/>
      <c r="P39" s="149"/>
      <c r="Q39" s="115"/>
      <c r="R39" s="149"/>
      <c r="S39" s="115">
        <v>2</v>
      </c>
      <c r="T39" s="149"/>
      <c r="U39" s="115">
        <f>SUM(D39:G39,I39,K39,M39,O39,Q39,S39)</f>
        <v>15</v>
      </c>
      <c r="V39" s="152">
        <f t="shared" si="4"/>
        <v>1</v>
      </c>
      <c r="X39" s="29">
        <f t="shared" si="1"/>
        <v>1</v>
      </c>
    </row>
    <row r="40" spans="2:24" ht="18" customHeight="1">
      <c r="B40" s="907"/>
      <c r="C40" s="25" t="s">
        <v>35</v>
      </c>
      <c r="D40" s="202"/>
      <c r="E40" s="202"/>
      <c r="F40" s="202">
        <v>6</v>
      </c>
      <c r="G40" s="203"/>
      <c r="H40" s="204">
        <v>1</v>
      </c>
      <c r="I40" s="203"/>
      <c r="J40" s="204"/>
      <c r="K40" s="203">
        <v>3</v>
      </c>
      <c r="L40" s="204"/>
      <c r="M40" s="203">
        <v>3</v>
      </c>
      <c r="N40" s="204"/>
      <c r="O40" s="203"/>
      <c r="P40" s="204"/>
      <c r="Q40" s="203"/>
      <c r="R40" s="204"/>
      <c r="S40" s="203"/>
      <c r="T40" s="204">
        <v>1</v>
      </c>
      <c r="U40" s="115">
        <f>SUM(D40:G40,I40,K40,M40,O40,Q40,S40)</f>
        <v>12</v>
      </c>
      <c r="V40" s="163">
        <f t="shared" si="4"/>
        <v>2</v>
      </c>
      <c r="X40" s="29">
        <f t="shared" si="1"/>
        <v>2</v>
      </c>
    </row>
    <row r="41" spans="2:24" ht="18" customHeight="1">
      <c r="B41" s="907"/>
      <c r="C41" s="25" t="s">
        <v>36</v>
      </c>
      <c r="D41" s="147"/>
      <c r="E41" s="147"/>
      <c r="F41" s="147">
        <v>7</v>
      </c>
      <c r="G41" s="115">
        <v>5</v>
      </c>
      <c r="H41" s="149">
        <v>2</v>
      </c>
      <c r="I41" s="115"/>
      <c r="J41" s="149"/>
      <c r="K41" s="115"/>
      <c r="L41" s="149">
        <v>9</v>
      </c>
      <c r="M41" s="115"/>
      <c r="N41" s="149"/>
      <c r="O41" s="115"/>
      <c r="P41" s="149"/>
      <c r="Q41" s="115"/>
      <c r="R41" s="149"/>
      <c r="S41" s="115"/>
      <c r="T41" s="149">
        <v>8</v>
      </c>
      <c r="U41" s="115">
        <f t="shared" ref="U41:U42" si="15">SUM(D41:G41,I41,K41,M41,O41,Q41,S41)</f>
        <v>12</v>
      </c>
      <c r="V41" s="163">
        <f t="shared" si="4"/>
        <v>19</v>
      </c>
      <c r="X41" s="29">
        <f t="shared" si="1"/>
        <v>19</v>
      </c>
    </row>
    <row r="42" spans="2:24" ht="18" customHeight="1">
      <c r="B42" s="908"/>
      <c r="C42" s="79" t="s">
        <v>37</v>
      </c>
      <c r="D42" s="205"/>
      <c r="E42" s="205"/>
      <c r="F42" s="205">
        <v>3</v>
      </c>
      <c r="G42" s="195"/>
      <c r="H42" s="206">
        <v>1</v>
      </c>
      <c r="I42" s="195"/>
      <c r="J42" s="206"/>
      <c r="K42" s="195"/>
      <c r="L42" s="206">
        <v>3</v>
      </c>
      <c r="M42" s="195"/>
      <c r="N42" s="206"/>
      <c r="O42" s="195"/>
      <c r="P42" s="206"/>
      <c r="Q42" s="195"/>
      <c r="R42" s="206"/>
      <c r="S42" s="195"/>
      <c r="T42" s="206"/>
      <c r="U42" s="195">
        <f t="shared" si="15"/>
        <v>3</v>
      </c>
      <c r="V42" s="163">
        <f t="shared" si="4"/>
        <v>4</v>
      </c>
      <c r="X42" s="94">
        <f>SUM(H42,J42,L42,N42,P42,R42,T42)</f>
        <v>4</v>
      </c>
    </row>
    <row r="43" spans="2:24" ht="6" customHeight="1"/>
    <row r="44" spans="2:24" ht="6" customHeight="1"/>
    <row r="45" spans="2:24" ht="18" customHeight="1">
      <c r="B45" s="901"/>
      <c r="C45" s="909"/>
      <c r="D45" s="914" t="s">
        <v>69</v>
      </c>
      <c r="E45" s="915"/>
      <c r="F45" s="916"/>
      <c r="G45" s="914" t="s">
        <v>70</v>
      </c>
      <c r="H45" s="915"/>
      <c r="I45" s="915"/>
      <c r="J45" s="915"/>
      <c r="K45" s="915"/>
      <c r="L45" s="915"/>
      <c r="M45" s="915"/>
      <c r="N45" s="915"/>
      <c r="O45" s="915"/>
      <c r="P45" s="915"/>
      <c r="Q45" s="915"/>
      <c r="R45" s="915"/>
      <c r="S45" s="915"/>
      <c r="T45" s="916"/>
      <c r="U45" s="925" t="s">
        <v>71</v>
      </c>
      <c r="V45" s="926"/>
    </row>
    <row r="46" spans="2:24" ht="31.5" customHeight="1">
      <c r="B46" s="910"/>
      <c r="C46" s="911"/>
      <c r="D46" s="919" t="s">
        <v>136</v>
      </c>
      <c r="E46" s="919" t="s">
        <v>137</v>
      </c>
      <c r="F46" s="919" t="s">
        <v>138</v>
      </c>
      <c r="G46" s="917" t="s">
        <v>72</v>
      </c>
      <c r="H46" s="918"/>
      <c r="I46" s="917" t="s">
        <v>139</v>
      </c>
      <c r="J46" s="918"/>
      <c r="K46" s="917" t="s">
        <v>73</v>
      </c>
      <c r="L46" s="918"/>
      <c r="M46" s="917" t="s">
        <v>522</v>
      </c>
      <c r="N46" s="918"/>
      <c r="O46" s="917" t="s">
        <v>74</v>
      </c>
      <c r="P46" s="918"/>
      <c r="Q46" s="917" t="s">
        <v>75</v>
      </c>
      <c r="R46" s="918"/>
      <c r="S46" s="917" t="s">
        <v>76</v>
      </c>
      <c r="T46" s="918"/>
      <c r="U46" s="927"/>
      <c r="V46" s="928"/>
    </row>
    <row r="47" spans="2:24" ht="18" customHeight="1">
      <c r="B47" s="912"/>
      <c r="C47" s="913"/>
      <c r="D47" s="920"/>
      <c r="E47" s="920"/>
      <c r="F47" s="920"/>
      <c r="G47" s="122"/>
      <c r="H47" s="123" t="s">
        <v>77</v>
      </c>
      <c r="I47" s="122"/>
      <c r="J47" s="123" t="s">
        <v>77</v>
      </c>
      <c r="K47" s="122"/>
      <c r="L47" s="123" t="s">
        <v>77</v>
      </c>
      <c r="M47" s="122"/>
      <c r="N47" s="123" t="s">
        <v>77</v>
      </c>
      <c r="O47" s="122"/>
      <c r="P47" s="123" t="s">
        <v>77</v>
      </c>
      <c r="Q47" s="122"/>
      <c r="R47" s="123" t="s">
        <v>77</v>
      </c>
      <c r="S47" s="122"/>
      <c r="T47" s="123" t="s">
        <v>77</v>
      </c>
      <c r="U47" s="126"/>
      <c r="V47" s="123" t="s">
        <v>77</v>
      </c>
    </row>
    <row r="48" spans="2:24" ht="18" customHeight="1">
      <c r="B48" s="906" t="s">
        <v>38</v>
      </c>
      <c r="C48" s="78" t="s">
        <v>39</v>
      </c>
      <c r="D48" s="138">
        <v>1</v>
      </c>
      <c r="E48" s="139"/>
      <c r="F48" s="138">
        <v>15</v>
      </c>
      <c r="G48" s="207">
        <v>8</v>
      </c>
      <c r="H48" s="208"/>
      <c r="I48" s="199"/>
      <c r="J48" s="209"/>
      <c r="K48" s="210">
        <v>8</v>
      </c>
      <c r="L48" s="208">
        <v>1</v>
      </c>
      <c r="M48" s="199"/>
      <c r="N48" s="209">
        <v>8</v>
      </c>
      <c r="O48" s="210"/>
      <c r="P48" s="208"/>
      <c r="Q48" s="199"/>
      <c r="R48" s="209"/>
      <c r="S48" s="210">
        <v>1</v>
      </c>
      <c r="T48" s="208">
        <v>1</v>
      </c>
      <c r="U48" s="199">
        <f t="shared" ref="U48:U53" si="16">SUM(D48:G48,I48,K48,M48,O48,Q48,S48)</f>
        <v>33</v>
      </c>
      <c r="V48" s="209">
        <f>IF(X48=0,"",SUM(H48,J48,L48,N48,P48,R48,T48))</f>
        <v>10</v>
      </c>
      <c r="X48" s="95">
        <f>SUM(H48,J48,L48,N48,P48,R48,T48)</f>
        <v>10</v>
      </c>
    </row>
    <row r="49" spans="2:24" ht="18" customHeight="1">
      <c r="B49" s="907"/>
      <c r="C49" s="82" t="s">
        <v>473</v>
      </c>
      <c r="D49" s="211"/>
      <c r="E49" s="212"/>
      <c r="F49" s="211">
        <v>39</v>
      </c>
      <c r="G49" s="213">
        <v>3</v>
      </c>
      <c r="H49" s="214">
        <v>1</v>
      </c>
      <c r="I49" s="215"/>
      <c r="J49" s="216"/>
      <c r="K49" s="213">
        <v>17</v>
      </c>
      <c r="L49" s="214"/>
      <c r="M49" s="215">
        <v>9</v>
      </c>
      <c r="N49" s="216">
        <v>1</v>
      </c>
      <c r="O49" s="213"/>
      <c r="P49" s="214"/>
      <c r="Q49" s="215"/>
      <c r="R49" s="216"/>
      <c r="S49" s="213">
        <v>2</v>
      </c>
      <c r="T49" s="214">
        <v>1</v>
      </c>
      <c r="U49" s="162">
        <f t="shared" si="16"/>
        <v>70</v>
      </c>
      <c r="V49" s="152">
        <f t="shared" ref="V49:V52" si="17">IF(X49=0,"",SUM(H49,J49,L49,N49,P49,R49,T49))</f>
        <v>3</v>
      </c>
      <c r="X49" s="95">
        <f t="shared" ref="X49:X74" si="18">SUM(H49,J49,L49,N49,P49,R49,T49)</f>
        <v>3</v>
      </c>
    </row>
    <row r="50" spans="2:24" ht="18" customHeight="1">
      <c r="B50" s="907"/>
      <c r="C50" s="25" t="s">
        <v>41</v>
      </c>
      <c r="D50" s="147"/>
      <c r="E50" s="148"/>
      <c r="F50" s="147">
        <v>15</v>
      </c>
      <c r="G50" s="150"/>
      <c r="H50" s="217">
        <v>28</v>
      </c>
      <c r="I50" s="115"/>
      <c r="J50" s="152"/>
      <c r="K50" s="150">
        <v>6</v>
      </c>
      <c r="L50" s="217"/>
      <c r="M50" s="146">
        <v>6</v>
      </c>
      <c r="N50" s="152">
        <v>5</v>
      </c>
      <c r="O50" s="115"/>
      <c r="P50" s="217"/>
      <c r="Q50" s="115"/>
      <c r="R50" s="152"/>
      <c r="S50" s="150"/>
      <c r="T50" s="217"/>
      <c r="U50" s="162">
        <f t="shared" si="16"/>
        <v>27</v>
      </c>
      <c r="V50" s="152">
        <f t="shared" si="17"/>
        <v>33</v>
      </c>
      <c r="X50" s="95">
        <f t="shared" si="18"/>
        <v>33</v>
      </c>
    </row>
    <row r="51" spans="2:24" ht="18" customHeight="1">
      <c r="B51" s="907"/>
      <c r="C51" s="25" t="s">
        <v>42</v>
      </c>
      <c r="D51" s="147"/>
      <c r="E51" s="148"/>
      <c r="F51" s="147">
        <v>8</v>
      </c>
      <c r="G51" s="150"/>
      <c r="H51" s="217">
        <v>2</v>
      </c>
      <c r="I51" s="115"/>
      <c r="J51" s="152"/>
      <c r="K51" s="150"/>
      <c r="L51" s="217">
        <v>1</v>
      </c>
      <c r="M51" s="115"/>
      <c r="N51" s="152">
        <v>1</v>
      </c>
      <c r="O51" s="150"/>
      <c r="P51" s="217"/>
      <c r="Q51" s="115"/>
      <c r="R51" s="152"/>
      <c r="S51" s="150"/>
      <c r="T51" s="217">
        <v>2</v>
      </c>
      <c r="U51" s="162">
        <f t="shared" si="16"/>
        <v>8</v>
      </c>
      <c r="V51" s="152">
        <f t="shared" si="17"/>
        <v>6</v>
      </c>
      <c r="X51" s="95">
        <f t="shared" si="18"/>
        <v>6</v>
      </c>
    </row>
    <row r="52" spans="2:24" ht="18" customHeight="1">
      <c r="B52" s="907"/>
      <c r="C52" s="25" t="s">
        <v>43</v>
      </c>
      <c r="D52" s="179"/>
      <c r="E52" s="180"/>
      <c r="F52" s="179">
        <v>7</v>
      </c>
      <c r="G52" s="183">
        <v>3</v>
      </c>
      <c r="H52" s="184">
        <v>1</v>
      </c>
      <c r="I52" s="181"/>
      <c r="J52" s="182"/>
      <c r="K52" s="183"/>
      <c r="L52" s="218"/>
      <c r="M52" s="181"/>
      <c r="N52" s="182"/>
      <c r="O52" s="183"/>
      <c r="P52" s="184"/>
      <c r="Q52" s="181"/>
      <c r="R52" s="182"/>
      <c r="S52" s="183"/>
      <c r="T52" s="184"/>
      <c r="U52" s="162">
        <f t="shared" si="16"/>
        <v>10</v>
      </c>
      <c r="V52" s="152">
        <f t="shared" si="17"/>
        <v>1</v>
      </c>
      <c r="X52" s="95">
        <f t="shared" si="18"/>
        <v>1</v>
      </c>
    </row>
    <row r="53" spans="2:24" ht="18" customHeight="1">
      <c r="B53" s="907"/>
      <c r="C53" s="25" t="s">
        <v>44</v>
      </c>
      <c r="D53" s="147"/>
      <c r="E53" s="148"/>
      <c r="F53" s="147">
        <v>6</v>
      </c>
      <c r="G53" s="150">
        <v>3</v>
      </c>
      <c r="H53" s="217"/>
      <c r="I53" s="115"/>
      <c r="J53" s="152"/>
      <c r="K53" s="150"/>
      <c r="L53" s="217"/>
      <c r="M53" s="115">
        <v>2</v>
      </c>
      <c r="N53" s="152">
        <v>1</v>
      </c>
      <c r="O53" s="150"/>
      <c r="P53" s="217"/>
      <c r="Q53" s="115">
        <v>1</v>
      </c>
      <c r="R53" s="152"/>
      <c r="S53" s="150"/>
      <c r="T53" s="217"/>
      <c r="U53" s="162">
        <f t="shared" si="16"/>
        <v>12</v>
      </c>
      <c r="V53" s="152">
        <f t="shared" ref="V53:V74" si="19">IF(X53=0,"",SUM(H53,J53,L53,N53,P53,R53,T53))</f>
        <v>1</v>
      </c>
      <c r="X53" s="95">
        <f t="shared" si="18"/>
        <v>1</v>
      </c>
    </row>
    <row r="54" spans="2:24" ht="18" customHeight="1">
      <c r="B54" s="907"/>
      <c r="C54" s="25" t="s">
        <v>45</v>
      </c>
      <c r="D54" s="219"/>
      <c r="E54" s="220"/>
      <c r="F54" s="219">
        <v>7</v>
      </c>
      <c r="G54" s="221">
        <v>4</v>
      </c>
      <c r="H54" s="222"/>
      <c r="I54" s="157"/>
      <c r="J54" s="158"/>
      <c r="K54" s="221">
        <v>5</v>
      </c>
      <c r="L54" s="223"/>
      <c r="M54" s="157">
        <v>4</v>
      </c>
      <c r="N54" s="158"/>
      <c r="O54" s="221"/>
      <c r="P54" s="222"/>
      <c r="Q54" s="157"/>
      <c r="R54" s="158"/>
      <c r="S54" s="221"/>
      <c r="T54" s="222"/>
      <c r="U54" s="162">
        <f t="shared" ref="U54:U60" si="20">SUM(D54:G54,I54,K54,M54,O54,Q54,S54)</f>
        <v>20</v>
      </c>
      <c r="V54" s="163" t="str">
        <f t="shared" si="19"/>
        <v/>
      </c>
      <c r="X54" s="95">
        <f t="shared" si="18"/>
        <v>0</v>
      </c>
    </row>
    <row r="55" spans="2:24" ht="18" customHeight="1">
      <c r="B55" s="907"/>
      <c r="C55" s="26" t="s">
        <v>46</v>
      </c>
      <c r="D55" s="224"/>
      <c r="E55" s="166"/>
      <c r="F55" s="165"/>
      <c r="G55" s="168"/>
      <c r="H55" s="225">
        <v>4</v>
      </c>
      <c r="I55" s="162"/>
      <c r="J55" s="163"/>
      <c r="K55" s="168">
        <v>6</v>
      </c>
      <c r="L55" s="225">
        <v>3</v>
      </c>
      <c r="M55" s="162"/>
      <c r="N55" s="163">
        <v>2</v>
      </c>
      <c r="O55" s="168"/>
      <c r="P55" s="225"/>
      <c r="Q55" s="162"/>
      <c r="R55" s="163"/>
      <c r="S55" s="168">
        <v>4</v>
      </c>
      <c r="T55" s="226"/>
      <c r="U55" s="162">
        <f t="shared" si="20"/>
        <v>10</v>
      </c>
      <c r="V55" s="163">
        <f t="shared" si="19"/>
        <v>9</v>
      </c>
      <c r="X55" s="95">
        <f t="shared" si="18"/>
        <v>9</v>
      </c>
    </row>
    <row r="56" spans="2:24" ht="18" customHeight="1">
      <c r="B56" s="907"/>
      <c r="C56" s="25" t="s">
        <v>47</v>
      </c>
      <c r="D56" s="219"/>
      <c r="E56" s="220"/>
      <c r="F56" s="219">
        <v>4</v>
      </c>
      <c r="G56" s="221"/>
      <c r="H56" s="222">
        <v>3</v>
      </c>
      <c r="I56" s="157"/>
      <c r="J56" s="158"/>
      <c r="K56" s="221"/>
      <c r="L56" s="158">
        <v>1</v>
      </c>
      <c r="M56" s="157"/>
      <c r="N56" s="158">
        <v>1</v>
      </c>
      <c r="O56" s="221"/>
      <c r="P56" s="222"/>
      <c r="Q56" s="157"/>
      <c r="R56" s="158"/>
      <c r="S56" s="221"/>
      <c r="T56" s="222">
        <v>3</v>
      </c>
      <c r="U56" s="115">
        <f>SUM(D56:G56,I56,K56,M56,O56,Q56,S56)</f>
        <v>4</v>
      </c>
      <c r="V56" s="152">
        <f t="shared" si="19"/>
        <v>8</v>
      </c>
      <c r="X56" s="95">
        <f t="shared" si="18"/>
        <v>8</v>
      </c>
    </row>
    <row r="57" spans="2:24" ht="18" customHeight="1">
      <c r="B57" s="907"/>
      <c r="C57" s="25" t="s">
        <v>48</v>
      </c>
      <c r="D57" s="179"/>
      <c r="E57" s="180"/>
      <c r="F57" s="179">
        <v>4</v>
      </c>
      <c r="G57" s="183">
        <v>3</v>
      </c>
      <c r="H57" s="184"/>
      <c r="I57" s="181"/>
      <c r="J57" s="182"/>
      <c r="K57" s="183"/>
      <c r="L57" s="218"/>
      <c r="M57" s="181"/>
      <c r="N57" s="182"/>
      <c r="O57" s="183"/>
      <c r="P57" s="184"/>
      <c r="Q57" s="181"/>
      <c r="R57" s="182"/>
      <c r="S57" s="183"/>
      <c r="T57" s="184">
        <v>1</v>
      </c>
      <c r="U57" s="115">
        <f t="shared" ref="U57" si="21">SUM(D57:G57,I57,K57,M57,O57,Q57,S57)</f>
        <v>7</v>
      </c>
      <c r="V57" s="152">
        <f t="shared" si="19"/>
        <v>1</v>
      </c>
      <c r="X57" s="95">
        <f t="shared" si="18"/>
        <v>1</v>
      </c>
    </row>
    <row r="58" spans="2:24" ht="18" customHeight="1">
      <c r="B58" s="907"/>
      <c r="C58" s="26" t="s">
        <v>49</v>
      </c>
      <c r="D58" s="202"/>
      <c r="E58" s="212"/>
      <c r="F58" s="202">
        <v>4</v>
      </c>
      <c r="G58" s="213"/>
      <c r="H58" s="214"/>
      <c r="I58" s="203"/>
      <c r="J58" s="216"/>
      <c r="K58" s="213"/>
      <c r="L58" s="214"/>
      <c r="M58" s="203"/>
      <c r="N58" s="216"/>
      <c r="O58" s="213"/>
      <c r="P58" s="214"/>
      <c r="Q58" s="203"/>
      <c r="R58" s="216"/>
      <c r="S58" s="213"/>
      <c r="T58" s="214"/>
      <c r="U58" s="162">
        <f t="shared" si="20"/>
        <v>4</v>
      </c>
      <c r="V58" s="163" t="str">
        <f t="shared" si="19"/>
        <v/>
      </c>
      <c r="X58" s="95">
        <f t="shared" si="18"/>
        <v>0</v>
      </c>
    </row>
    <row r="59" spans="2:24" ht="18" customHeight="1">
      <c r="B59" s="908"/>
      <c r="C59" s="26" t="s">
        <v>50</v>
      </c>
      <c r="D59" s="227">
        <v>1</v>
      </c>
      <c r="E59" s="228"/>
      <c r="F59" s="227">
        <v>4</v>
      </c>
      <c r="G59" s="229">
        <v>6</v>
      </c>
      <c r="H59" s="230"/>
      <c r="I59" s="231"/>
      <c r="J59" s="232"/>
      <c r="K59" s="229">
        <v>3</v>
      </c>
      <c r="L59" s="233"/>
      <c r="M59" s="231"/>
      <c r="N59" s="232"/>
      <c r="O59" s="229"/>
      <c r="P59" s="230"/>
      <c r="Q59" s="231"/>
      <c r="R59" s="232"/>
      <c r="S59" s="229"/>
      <c r="T59" s="230"/>
      <c r="U59" s="234">
        <f t="shared" si="20"/>
        <v>14</v>
      </c>
      <c r="V59" s="235" t="str">
        <f t="shared" si="19"/>
        <v/>
      </c>
      <c r="X59" s="95">
        <f t="shared" si="18"/>
        <v>0</v>
      </c>
    </row>
    <row r="60" spans="2:24" ht="18" customHeight="1">
      <c r="B60" s="906" t="s">
        <v>51</v>
      </c>
      <c r="C60" s="78" t="s">
        <v>52</v>
      </c>
      <c r="D60" s="138"/>
      <c r="E60" s="139"/>
      <c r="F60" s="138">
        <v>20</v>
      </c>
      <c r="G60" s="210">
        <v>5</v>
      </c>
      <c r="H60" s="208">
        <v>1</v>
      </c>
      <c r="I60" s="199"/>
      <c r="J60" s="209"/>
      <c r="K60" s="210">
        <v>5</v>
      </c>
      <c r="L60" s="208"/>
      <c r="M60" s="199">
        <v>5</v>
      </c>
      <c r="N60" s="209"/>
      <c r="O60" s="210"/>
      <c r="P60" s="208"/>
      <c r="Q60" s="199"/>
      <c r="R60" s="209"/>
      <c r="S60" s="210"/>
      <c r="T60" s="208"/>
      <c r="U60" s="236">
        <f t="shared" si="20"/>
        <v>35</v>
      </c>
      <c r="V60" s="152">
        <f t="shared" ref="V60:V61" si="22">IF(X60=0,"",SUM(H60,J60,L60,N60,P60,R60,T60))</f>
        <v>1</v>
      </c>
      <c r="X60" s="95">
        <f t="shared" si="18"/>
        <v>1</v>
      </c>
    </row>
    <row r="61" spans="2:24" ht="18" customHeight="1">
      <c r="B61" s="907"/>
      <c r="C61" s="25" t="s">
        <v>53</v>
      </c>
      <c r="D61" s="179"/>
      <c r="E61" s="180"/>
      <c r="F61" s="179">
        <v>7</v>
      </c>
      <c r="G61" s="183"/>
      <c r="H61" s="184"/>
      <c r="I61" s="181">
        <v>6</v>
      </c>
      <c r="J61" s="182"/>
      <c r="K61" s="183">
        <v>12</v>
      </c>
      <c r="L61" s="218"/>
      <c r="M61" s="181">
        <v>2</v>
      </c>
      <c r="N61" s="182"/>
      <c r="O61" s="183"/>
      <c r="P61" s="184"/>
      <c r="Q61" s="181"/>
      <c r="R61" s="182"/>
      <c r="S61" s="183"/>
      <c r="T61" s="184">
        <v>3</v>
      </c>
      <c r="U61" s="115">
        <f t="shared" ref="U61" si="23">SUM(D61:G61,I61,K61,M61,O61,Q61,S61)</f>
        <v>27</v>
      </c>
      <c r="V61" s="152">
        <f t="shared" si="22"/>
        <v>3</v>
      </c>
      <c r="X61" s="95">
        <f t="shared" si="18"/>
        <v>3</v>
      </c>
    </row>
    <row r="62" spans="2:24" ht="18" customHeight="1">
      <c r="B62" s="907"/>
      <c r="C62" s="25" t="s">
        <v>54</v>
      </c>
      <c r="D62" s="202">
        <v>3</v>
      </c>
      <c r="E62" s="237"/>
      <c r="F62" s="202">
        <v>42</v>
      </c>
      <c r="G62" s="238">
        <v>68</v>
      </c>
      <c r="H62" s="239"/>
      <c r="I62" s="203"/>
      <c r="J62" s="240"/>
      <c r="K62" s="238"/>
      <c r="L62" s="239"/>
      <c r="M62" s="203">
        <v>4</v>
      </c>
      <c r="N62" s="240"/>
      <c r="O62" s="238"/>
      <c r="P62" s="239"/>
      <c r="Q62" s="203"/>
      <c r="R62" s="240"/>
      <c r="S62" s="238">
        <v>6</v>
      </c>
      <c r="T62" s="239"/>
      <c r="U62" s="115">
        <f t="shared" ref="U62:U69" si="24">SUM(D62:G62,I62,K62,M62,O62,Q62,S62)</f>
        <v>123</v>
      </c>
      <c r="V62" s="152" t="str">
        <f t="shared" si="19"/>
        <v/>
      </c>
      <c r="X62" s="95">
        <f t="shared" si="18"/>
        <v>0</v>
      </c>
    </row>
    <row r="63" spans="2:24" ht="18" customHeight="1">
      <c r="B63" s="907"/>
      <c r="C63" s="25" t="s">
        <v>55</v>
      </c>
      <c r="D63" s="147"/>
      <c r="E63" s="148"/>
      <c r="F63" s="241">
        <v>10</v>
      </c>
      <c r="G63" s="150">
        <v>9</v>
      </c>
      <c r="H63" s="242"/>
      <c r="I63" s="115"/>
      <c r="J63" s="152"/>
      <c r="K63" s="150">
        <v>4</v>
      </c>
      <c r="L63" s="217"/>
      <c r="M63" s="115">
        <v>3</v>
      </c>
      <c r="N63" s="152">
        <v>1</v>
      </c>
      <c r="O63" s="150"/>
      <c r="P63" s="217"/>
      <c r="Q63" s="115"/>
      <c r="R63" s="152"/>
      <c r="S63" s="150"/>
      <c r="T63" s="217"/>
      <c r="U63" s="115">
        <f t="shared" si="24"/>
        <v>26</v>
      </c>
      <c r="V63" s="152">
        <f t="shared" si="19"/>
        <v>1</v>
      </c>
      <c r="X63" s="95">
        <f t="shared" si="18"/>
        <v>1</v>
      </c>
    </row>
    <row r="64" spans="2:24" ht="18" customHeight="1">
      <c r="B64" s="907"/>
      <c r="C64" s="25" t="s">
        <v>56</v>
      </c>
      <c r="D64" s="147"/>
      <c r="E64" s="148"/>
      <c r="F64" s="179">
        <v>38</v>
      </c>
      <c r="G64" s="150"/>
      <c r="H64" s="182">
        <v>53</v>
      </c>
      <c r="I64" s="115"/>
      <c r="J64" s="152"/>
      <c r="K64" s="150">
        <v>20</v>
      </c>
      <c r="L64" s="217"/>
      <c r="M64" s="115">
        <v>5</v>
      </c>
      <c r="N64" s="152">
        <v>1</v>
      </c>
      <c r="O64" s="150"/>
      <c r="P64" s="217"/>
      <c r="Q64" s="115"/>
      <c r="R64" s="152"/>
      <c r="S64" s="150"/>
      <c r="T64" s="217"/>
      <c r="U64" s="115">
        <f t="shared" si="24"/>
        <v>63</v>
      </c>
      <c r="V64" s="152">
        <f t="shared" si="19"/>
        <v>54</v>
      </c>
      <c r="X64" s="95">
        <f t="shared" si="18"/>
        <v>54</v>
      </c>
    </row>
    <row r="65" spans="2:26" ht="18" customHeight="1">
      <c r="B65" s="907"/>
      <c r="C65" s="25" t="s">
        <v>57</v>
      </c>
      <c r="D65" s="147">
        <v>1</v>
      </c>
      <c r="E65" s="148"/>
      <c r="F65" s="243">
        <v>19</v>
      </c>
      <c r="G65" s="150"/>
      <c r="H65" s="244"/>
      <c r="I65" s="115"/>
      <c r="J65" s="152"/>
      <c r="K65" s="150"/>
      <c r="L65" s="217"/>
      <c r="M65" s="115">
        <v>4</v>
      </c>
      <c r="N65" s="152"/>
      <c r="O65" s="150"/>
      <c r="P65" s="217"/>
      <c r="Q65" s="115"/>
      <c r="R65" s="152"/>
      <c r="S65" s="150"/>
      <c r="T65" s="217"/>
      <c r="U65" s="115">
        <f t="shared" si="24"/>
        <v>24</v>
      </c>
      <c r="V65" s="152" t="str">
        <f t="shared" si="19"/>
        <v/>
      </c>
      <c r="X65" s="95">
        <f t="shared" si="18"/>
        <v>0</v>
      </c>
    </row>
    <row r="66" spans="2:26" ht="18" customHeight="1">
      <c r="B66" s="907"/>
      <c r="C66" s="25" t="s">
        <v>58</v>
      </c>
      <c r="D66" s="147"/>
      <c r="E66" s="148"/>
      <c r="F66" s="147">
        <v>7</v>
      </c>
      <c r="G66" s="150">
        <v>4</v>
      </c>
      <c r="H66" s="217">
        <v>1</v>
      </c>
      <c r="I66" s="115">
        <v>4</v>
      </c>
      <c r="J66" s="152"/>
      <c r="K66" s="150">
        <v>6</v>
      </c>
      <c r="L66" s="217">
        <v>1</v>
      </c>
      <c r="M66" s="115">
        <v>5</v>
      </c>
      <c r="N66" s="152"/>
      <c r="O66" s="150"/>
      <c r="P66" s="217"/>
      <c r="Q66" s="115"/>
      <c r="R66" s="217"/>
      <c r="S66" s="115">
        <v>4</v>
      </c>
      <c r="T66" s="152"/>
      <c r="U66" s="115">
        <f t="shared" si="24"/>
        <v>30</v>
      </c>
      <c r="V66" s="152">
        <f t="shared" si="19"/>
        <v>2</v>
      </c>
      <c r="X66" s="95">
        <f t="shared" si="18"/>
        <v>2</v>
      </c>
    </row>
    <row r="67" spans="2:26" ht="18" customHeight="1">
      <c r="B67" s="907"/>
      <c r="C67" s="25" t="s">
        <v>59</v>
      </c>
      <c r="D67" s="147"/>
      <c r="E67" s="148"/>
      <c r="F67" s="147">
        <v>20</v>
      </c>
      <c r="G67" s="150">
        <v>3</v>
      </c>
      <c r="H67" s="217"/>
      <c r="I67" s="115"/>
      <c r="J67" s="152"/>
      <c r="K67" s="150">
        <v>16</v>
      </c>
      <c r="L67" s="217"/>
      <c r="M67" s="115"/>
      <c r="N67" s="152">
        <v>1</v>
      </c>
      <c r="O67" s="150"/>
      <c r="P67" s="217">
        <v>9</v>
      </c>
      <c r="Q67" s="115"/>
      <c r="R67" s="152"/>
      <c r="S67" s="150"/>
      <c r="T67" s="217"/>
      <c r="U67" s="115">
        <f t="shared" si="24"/>
        <v>39</v>
      </c>
      <c r="V67" s="152">
        <f t="shared" si="19"/>
        <v>10</v>
      </c>
      <c r="X67" s="95">
        <f t="shared" si="18"/>
        <v>10</v>
      </c>
    </row>
    <row r="68" spans="2:26" ht="18" customHeight="1">
      <c r="B68" s="907"/>
      <c r="C68" s="25" t="s">
        <v>60</v>
      </c>
      <c r="D68" s="179">
        <v>1</v>
      </c>
      <c r="E68" s="180"/>
      <c r="F68" s="179">
        <v>12</v>
      </c>
      <c r="G68" s="183">
        <v>4</v>
      </c>
      <c r="H68" s="217">
        <v>1</v>
      </c>
      <c r="I68" s="181"/>
      <c r="J68" s="182"/>
      <c r="K68" s="183">
        <v>6</v>
      </c>
      <c r="L68" s="184">
        <v>1</v>
      </c>
      <c r="M68" s="181"/>
      <c r="N68" s="182">
        <v>5</v>
      </c>
      <c r="O68" s="183"/>
      <c r="P68" s="184"/>
      <c r="Q68" s="181"/>
      <c r="R68" s="182"/>
      <c r="S68" s="183">
        <v>2</v>
      </c>
      <c r="T68" s="184">
        <v>1</v>
      </c>
      <c r="U68" s="115">
        <f t="shared" si="24"/>
        <v>25</v>
      </c>
      <c r="V68" s="152">
        <f t="shared" si="19"/>
        <v>8</v>
      </c>
      <c r="X68" s="95">
        <f t="shared" si="18"/>
        <v>8</v>
      </c>
    </row>
    <row r="69" spans="2:26" ht="18" customHeight="1">
      <c r="B69" s="907"/>
      <c r="C69" s="25" t="s">
        <v>61</v>
      </c>
      <c r="D69" s="147">
        <v>1</v>
      </c>
      <c r="E69" s="148"/>
      <c r="F69" s="147">
        <v>6</v>
      </c>
      <c r="G69" s="150">
        <v>6</v>
      </c>
      <c r="H69" s="217" t="s">
        <v>439</v>
      </c>
      <c r="I69" s="115"/>
      <c r="J69" s="152"/>
      <c r="K69" s="150"/>
      <c r="L69" s="217"/>
      <c r="M69" s="115">
        <v>2</v>
      </c>
      <c r="N69" s="152">
        <v>1</v>
      </c>
      <c r="O69" s="150"/>
      <c r="P69" s="217"/>
      <c r="Q69" s="115"/>
      <c r="R69" s="152"/>
      <c r="S69" s="150"/>
      <c r="T69" s="217"/>
      <c r="U69" s="115">
        <f t="shared" si="24"/>
        <v>15</v>
      </c>
      <c r="V69" s="152">
        <f t="shared" si="19"/>
        <v>1</v>
      </c>
      <c r="X69" s="95">
        <f t="shared" si="18"/>
        <v>1</v>
      </c>
    </row>
    <row r="70" spans="2:26" ht="18" customHeight="1">
      <c r="B70" s="907"/>
      <c r="C70" s="25" t="s">
        <v>62</v>
      </c>
      <c r="D70" s="219">
        <v>1</v>
      </c>
      <c r="E70" s="220"/>
      <c r="F70" s="219">
        <v>7</v>
      </c>
      <c r="G70" s="221">
        <v>7</v>
      </c>
      <c r="H70" s="222">
        <v>3</v>
      </c>
      <c r="I70" s="245"/>
      <c r="J70" s="246"/>
      <c r="K70" s="221"/>
      <c r="L70" s="223"/>
      <c r="M70" s="245"/>
      <c r="N70" s="246"/>
      <c r="O70" s="221"/>
      <c r="P70" s="222"/>
      <c r="Q70" s="245"/>
      <c r="R70" s="246"/>
      <c r="S70" s="221"/>
      <c r="T70" s="222"/>
      <c r="U70" s="115">
        <f t="shared" ref="U70:U74" si="25">SUM(D70:G70,I70,K70,M70,O70,Q70,S70)</f>
        <v>15</v>
      </c>
      <c r="V70" s="152">
        <f t="shared" si="19"/>
        <v>3</v>
      </c>
      <c r="X70" s="95">
        <f t="shared" si="18"/>
        <v>3</v>
      </c>
    </row>
    <row r="71" spans="2:26" ht="18" customHeight="1">
      <c r="B71" s="907"/>
      <c r="C71" s="25" t="s">
        <v>63</v>
      </c>
      <c r="D71" s="147">
        <v>2</v>
      </c>
      <c r="E71" s="148"/>
      <c r="F71" s="147">
        <v>15</v>
      </c>
      <c r="G71" s="150">
        <v>4</v>
      </c>
      <c r="H71" s="247"/>
      <c r="I71" s="115"/>
      <c r="J71" s="152">
        <v>17</v>
      </c>
      <c r="K71" s="150"/>
      <c r="L71" s="217">
        <v>5</v>
      </c>
      <c r="M71" s="115"/>
      <c r="N71" s="152">
        <v>3</v>
      </c>
      <c r="O71" s="150"/>
      <c r="P71" s="217"/>
      <c r="Q71" s="115"/>
      <c r="R71" s="152"/>
      <c r="S71" s="150"/>
      <c r="T71" s="217"/>
      <c r="U71" s="115">
        <f>SUM(D71:G71,I71,K71,M71,O71,Q71,S71)</f>
        <v>21</v>
      </c>
      <c r="V71" s="152">
        <f t="shared" si="19"/>
        <v>25</v>
      </c>
      <c r="X71" s="95">
        <f t="shared" si="18"/>
        <v>25</v>
      </c>
    </row>
    <row r="72" spans="2:26" ht="18" customHeight="1">
      <c r="B72" s="907"/>
      <c r="C72" s="25" t="s">
        <v>64</v>
      </c>
      <c r="D72" s="147"/>
      <c r="E72" s="148"/>
      <c r="F72" s="147">
        <v>7</v>
      </c>
      <c r="G72" s="150"/>
      <c r="H72" s="217"/>
      <c r="I72" s="115"/>
      <c r="J72" s="152"/>
      <c r="K72" s="150"/>
      <c r="L72" s="217"/>
      <c r="M72" s="115">
        <v>4</v>
      </c>
      <c r="N72" s="152"/>
      <c r="O72" s="150"/>
      <c r="P72" s="217"/>
      <c r="Q72" s="115"/>
      <c r="R72" s="152"/>
      <c r="S72" s="150"/>
      <c r="T72" s="217"/>
      <c r="U72" s="115">
        <f t="shared" si="25"/>
        <v>11</v>
      </c>
      <c r="V72" s="152" t="str">
        <f t="shared" si="19"/>
        <v/>
      </c>
      <c r="X72" s="95">
        <f t="shared" si="18"/>
        <v>0</v>
      </c>
    </row>
    <row r="73" spans="2:26" ht="18" customHeight="1">
      <c r="B73" s="907"/>
      <c r="C73" s="25" t="s">
        <v>431</v>
      </c>
      <c r="D73" s="179"/>
      <c r="E73" s="180"/>
      <c r="F73" s="179">
        <v>9</v>
      </c>
      <c r="G73" s="183"/>
      <c r="H73" s="182">
        <v>7</v>
      </c>
      <c r="I73" s="181"/>
      <c r="J73" s="182">
        <v>7</v>
      </c>
      <c r="K73" s="183">
        <v>7</v>
      </c>
      <c r="L73" s="217"/>
      <c r="M73" s="181"/>
      <c r="N73" s="182"/>
      <c r="O73" s="183"/>
      <c r="P73" s="184"/>
      <c r="Q73" s="181"/>
      <c r="R73" s="182"/>
      <c r="S73" s="183"/>
      <c r="T73" s="184"/>
      <c r="U73" s="115">
        <f t="shared" si="25"/>
        <v>16</v>
      </c>
      <c r="V73" s="152">
        <f t="shared" si="19"/>
        <v>14</v>
      </c>
      <c r="X73" s="95">
        <f t="shared" si="18"/>
        <v>14</v>
      </c>
    </row>
    <row r="74" spans="2:26" ht="18" customHeight="1">
      <c r="B74" s="908"/>
      <c r="C74" s="79" t="s">
        <v>66</v>
      </c>
      <c r="D74" s="205"/>
      <c r="E74" s="248"/>
      <c r="F74" s="205">
        <v>6</v>
      </c>
      <c r="G74" s="249">
        <v>6</v>
      </c>
      <c r="H74" s="250"/>
      <c r="I74" s="195"/>
      <c r="J74" s="196"/>
      <c r="K74" s="249"/>
      <c r="L74" s="250"/>
      <c r="M74" s="195"/>
      <c r="N74" s="196"/>
      <c r="O74" s="249"/>
      <c r="P74" s="250"/>
      <c r="Q74" s="195"/>
      <c r="R74" s="196"/>
      <c r="S74" s="249"/>
      <c r="T74" s="250"/>
      <c r="U74" s="115">
        <f t="shared" si="25"/>
        <v>12</v>
      </c>
      <c r="V74" s="152" t="str">
        <f t="shared" si="19"/>
        <v/>
      </c>
      <c r="X74" s="95">
        <f t="shared" si="18"/>
        <v>0</v>
      </c>
    </row>
    <row r="75" spans="2:26" ht="24.75" customHeight="1">
      <c r="B75" s="901" t="s">
        <v>67</v>
      </c>
      <c r="C75" s="902"/>
      <c r="D75" s="251">
        <f>SUM(D7:D42,D48:D74)</f>
        <v>48</v>
      </c>
      <c r="E75" s="251">
        <f>SUM(E7:E42,E48:E74)</f>
        <v>3</v>
      </c>
      <c r="F75" s="252">
        <f t="shared" ref="F75:T75" si="26">SUM(F7:F42,F48:F74)</f>
        <v>712</v>
      </c>
      <c r="G75" s="253">
        <f t="shared" si="26"/>
        <v>575</v>
      </c>
      <c r="H75" s="254">
        <f t="shared" si="26"/>
        <v>445</v>
      </c>
      <c r="I75" s="253">
        <f t="shared" si="26"/>
        <v>46</v>
      </c>
      <c r="J75" s="254">
        <f t="shared" si="26"/>
        <v>25</v>
      </c>
      <c r="K75" s="253">
        <f t="shared" si="26"/>
        <v>595</v>
      </c>
      <c r="L75" s="254">
        <f t="shared" si="26"/>
        <v>45</v>
      </c>
      <c r="M75" s="253">
        <f t="shared" si="26"/>
        <v>300</v>
      </c>
      <c r="N75" s="254">
        <f t="shared" si="26"/>
        <v>54</v>
      </c>
      <c r="O75" s="253">
        <f t="shared" si="26"/>
        <v>17</v>
      </c>
      <c r="P75" s="254">
        <f t="shared" si="26"/>
        <v>10</v>
      </c>
      <c r="Q75" s="253">
        <f t="shared" si="26"/>
        <v>20</v>
      </c>
      <c r="R75" s="254">
        <f t="shared" si="26"/>
        <v>7</v>
      </c>
      <c r="S75" s="253">
        <f t="shared" si="26"/>
        <v>50</v>
      </c>
      <c r="T75" s="254">
        <f t="shared" si="26"/>
        <v>21</v>
      </c>
      <c r="U75" s="255">
        <f>SUM(U7:U42,U48:U74)</f>
        <v>2356</v>
      </c>
      <c r="V75" s="254">
        <f>SUM(V7:V42,V48:V74)</f>
        <v>607</v>
      </c>
    </row>
    <row r="76" spans="2:26" ht="18" customHeight="1">
      <c r="B76" s="903" t="s">
        <v>153</v>
      </c>
      <c r="C76" s="904"/>
      <c r="D76" s="256">
        <f>COUNTA(D7:D42,D48:D74)</f>
        <v>32</v>
      </c>
      <c r="E76" s="256">
        <f>COUNTA(E7:E42,E48:E74)</f>
        <v>2</v>
      </c>
      <c r="F76" s="257"/>
      <c r="G76" s="257"/>
      <c r="H76" s="257"/>
      <c r="I76" s="257"/>
      <c r="J76" s="257"/>
      <c r="K76" s="257"/>
      <c r="L76" s="257"/>
      <c r="M76" s="257"/>
      <c r="N76" s="257"/>
      <c r="O76" s="257"/>
      <c r="P76" s="257"/>
      <c r="Q76" s="257"/>
      <c r="R76" s="257"/>
      <c r="S76" s="257"/>
      <c r="T76" s="257"/>
      <c r="U76" s="257"/>
      <c r="V76" s="257"/>
      <c r="Z76" s="108"/>
    </row>
    <row r="77" spans="2:26" ht="18" customHeight="1">
      <c r="D77" s="258"/>
    </row>
    <row r="78" spans="2:26" ht="18" customHeight="1">
      <c r="B78" s="34" t="s">
        <v>140</v>
      </c>
      <c r="C78" s="34"/>
      <c r="D78" s="259"/>
      <c r="E78" s="259" t="s">
        <v>141</v>
      </c>
      <c r="F78" s="259"/>
      <c r="G78" s="259"/>
      <c r="H78" s="259"/>
      <c r="I78" s="259"/>
      <c r="J78" s="259"/>
      <c r="K78" s="259"/>
      <c r="L78" s="259"/>
      <c r="M78" s="259"/>
      <c r="N78" s="259"/>
      <c r="O78" s="259"/>
      <c r="P78" s="259"/>
      <c r="Q78" s="259"/>
      <c r="R78" s="259"/>
      <c r="S78" s="259"/>
      <c r="T78" s="259"/>
      <c r="U78" s="259"/>
      <c r="V78" s="259"/>
    </row>
    <row r="79" spans="2:26" ht="18" customHeight="1">
      <c r="B79" s="34"/>
      <c r="C79" s="34"/>
      <c r="D79" s="259"/>
      <c r="E79" s="259" t="s">
        <v>142</v>
      </c>
      <c r="F79" s="259"/>
      <c r="G79" s="259"/>
      <c r="H79" s="259"/>
      <c r="I79" s="259"/>
      <c r="J79" s="259"/>
      <c r="K79" s="259"/>
      <c r="L79" s="259"/>
      <c r="M79" s="259"/>
      <c r="N79" s="259"/>
      <c r="O79" s="259"/>
      <c r="P79" s="259"/>
      <c r="Q79" s="259"/>
      <c r="R79" s="259"/>
      <c r="S79" s="259"/>
      <c r="T79" s="259"/>
      <c r="U79" s="259"/>
      <c r="V79" s="259"/>
    </row>
    <row r="80" spans="2:26" ht="18" customHeight="1">
      <c r="B80" s="34"/>
      <c r="C80" s="34"/>
      <c r="D80" s="259"/>
      <c r="E80" s="259" t="s">
        <v>143</v>
      </c>
      <c r="F80" s="259"/>
      <c r="G80" s="259"/>
      <c r="H80" s="259"/>
      <c r="I80" s="259"/>
      <c r="J80" s="259"/>
      <c r="K80" s="259"/>
      <c r="L80" s="259"/>
      <c r="M80" s="259"/>
      <c r="N80" s="259"/>
      <c r="O80" s="259"/>
      <c r="P80" s="259"/>
      <c r="Q80" s="259"/>
      <c r="R80" s="259"/>
      <c r="S80" s="259"/>
      <c r="T80" s="259"/>
      <c r="U80" s="259"/>
      <c r="V80" s="259"/>
    </row>
    <row r="81" spans="2:22" ht="18" customHeight="1">
      <c r="B81" s="34" t="s">
        <v>144</v>
      </c>
      <c r="C81" s="34"/>
      <c r="D81" s="259"/>
      <c r="E81" s="259" t="s">
        <v>145</v>
      </c>
      <c r="F81" s="259"/>
      <c r="G81" s="259"/>
      <c r="H81" s="259"/>
      <c r="I81" s="259"/>
      <c r="J81" s="259"/>
      <c r="K81" s="259"/>
      <c r="L81" s="259"/>
      <c r="M81" s="259"/>
      <c r="N81" s="259"/>
      <c r="O81" s="259"/>
      <c r="P81" s="259"/>
      <c r="Q81" s="259"/>
      <c r="R81" s="259"/>
      <c r="S81" s="259"/>
      <c r="T81" s="259"/>
      <c r="U81" s="259"/>
      <c r="V81" s="259"/>
    </row>
    <row r="82" spans="2:22" ht="18" customHeight="1">
      <c r="B82" s="34" t="s">
        <v>146</v>
      </c>
      <c r="C82" s="34"/>
      <c r="D82" s="259"/>
      <c r="E82" s="259" t="s">
        <v>147</v>
      </c>
      <c r="F82" s="259"/>
      <c r="G82" s="259"/>
      <c r="H82" s="259"/>
      <c r="I82" s="259"/>
      <c r="J82" s="259"/>
      <c r="K82" s="259"/>
      <c r="L82" s="259"/>
      <c r="M82" s="259"/>
      <c r="N82" s="259"/>
      <c r="O82" s="259"/>
      <c r="P82" s="259"/>
      <c r="Q82" s="259"/>
      <c r="R82" s="259"/>
      <c r="S82" s="259"/>
      <c r="T82" s="259"/>
      <c r="U82" s="259"/>
      <c r="V82" s="259"/>
    </row>
    <row r="83" spans="2:22" ht="18" customHeight="1">
      <c r="B83" s="34" t="s">
        <v>148</v>
      </c>
      <c r="C83" s="34"/>
      <c r="D83" s="259"/>
      <c r="E83" s="259" t="s">
        <v>149</v>
      </c>
      <c r="F83" s="259"/>
      <c r="G83" s="259"/>
      <c r="H83" s="259"/>
      <c r="I83" s="259"/>
      <c r="J83" s="259"/>
      <c r="K83" s="259"/>
      <c r="L83" s="259"/>
      <c r="M83" s="259"/>
      <c r="N83" s="259"/>
      <c r="O83" s="259"/>
      <c r="P83" s="259"/>
      <c r="Q83" s="259"/>
      <c r="R83" s="259"/>
      <c r="S83" s="259"/>
      <c r="T83" s="259"/>
      <c r="U83" s="259"/>
      <c r="V83" s="259"/>
    </row>
    <row r="84" spans="2:22" ht="18" customHeight="1">
      <c r="B84" s="34" t="s">
        <v>150</v>
      </c>
      <c r="C84" s="34"/>
      <c r="D84" s="259"/>
      <c r="E84" s="259" t="s">
        <v>424</v>
      </c>
      <c r="F84" s="259"/>
      <c r="G84" s="259"/>
      <c r="H84" s="259"/>
      <c r="I84" s="259"/>
      <c r="J84" s="259"/>
      <c r="K84" s="259"/>
      <c r="L84" s="259"/>
      <c r="M84" s="259"/>
      <c r="N84" s="259"/>
      <c r="O84" s="259"/>
      <c r="P84" s="259"/>
      <c r="Q84" s="259"/>
      <c r="R84" s="259"/>
      <c r="S84" s="259"/>
      <c r="T84" s="259"/>
      <c r="U84" s="259"/>
      <c r="V84" s="259"/>
    </row>
    <row r="85" spans="2:22" ht="18" customHeight="1">
      <c r="B85" s="34" t="s">
        <v>151</v>
      </c>
      <c r="C85" s="34"/>
      <c r="D85" s="259"/>
      <c r="E85" s="259" t="s">
        <v>152</v>
      </c>
      <c r="F85" s="259"/>
      <c r="G85" s="259"/>
      <c r="H85" s="259"/>
      <c r="I85" s="259"/>
      <c r="J85" s="259"/>
      <c r="K85" s="259"/>
      <c r="L85" s="259"/>
      <c r="M85" s="259"/>
      <c r="N85" s="259"/>
      <c r="O85" s="259"/>
      <c r="P85" s="259"/>
      <c r="Q85" s="259"/>
      <c r="R85" s="259"/>
      <c r="S85" s="259"/>
      <c r="T85" s="259"/>
      <c r="U85" s="259"/>
      <c r="V85" s="259"/>
    </row>
    <row r="86" spans="2:22" ht="6" customHeight="1"/>
  </sheetData>
  <mergeCells count="35">
    <mergeCell ref="B4:C6"/>
    <mergeCell ref="B7:C7"/>
    <mergeCell ref="U4:V5"/>
    <mergeCell ref="D45:F45"/>
    <mergeCell ref="G45:T45"/>
    <mergeCell ref="U45:V46"/>
    <mergeCell ref="G46:H46"/>
    <mergeCell ref="I46:J46"/>
    <mergeCell ref="K46:L46"/>
    <mergeCell ref="M46:N46"/>
    <mergeCell ref="O46:P46"/>
    <mergeCell ref="Q46:R46"/>
    <mergeCell ref="S46:T46"/>
    <mergeCell ref="D46:D47"/>
    <mergeCell ref="E46:E47"/>
    <mergeCell ref="F46:F47"/>
    <mergeCell ref="D4:F4"/>
    <mergeCell ref="G4:T4"/>
    <mergeCell ref="G5:H5"/>
    <mergeCell ref="I5:J5"/>
    <mergeCell ref="K5:L5"/>
    <mergeCell ref="M5:N5"/>
    <mergeCell ref="O5:P5"/>
    <mergeCell ref="Q5:R5"/>
    <mergeCell ref="S5:T5"/>
    <mergeCell ref="D5:D6"/>
    <mergeCell ref="E5:E6"/>
    <mergeCell ref="F5:F6"/>
    <mergeCell ref="B75:C75"/>
    <mergeCell ref="B76:C76"/>
    <mergeCell ref="B8:B20"/>
    <mergeCell ref="B60:B74"/>
    <mergeCell ref="B48:B59"/>
    <mergeCell ref="B21:B42"/>
    <mergeCell ref="B45:C47"/>
  </mergeCells>
  <phoneticPr fontId="7"/>
  <printOptions horizontalCentered="1"/>
  <pageMargins left="0.59055118110236227" right="0.59055118110236227" top="0.59055118110236227" bottom="0.59055118110236227" header="0.31496062992125984" footer="0.31496062992125984"/>
  <pageSetup paperSize="9" scale="98" orientation="portrait" r:id="rId1"/>
  <headerFooter>
    <oddFooter>&amp;P ページ</oddFooter>
  </headerFooter>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A1:K158"/>
  <sheetViews>
    <sheetView view="pageBreakPreview" zoomScaleNormal="100" zoomScaleSheetLayoutView="100" workbookViewId="0">
      <pane xSplit="1" ySplit="3" topLeftCell="B71" activePane="bottomRight" state="frozen"/>
      <selection activeCell="R48" sqref="R48"/>
      <selection pane="topRight" activeCell="R48" sqref="R48"/>
      <selection pane="bottomLeft" activeCell="R48" sqref="R48"/>
      <selection pane="bottomRight" activeCell="L81" sqref="L81"/>
    </sheetView>
  </sheetViews>
  <sheetFormatPr defaultColWidth="9" defaultRowHeight="13"/>
  <cols>
    <col min="1" max="1" width="1" style="87" customWidth="1"/>
    <col min="2" max="2" width="2.7265625" style="87" customWidth="1"/>
    <col min="3" max="3" width="8.36328125" style="87" customWidth="1"/>
    <col min="4" max="4" width="40.453125" style="821" customWidth="1"/>
    <col min="5" max="6" width="5.36328125" style="821" customWidth="1"/>
    <col min="7" max="7" width="49.26953125" style="821" customWidth="1"/>
    <col min="8" max="8" width="5.36328125" style="821" customWidth="1"/>
    <col min="9" max="9" width="1" style="29" customWidth="1"/>
    <col min="10" max="16384" width="9" style="29"/>
  </cols>
  <sheetData>
    <row r="1" spans="1:11" ht="13.5" customHeight="1">
      <c r="A1" s="29"/>
      <c r="B1" s="35"/>
      <c r="C1" s="33" t="s">
        <v>499</v>
      </c>
      <c r="D1" s="604"/>
      <c r="E1" s="775"/>
      <c r="F1" s="775"/>
      <c r="G1" s="604"/>
      <c r="H1" s="604"/>
    </row>
    <row r="2" spans="1:11" ht="11.25" customHeight="1">
      <c r="A2" s="29"/>
      <c r="B2" s="901"/>
      <c r="C2" s="902"/>
      <c r="D2" s="1036" t="s">
        <v>126</v>
      </c>
      <c r="E2" s="1036"/>
      <c r="F2" s="1036"/>
      <c r="G2" s="1036" t="s">
        <v>127</v>
      </c>
      <c r="H2" s="1036"/>
    </row>
    <row r="3" spans="1:11" ht="17">
      <c r="A3" s="29"/>
      <c r="B3" s="912"/>
      <c r="C3" s="922"/>
      <c r="D3" s="319" t="s">
        <v>165</v>
      </c>
      <c r="E3" s="776" t="s">
        <v>166</v>
      </c>
      <c r="F3" s="776" t="s">
        <v>167</v>
      </c>
      <c r="G3" s="319" t="s">
        <v>164</v>
      </c>
      <c r="H3" s="675" t="s">
        <v>614</v>
      </c>
    </row>
    <row r="4" spans="1:11" s="77" customFormat="1">
      <c r="A4" s="87"/>
      <c r="B4" s="1040" t="s">
        <v>410</v>
      </c>
      <c r="C4" s="1041"/>
      <c r="D4" s="777" t="s">
        <v>549</v>
      </c>
      <c r="E4" s="778"/>
      <c r="F4" s="779">
        <v>3607</v>
      </c>
      <c r="G4" s="620" t="s">
        <v>485</v>
      </c>
      <c r="H4" s="687">
        <v>75</v>
      </c>
      <c r="K4" s="41"/>
    </row>
    <row r="5" spans="1:11" s="77" customFormat="1">
      <c r="A5" s="87"/>
      <c r="B5" s="1042"/>
      <c r="C5" s="1043"/>
      <c r="D5" s="777" t="s">
        <v>550</v>
      </c>
      <c r="E5" s="780">
        <v>1</v>
      </c>
      <c r="F5" s="779">
        <v>11</v>
      </c>
      <c r="G5" s="624"/>
      <c r="H5" s="692"/>
      <c r="K5" s="41"/>
    </row>
    <row r="6" spans="1:11" s="77" customFormat="1">
      <c r="A6" s="87"/>
      <c r="B6" s="1042"/>
      <c r="C6" s="1043"/>
      <c r="D6" s="777" t="s">
        <v>551</v>
      </c>
      <c r="E6" s="780">
        <v>1</v>
      </c>
      <c r="F6" s="779">
        <v>12</v>
      </c>
      <c r="G6" s="624"/>
      <c r="H6" s="692"/>
      <c r="K6" s="41"/>
    </row>
    <row r="7" spans="1:11" s="77" customFormat="1">
      <c r="A7" s="87"/>
      <c r="B7" s="1042"/>
      <c r="C7" s="1043"/>
      <c r="D7" s="777" t="s">
        <v>552</v>
      </c>
      <c r="E7" s="780">
        <v>1</v>
      </c>
      <c r="F7" s="779">
        <v>10</v>
      </c>
      <c r="G7" s="624"/>
      <c r="H7" s="692"/>
      <c r="K7" s="41"/>
    </row>
    <row r="8" spans="1:11" s="77" customFormat="1">
      <c r="A8" s="87"/>
      <c r="B8" s="1042"/>
      <c r="C8" s="1043"/>
      <c r="D8" s="777" t="s">
        <v>553</v>
      </c>
      <c r="E8" s="780">
        <v>1</v>
      </c>
      <c r="F8" s="779">
        <v>5</v>
      </c>
      <c r="G8" s="624"/>
      <c r="H8" s="692"/>
      <c r="K8" s="41"/>
    </row>
    <row r="9" spans="1:11" s="77" customFormat="1">
      <c r="A9" s="87"/>
      <c r="B9" s="1042"/>
      <c r="C9" s="1043"/>
      <c r="D9" s="777" t="s">
        <v>554</v>
      </c>
      <c r="E9" s="780">
        <v>1</v>
      </c>
      <c r="F9" s="779">
        <v>15</v>
      </c>
      <c r="G9" s="624"/>
      <c r="H9" s="692"/>
      <c r="K9" s="41"/>
    </row>
    <row r="10" spans="1:11" ht="13.5" customHeight="1">
      <c r="B10" s="1042"/>
      <c r="C10" s="1043"/>
      <c r="D10" s="777" t="s">
        <v>555</v>
      </c>
      <c r="E10" s="780">
        <v>1</v>
      </c>
      <c r="F10" s="699">
        <v>11</v>
      </c>
      <c r="G10" s="624"/>
      <c r="H10" s="692"/>
      <c r="K10" s="34"/>
    </row>
    <row r="11" spans="1:11">
      <c r="B11" s="1042"/>
      <c r="C11" s="1043"/>
      <c r="D11" s="777" t="s">
        <v>556</v>
      </c>
      <c r="E11" s="780">
        <v>1</v>
      </c>
      <c r="F11" s="699">
        <v>13</v>
      </c>
      <c r="G11" s="624"/>
      <c r="H11" s="692"/>
      <c r="K11" s="34"/>
    </row>
    <row r="12" spans="1:11">
      <c r="B12" s="1042"/>
      <c r="C12" s="1043"/>
      <c r="D12" s="777" t="s">
        <v>557</v>
      </c>
      <c r="E12" s="780">
        <v>3</v>
      </c>
      <c r="F12" s="699">
        <v>23</v>
      </c>
      <c r="G12" s="624"/>
      <c r="H12" s="692"/>
    </row>
    <row r="13" spans="1:11">
      <c r="B13" s="1042"/>
      <c r="C13" s="1043"/>
      <c r="D13" s="777" t="s">
        <v>558</v>
      </c>
      <c r="E13" s="780">
        <v>1</v>
      </c>
      <c r="F13" s="779">
        <v>31</v>
      </c>
      <c r="G13" s="624"/>
      <c r="H13" s="692"/>
    </row>
    <row r="14" spans="1:11">
      <c r="B14" s="1042"/>
      <c r="C14" s="1043"/>
      <c r="D14" s="777" t="s">
        <v>559</v>
      </c>
      <c r="E14" s="780">
        <v>1</v>
      </c>
      <c r="F14" s="779">
        <v>16</v>
      </c>
      <c r="G14" s="624"/>
      <c r="H14" s="692"/>
    </row>
    <row r="15" spans="1:11">
      <c r="B15" s="1042"/>
      <c r="C15" s="1043"/>
      <c r="D15" s="777" t="s">
        <v>560</v>
      </c>
      <c r="E15" s="781">
        <v>1</v>
      </c>
      <c r="F15" s="782">
        <v>64</v>
      </c>
      <c r="G15" s="624"/>
      <c r="H15" s="692"/>
    </row>
    <row r="16" spans="1:11">
      <c r="B16" s="1042"/>
      <c r="C16" s="1043"/>
      <c r="D16" s="777" t="s">
        <v>561</v>
      </c>
      <c r="E16" s="781">
        <v>1</v>
      </c>
      <c r="F16" s="782">
        <v>34</v>
      </c>
      <c r="G16" s="624"/>
      <c r="H16" s="692"/>
    </row>
    <row r="17" spans="2:8">
      <c r="B17" s="1042"/>
      <c r="C17" s="1043"/>
      <c r="D17" s="777" t="s">
        <v>562</v>
      </c>
      <c r="E17" s="781">
        <v>1</v>
      </c>
      <c r="F17" s="782">
        <v>19</v>
      </c>
      <c r="G17" s="624"/>
      <c r="H17" s="692"/>
    </row>
    <row r="18" spans="2:8">
      <c r="B18" s="1042"/>
      <c r="C18" s="1043"/>
      <c r="D18" s="777" t="s">
        <v>563</v>
      </c>
      <c r="E18" s="781">
        <v>1</v>
      </c>
      <c r="F18" s="782">
        <v>85</v>
      </c>
      <c r="G18" s="624"/>
      <c r="H18" s="692"/>
    </row>
    <row r="19" spans="2:8">
      <c r="B19" s="1042"/>
      <c r="C19" s="1043"/>
      <c r="D19" s="777" t="s">
        <v>564</v>
      </c>
      <c r="E19" s="781">
        <v>1</v>
      </c>
      <c r="F19" s="782">
        <v>32</v>
      </c>
      <c r="G19" s="624"/>
      <c r="H19" s="692"/>
    </row>
    <row r="20" spans="2:8">
      <c r="B20" s="1042"/>
      <c r="C20" s="1043"/>
      <c r="D20" s="777" t="s">
        <v>565</v>
      </c>
      <c r="E20" s="781">
        <v>1</v>
      </c>
      <c r="F20" s="782">
        <v>56</v>
      </c>
      <c r="G20" s="624"/>
      <c r="H20" s="692"/>
    </row>
    <row r="21" spans="2:8">
      <c r="B21" s="1042"/>
      <c r="C21" s="1043"/>
      <c r="D21" s="777" t="s">
        <v>566</v>
      </c>
      <c r="E21" s="781">
        <v>1</v>
      </c>
      <c r="F21" s="782">
        <v>16</v>
      </c>
      <c r="G21" s="624"/>
      <c r="H21" s="692"/>
    </row>
    <row r="22" spans="2:8">
      <c r="B22" s="1042"/>
      <c r="C22" s="1043"/>
      <c r="D22" s="777" t="s">
        <v>567</v>
      </c>
      <c r="E22" s="781">
        <v>1</v>
      </c>
      <c r="F22" s="782">
        <v>16</v>
      </c>
      <c r="G22" s="624"/>
      <c r="H22" s="692"/>
    </row>
    <row r="23" spans="2:8">
      <c r="B23" s="1042"/>
      <c r="C23" s="1043"/>
      <c r="D23" s="777" t="s">
        <v>568</v>
      </c>
      <c r="E23" s="781">
        <v>1</v>
      </c>
      <c r="F23" s="782">
        <v>14</v>
      </c>
      <c r="G23" s="624"/>
      <c r="H23" s="692"/>
    </row>
    <row r="24" spans="2:8" ht="13.5" customHeight="1">
      <c r="B24" s="1042"/>
      <c r="C24" s="1043"/>
      <c r="D24" s="777" t="s">
        <v>569</v>
      </c>
      <c r="E24" s="781">
        <v>1</v>
      </c>
      <c r="F24" s="782">
        <v>45</v>
      </c>
      <c r="G24" s="624"/>
      <c r="H24" s="692"/>
    </row>
    <row r="25" spans="2:8">
      <c r="B25" s="1042"/>
      <c r="C25" s="1043"/>
      <c r="D25" s="777" t="s">
        <v>570</v>
      </c>
      <c r="E25" s="781">
        <v>1</v>
      </c>
      <c r="F25" s="782">
        <v>14</v>
      </c>
      <c r="G25" s="624"/>
      <c r="H25" s="692"/>
    </row>
    <row r="26" spans="2:8">
      <c r="B26" s="1042"/>
      <c r="C26" s="1043"/>
      <c r="D26" s="777" t="s">
        <v>571</v>
      </c>
      <c r="E26" s="781">
        <v>1</v>
      </c>
      <c r="F26" s="782">
        <v>18</v>
      </c>
      <c r="G26" s="624"/>
      <c r="H26" s="692"/>
    </row>
    <row r="27" spans="2:8">
      <c r="B27" s="1042"/>
      <c r="C27" s="1043"/>
      <c r="D27" s="777" t="s">
        <v>572</v>
      </c>
      <c r="E27" s="781">
        <v>1</v>
      </c>
      <c r="F27" s="782">
        <v>20</v>
      </c>
      <c r="G27" s="624"/>
      <c r="H27" s="692"/>
    </row>
    <row r="28" spans="2:8">
      <c r="B28" s="1042"/>
      <c r="C28" s="1043"/>
      <c r="D28" s="777" t="s">
        <v>573</v>
      </c>
      <c r="E28" s="781">
        <v>1</v>
      </c>
      <c r="F28" s="782">
        <v>10</v>
      </c>
      <c r="G28" s="624"/>
      <c r="H28" s="692"/>
    </row>
    <row r="29" spans="2:8">
      <c r="B29" s="1042"/>
      <c r="C29" s="1043"/>
      <c r="D29" s="777" t="s">
        <v>574</v>
      </c>
      <c r="E29" s="781">
        <v>1</v>
      </c>
      <c r="F29" s="782">
        <v>3</v>
      </c>
      <c r="G29" s="624"/>
      <c r="H29" s="692"/>
    </row>
    <row r="30" spans="2:8">
      <c r="B30" s="1042"/>
      <c r="C30" s="1043"/>
      <c r="D30" s="777" t="s">
        <v>575</v>
      </c>
      <c r="E30" s="781">
        <v>1</v>
      </c>
      <c r="F30" s="782">
        <v>46</v>
      </c>
      <c r="G30" s="624"/>
      <c r="H30" s="692"/>
    </row>
    <row r="31" spans="2:8">
      <c r="B31" s="1042"/>
      <c r="C31" s="1043"/>
      <c r="D31" s="777" t="s">
        <v>576</v>
      </c>
      <c r="E31" s="781">
        <v>1</v>
      </c>
      <c r="F31" s="782">
        <v>17</v>
      </c>
      <c r="G31" s="624"/>
      <c r="H31" s="692"/>
    </row>
    <row r="32" spans="2:8">
      <c r="B32" s="1042"/>
      <c r="C32" s="1043"/>
      <c r="D32" s="777" t="s">
        <v>577</v>
      </c>
      <c r="E32" s="781">
        <v>1</v>
      </c>
      <c r="F32" s="782">
        <v>12</v>
      </c>
      <c r="G32" s="624"/>
      <c r="H32" s="692"/>
    </row>
    <row r="33" spans="2:9">
      <c r="B33" s="1042"/>
      <c r="C33" s="1043"/>
      <c r="D33" s="777" t="s">
        <v>578</v>
      </c>
      <c r="E33" s="781">
        <v>1</v>
      </c>
      <c r="F33" s="782">
        <v>23</v>
      </c>
      <c r="G33" s="624"/>
      <c r="H33" s="692"/>
    </row>
    <row r="34" spans="2:9">
      <c r="B34" s="1042"/>
      <c r="C34" s="1043"/>
      <c r="D34" s="777" t="s">
        <v>579</v>
      </c>
      <c r="E34" s="781">
        <v>1</v>
      </c>
      <c r="F34" s="782">
        <v>3</v>
      </c>
      <c r="G34" s="624"/>
      <c r="H34" s="692"/>
    </row>
    <row r="35" spans="2:9">
      <c r="B35" s="1042"/>
      <c r="C35" s="1043"/>
      <c r="D35" s="777" t="s">
        <v>580</v>
      </c>
      <c r="E35" s="781">
        <v>1</v>
      </c>
      <c r="F35" s="782">
        <v>9</v>
      </c>
      <c r="G35" s="624"/>
      <c r="H35" s="692"/>
    </row>
    <row r="36" spans="2:9">
      <c r="B36" s="1042"/>
      <c r="C36" s="1043"/>
      <c r="D36" s="777" t="s">
        <v>581</v>
      </c>
      <c r="E36" s="781">
        <v>1</v>
      </c>
      <c r="F36" s="782">
        <v>8</v>
      </c>
      <c r="G36" s="624"/>
      <c r="H36" s="692"/>
    </row>
    <row r="37" spans="2:9">
      <c r="B37" s="1042"/>
      <c r="C37" s="1043"/>
      <c r="D37" s="777" t="s">
        <v>582</v>
      </c>
      <c r="E37" s="781">
        <v>1</v>
      </c>
      <c r="F37" s="782">
        <v>10</v>
      </c>
      <c r="G37" s="624"/>
      <c r="H37" s="692"/>
    </row>
    <row r="38" spans="2:9">
      <c r="B38" s="1042"/>
      <c r="C38" s="1043"/>
      <c r="D38" s="777" t="s">
        <v>583</v>
      </c>
      <c r="E38" s="781">
        <v>1</v>
      </c>
      <c r="F38" s="715">
        <v>5</v>
      </c>
      <c r="G38" s="624"/>
      <c r="H38" s="692"/>
      <c r="I38" s="77"/>
    </row>
    <row r="39" spans="2:9">
      <c r="B39" s="1042"/>
      <c r="C39" s="1043"/>
      <c r="D39" s="777" t="s">
        <v>584</v>
      </c>
      <c r="E39" s="781">
        <v>1</v>
      </c>
      <c r="F39" s="715">
        <v>12</v>
      </c>
      <c r="G39" s="624"/>
      <c r="H39" s="692"/>
    </row>
    <row r="40" spans="2:9">
      <c r="B40" s="1042"/>
      <c r="C40" s="1043"/>
      <c r="D40" s="777" t="s">
        <v>585</v>
      </c>
      <c r="E40" s="781">
        <v>1</v>
      </c>
      <c r="F40" s="715">
        <v>8</v>
      </c>
      <c r="G40" s="624"/>
      <c r="H40" s="692"/>
    </row>
    <row r="41" spans="2:9">
      <c r="B41" s="1042"/>
      <c r="C41" s="1043"/>
      <c r="D41" s="777" t="s">
        <v>586</v>
      </c>
      <c r="E41" s="781">
        <v>1</v>
      </c>
      <c r="F41" s="715">
        <v>18</v>
      </c>
      <c r="G41" s="624"/>
      <c r="H41" s="692"/>
    </row>
    <row r="42" spans="2:9">
      <c r="B42" s="1042"/>
      <c r="C42" s="1043"/>
      <c r="D42" s="777" t="s">
        <v>587</v>
      </c>
      <c r="E42" s="781">
        <v>1</v>
      </c>
      <c r="F42" s="715">
        <v>10</v>
      </c>
      <c r="G42" s="624"/>
      <c r="H42" s="692"/>
    </row>
    <row r="43" spans="2:9">
      <c r="B43" s="1042"/>
      <c r="C43" s="1043"/>
      <c r="D43" s="777" t="s">
        <v>588</v>
      </c>
      <c r="E43" s="781">
        <v>1</v>
      </c>
      <c r="F43" s="715">
        <v>5</v>
      </c>
      <c r="G43" s="624"/>
      <c r="H43" s="692"/>
    </row>
    <row r="44" spans="2:9">
      <c r="B44" s="1042"/>
      <c r="C44" s="1043"/>
      <c r="D44" s="777" t="s">
        <v>589</v>
      </c>
      <c r="E44" s="781">
        <v>1</v>
      </c>
      <c r="F44" s="715">
        <v>14</v>
      </c>
      <c r="G44" s="624"/>
      <c r="H44" s="692"/>
    </row>
    <row r="45" spans="2:9">
      <c r="B45" s="1042"/>
      <c r="C45" s="1043"/>
      <c r="D45" s="777" t="s">
        <v>590</v>
      </c>
      <c r="E45" s="781">
        <v>1</v>
      </c>
      <c r="F45" s="715">
        <v>20</v>
      </c>
      <c r="G45" s="624"/>
      <c r="H45" s="692"/>
    </row>
    <row r="46" spans="2:9" ht="13.5" customHeight="1">
      <c r="B46" s="1042"/>
      <c r="C46" s="1043"/>
      <c r="D46" s="777" t="s">
        <v>591</v>
      </c>
      <c r="E46" s="781">
        <v>1</v>
      </c>
      <c r="F46" s="715">
        <v>12</v>
      </c>
      <c r="G46" s="624"/>
      <c r="H46" s="692"/>
    </row>
    <row r="47" spans="2:9">
      <c r="B47" s="1042"/>
      <c r="C47" s="1043"/>
      <c r="D47" s="777" t="s">
        <v>592</v>
      </c>
      <c r="E47" s="781">
        <v>1</v>
      </c>
      <c r="F47" s="715">
        <v>14</v>
      </c>
      <c r="G47" s="624"/>
      <c r="H47" s="692"/>
    </row>
    <row r="48" spans="2:9">
      <c r="B48" s="1042"/>
      <c r="C48" s="1043"/>
      <c r="D48" s="777" t="s">
        <v>593</v>
      </c>
      <c r="E48" s="781">
        <v>1</v>
      </c>
      <c r="F48" s="715">
        <v>13</v>
      </c>
      <c r="G48" s="624"/>
      <c r="H48" s="692"/>
    </row>
    <row r="49" spans="2:8">
      <c r="B49" s="1042"/>
      <c r="C49" s="1043"/>
      <c r="D49" s="777" t="s">
        <v>594</v>
      </c>
      <c r="E49" s="781">
        <v>1</v>
      </c>
      <c r="F49" s="715">
        <v>9</v>
      </c>
      <c r="G49" s="624"/>
      <c r="H49" s="692"/>
    </row>
    <row r="50" spans="2:8">
      <c r="B50" s="1042"/>
      <c r="C50" s="1043"/>
      <c r="D50" s="777" t="s">
        <v>595</v>
      </c>
      <c r="E50" s="781">
        <v>1</v>
      </c>
      <c r="F50" s="715">
        <v>25</v>
      </c>
      <c r="G50" s="624"/>
      <c r="H50" s="692"/>
    </row>
    <row r="51" spans="2:8">
      <c r="B51" s="1042"/>
      <c r="C51" s="1043"/>
      <c r="D51" s="777" t="s">
        <v>596</v>
      </c>
      <c r="E51" s="781">
        <v>1</v>
      </c>
      <c r="F51" s="715">
        <v>35</v>
      </c>
      <c r="G51" s="783"/>
      <c r="H51" s="784"/>
    </row>
    <row r="52" spans="2:8" ht="13.5" customHeight="1">
      <c r="B52" s="1044"/>
      <c r="C52" s="1045"/>
      <c r="D52" s="785" t="s">
        <v>597</v>
      </c>
      <c r="E52" s="786">
        <v>1</v>
      </c>
      <c r="F52" s="787">
        <v>14</v>
      </c>
      <c r="G52" s="641"/>
      <c r="H52" s="720"/>
    </row>
    <row r="53" spans="2:8">
      <c r="B53" s="1028" t="s">
        <v>414</v>
      </c>
      <c r="C53" s="92" t="s">
        <v>2</v>
      </c>
      <c r="D53" s="620" t="s">
        <v>302</v>
      </c>
      <c r="E53" s="688">
        <v>10</v>
      </c>
      <c r="F53" s="688">
        <v>142</v>
      </c>
      <c r="G53" s="618" t="s">
        <v>302</v>
      </c>
      <c r="H53" s="687">
        <v>12</v>
      </c>
    </row>
    <row r="54" spans="2:8">
      <c r="B54" s="1028"/>
      <c r="C54" s="25" t="s">
        <v>3</v>
      </c>
      <c r="D54" s="624"/>
      <c r="E54" s="693"/>
      <c r="F54" s="693"/>
      <c r="G54" s="624"/>
      <c r="H54" s="692"/>
    </row>
    <row r="55" spans="2:8">
      <c r="B55" s="1028"/>
      <c r="C55" s="25" t="s">
        <v>4</v>
      </c>
      <c r="D55" s="624" t="s">
        <v>303</v>
      </c>
      <c r="E55" s="695"/>
      <c r="F55" s="695">
        <v>93</v>
      </c>
      <c r="G55" s="624" t="s">
        <v>374</v>
      </c>
      <c r="H55" s="692">
        <v>5</v>
      </c>
    </row>
    <row r="56" spans="2:8">
      <c r="B56" s="1028"/>
      <c r="C56" s="25" t="s">
        <v>5</v>
      </c>
      <c r="D56" s="624" t="s">
        <v>304</v>
      </c>
      <c r="E56" s="693"/>
      <c r="F56" s="693">
        <v>84</v>
      </c>
      <c r="G56" s="624" t="s">
        <v>305</v>
      </c>
      <c r="H56" s="692">
        <v>43</v>
      </c>
    </row>
    <row r="57" spans="2:8">
      <c r="B57" s="1028"/>
      <c r="C57" s="26" t="s">
        <v>6</v>
      </c>
      <c r="D57" s="632" t="s">
        <v>283</v>
      </c>
      <c r="E57" s="695"/>
      <c r="F57" s="695"/>
      <c r="G57" s="632" t="s">
        <v>537</v>
      </c>
      <c r="H57" s="704">
        <v>2</v>
      </c>
    </row>
    <row r="58" spans="2:8">
      <c r="B58" s="1028"/>
      <c r="C58" s="25" t="s">
        <v>7</v>
      </c>
      <c r="D58" s="624" t="s">
        <v>306</v>
      </c>
      <c r="E58" s="695"/>
      <c r="F58" s="695">
        <v>73</v>
      </c>
      <c r="G58" s="624" t="s">
        <v>307</v>
      </c>
      <c r="H58" s="692">
        <v>72</v>
      </c>
    </row>
    <row r="59" spans="2:8">
      <c r="B59" s="1028"/>
      <c r="C59" s="1031" t="s">
        <v>8</v>
      </c>
      <c r="D59" s="632" t="s">
        <v>476</v>
      </c>
      <c r="E59" s="704">
        <v>13</v>
      </c>
      <c r="F59" s="704">
        <v>57</v>
      </c>
      <c r="G59" s="632" t="s">
        <v>308</v>
      </c>
      <c r="H59" s="704">
        <v>12</v>
      </c>
    </row>
    <row r="60" spans="2:8">
      <c r="B60" s="1028"/>
      <c r="C60" s="1034"/>
      <c r="D60" s="632" t="s">
        <v>615</v>
      </c>
      <c r="E60" s="704">
        <v>1</v>
      </c>
      <c r="F60" s="704">
        <v>22</v>
      </c>
      <c r="G60" s="788"/>
      <c r="H60" s="704"/>
    </row>
    <row r="61" spans="2:8">
      <c r="B61" s="1028"/>
      <c r="C61" s="1035"/>
      <c r="D61" s="632" t="s">
        <v>477</v>
      </c>
      <c r="E61" s="704">
        <v>1</v>
      </c>
      <c r="F61" s="704">
        <v>7</v>
      </c>
      <c r="G61" s="788"/>
      <c r="H61" s="704">
        <v>24</v>
      </c>
    </row>
    <row r="62" spans="2:8">
      <c r="B62" s="1028"/>
      <c r="C62" s="1030" t="s">
        <v>9</v>
      </c>
      <c r="D62" s="632" t="s">
        <v>599</v>
      </c>
      <c r="E62" s="789">
        <v>43</v>
      </c>
      <c r="F62" s="789">
        <v>1465</v>
      </c>
      <c r="G62" s="632" t="s">
        <v>600</v>
      </c>
      <c r="H62" s="789">
        <v>7</v>
      </c>
    </row>
    <row r="63" spans="2:8">
      <c r="B63" s="1028"/>
      <c r="C63" s="1026"/>
      <c r="D63" s="632" t="s">
        <v>601</v>
      </c>
      <c r="E63" s="789"/>
      <c r="F63" s="789">
        <v>104</v>
      </c>
      <c r="G63" s="632" t="s">
        <v>603</v>
      </c>
      <c r="H63" s="789"/>
    </row>
    <row r="64" spans="2:8">
      <c r="B64" s="1028"/>
      <c r="C64" s="1025"/>
      <c r="D64" s="624" t="s">
        <v>602</v>
      </c>
      <c r="E64" s="693"/>
      <c r="F64" s="693">
        <v>29</v>
      </c>
      <c r="G64" s="624"/>
      <c r="H64" s="693"/>
    </row>
    <row r="65" spans="1:8">
      <c r="B65" s="1028"/>
      <c r="C65" s="26" t="s">
        <v>10</v>
      </c>
      <c r="D65" s="632" t="s">
        <v>309</v>
      </c>
      <c r="E65" s="789"/>
      <c r="F65" s="789">
        <v>38</v>
      </c>
      <c r="G65" s="632" t="s">
        <v>310</v>
      </c>
      <c r="H65" s="789">
        <v>5</v>
      </c>
    </row>
    <row r="66" spans="1:8" ht="13.5" customHeight="1">
      <c r="B66" s="1028"/>
      <c r="C66" s="1030" t="s">
        <v>11</v>
      </c>
      <c r="D66" s="790" t="s">
        <v>311</v>
      </c>
      <c r="E66" s="693">
        <v>34</v>
      </c>
      <c r="F66" s="693">
        <v>88</v>
      </c>
      <c r="G66" s="1037" t="s">
        <v>377</v>
      </c>
      <c r="H66" s="1039">
        <v>17</v>
      </c>
    </row>
    <row r="67" spans="1:8">
      <c r="B67" s="1028"/>
      <c r="C67" s="1025"/>
      <c r="D67" s="657" t="s">
        <v>312</v>
      </c>
      <c r="E67" s="693"/>
      <c r="F67" s="693">
        <v>102</v>
      </c>
      <c r="G67" s="1038"/>
      <c r="H67" s="1039"/>
    </row>
    <row r="68" spans="1:8" s="77" customFormat="1">
      <c r="A68" s="87"/>
      <c r="B68" s="1028"/>
      <c r="C68" s="25" t="s">
        <v>12</v>
      </c>
      <c r="D68" s="624" t="s">
        <v>313</v>
      </c>
      <c r="E68" s="715">
        <v>11</v>
      </c>
      <c r="F68" s="715">
        <v>39</v>
      </c>
      <c r="G68" s="624" t="s">
        <v>233</v>
      </c>
      <c r="H68" s="715">
        <v>17</v>
      </c>
    </row>
    <row r="69" spans="1:8" s="77" customFormat="1">
      <c r="A69" s="87"/>
      <c r="B69" s="1028"/>
      <c r="C69" s="25" t="s">
        <v>13</v>
      </c>
      <c r="D69" s="624" t="s">
        <v>314</v>
      </c>
      <c r="E69" s="693"/>
      <c r="F69" s="693">
        <v>89</v>
      </c>
      <c r="G69" s="624" t="s">
        <v>315</v>
      </c>
      <c r="H69" s="692">
        <v>28</v>
      </c>
    </row>
    <row r="70" spans="1:8" s="77" customFormat="1">
      <c r="A70" s="87"/>
      <c r="B70" s="1029"/>
      <c r="C70" s="79" t="s">
        <v>14</v>
      </c>
      <c r="D70" s="671" t="s">
        <v>402</v>
      </c>
      <c r="E70" s="791"/>
      <c r="F70" s="791">
        <v>42</v>
      </c>
      <c r="G70" s="671"/>
      <c r="H70" s="736"/>
    </row>
    <row r="71" spans="1:8">
      <c r="B71" s="1027" t="s">
        <v>413</v>
      </c>
      <c r="C71" s="1024" t="s">
        <v>16</v>
      </c>
      <c r="D71" s="792" t="s">
        <v>451</v>
      </c>
      <c r="E71" s="688"/>
      <c r="F71" s="793">
        <v>51</v>
      </c>
      <c r="G71" s="794"/>
      <c r="H71" s="794"/>
    </row>
    <row r="72" spans="1:8">
      <c r="B72" s="1028"/>
      <c r="C72" s="1034"/>
      <c r="D72" s="795" t="s">
        <v>452</v>
      </c>
      <c r="E72" s="743"/>
      <c r="F72" s="796">
        <v>5</v>
      </c>
      <c r="G72" s="797"/>
      <c r="H72" s="797"/>
    </row>
    <row r="73" spans="1:8">
      <c r="B73" s="1028"/>
      <c r="C73" s="1034"/>
      <c r="D73" s="795" t="s">
        <v>453</v>
      </c>
      <c r="E73" s="743"/>
      <c r="F73" s="796">
        <v>30</v>
      </c>
      <c r="G73" s="797"/>
      <c r="H73" s="797"/>
    </row>
    <row r="74" spans="1:8" ht="22">
      <c r="B74" s="1028"/>
      <c r="C74" s="1035"/>
      <c r="D74" s="795" t="s">
        <v>454</v>
      </c>
      <c r="E74" s="743"/>
      <c r="F74" s="796">
        <v>31</v>
      </c>
      <c r="G74" s="797"/>
      <c r="H74" s="797"/>
    </row>
    <row r="75" spans="1:8">
      <c r="B75" s="1028"/>
      <c r="C75" s="1030" t="s">
        <v>17</v>
      </c>
      <c r="D75" s="624" t="s">
        <v>316</v>
      </c>
      <c r="E75" s="693">
        <v>17</v>
      </c>
      <c r="F75" s="693">
        <v>77</v>
      </c>
      <c r="G75" s="624" t="s">
        <v>316</v>
      </c>
      <c r="H75" s="798">
        <v>6</v>
      </c>
    </row>
    <row r="76" spans="1:8">
      <c r="B76" s="1028"/>
      <c r="C76" s="1026"/>
      <c r="D76" s="624" t="s">
        <v>455</v>
      </c>
      <c r="E76" s="693">
        <v>2</v>
      </c>
      <c r="F76" s="693">
        <v>72</v>
      </c>
      <c r="G76" s="798"/>
      <c r="H76" s="798"/>
    </row>
    <row r="77" spans="1:8">
      <c r="B77" s="1028"/>
      <c r="C77" s="1025"/>
      <c r="D77" s="624" t="s">
        <v>456</v>
      </c>
      <c r="E77" s="693">
        <v>1</v>
      </c>
      <c r="F77" s="693">
        <v>14</v>
      </c>
      <c r="G77" s="798"/>
      <c r="H77" s="798"/>
    </row>
    <row r="78" spans="1:8">
      <c r="B78" s="1028"/>
      <c r="C78" s="1031" t="s">
        <v>18</v>
      </c>
      <c r="D78" s="650" t="s">
        <v>317</v>
      </c>
      <c r="E78" s="704">
        <v>1</v>
      </c>
      <c r="F78" s="704">
        <v>50</v>
      </c>
      <c r="G78" s="799"/>
      <c r="H78" s="799"/>
    </row>
    <row r="79" spans="1:8">
      <c r="B79" s="1028"/>
      <c r="C79" s="1032"/>
      <c r="D79" s="632" t="s">
        <v>538</v>
      </c>
      <c r="E79" s="704">
        <v>1</v>
      </c>
      <c r="F79" s="704">
        <v>12</v>
      </c>
      <c r="G79" s="799"/>
      <c r="H79" s="799"/>
    </row>
    <row r="80" spans="1:8">
      <c r="B80" s="1028"/>
      <c r="C80" s="1032"/>
      <c r="D80" s="632" t="s">
        <v>539</v>
      </c>
      <c r="E80" s="704">
        <v>1</v>
      </c>
      <c r="F80" s="704">
        <v>6</v>
      </c>
      <c r="G80" s="799"/>
      <c r="H80" s="799"/>
    </row>
    <row r="81" spans="1:8" s="77" customFormat="1">
      <c r="A81" s="87"/>
      <c r="B81" s="1028"/>
      <c r="C81" s="1032"/>
      <c r="D81" s="800" t="s">
        <v>381</v>
      </c>
      <c r="E81" s="704">
        <v>3</v>
      </c>
      <c r="F81" s="704">
        <v>35</v>
      </c>
      <c r="G81" s="799"/>
      <c r="H81" s="799"/>
    </row>
    <row r="82" spans="1:8">
      <c r="B82" s="1028"/>
      <c r="C82" s="25" t="s">
        <v>19</v>
      </c>
      <c r="D82" s="624" t="s">
        <v>403</v>
      </c>
      <c r="E82" s="693">
        <v>5</v>
      </c>
      <c r="F82" s="693">
        <v>44</v>
      </c>
      <c r="G82" s="798"/>
      <c r="H82" s="798">
        <v>89</v>
      </c>
    </row>
    <row r="83" spans="1:8">
      <c r="B83" s="1028"/>
      <c r="C83" s="1030" t="s">
        <v>20</v>
      </c>
      <c r="D83" s="657" t="s">
        <v>318</v>
      </c>
      <c r="E83" s="801">
        <v>10</v>
      </c>
      <c r="F83" s="801">
        <v>132</v>
      </c>
      <c r="G83" s="798"/>
      <c r="H83" s="798"/>
    </row>
    <row r="84" spans="1:8">
      <c r="B84" s="1029"/>
      <c r="C84" s="973"/>
      <c r="D84" s="657" t="s">
        <v>319</v>
      </c>
      <c r="E84" s="801">
        <v>2</v>
      </c>
      <c r="F84" s="801">
        <v>46</v>
      </c>
      <c r="G84" s="799"/>
      <c r="H84" s="802"/>
    </row>
    <row r="85" spans="1:8">
      <c r="B85" s="1028" t="s">
        <v>413</v>
      </c>
      <c r="C85" s="1026" t="s">
        <v>21</v>
      </c>
      <c r="D85" s="624" t="s">
        <v>234</v>
      </c>
      <c r="E85" s="693">
        <v>1</v>
      </c>
      <c r="F85" s="693">
        <v>29</v>
      </c>
      <c r="G85" s="798"/>
      <c r="H85" s="798"/>
    </row>
    <row r="86" spans="1:8">
      <c r="B86" s="1028"/>
      <c r="C86" s="1026"/>
      <c r="D86" s="624" t="s">
        <v>382</v>
      </c>
      <c r="E86" s="693">
        <v>5</v>
      </c>
      <c r="F86" s="693">
        <v>55</v>
      </c>
      <c r="G86" s="798"/>
      <c r="H86" s="798"/>
    </row>
    <row r="87" spans="1:8">
      <c r="B87" s="1028"/>
      <c r="C87" s="1026"/>
      <c r="D87" s="624" t="s">
        <v>383</v>
      </c>
      <c r="E87" s="693">
        <v>2</v>
      </c>
      <c r="F87" s="693">
        <v>30</v>
      </c>
      <c r="G87" s="798"/>
      <c r="H87" s="798"/>
    </row>
    <row r="88" spans="1:8">
      <c r="B88" s="1028"/>
      <c r="C88" s="1026"/>
      <c r="D88" s="624" t="s">
        <v>296</v>
      </c>
      <c r="E88" s="693">
        <v>3</v>
      </c>
      <c r="F88" s="693">
        <v>49</v>
      </c>
      <c r="G88" s="798"/>
      <c r="H88" s="798"/>
    </row>
    <row r="89" spans="1:8">
      <c r="B89" s="1028"/>
      <c r="C89" s="1025"/>
      <c r="D89" s="624" t="s">
        <v>438</v>
      </c>
      <c r="E89" s="693">
        <v>1</v>
      </c>
      <c r="F89" s="693">
        <v>40</v>
      </c>
      <c r="G89" s="798"/>
      <c r="H89" s="798"/>
    </row>
    <row r="90" spans="1:8">
      <c r="B90" s="1028"/>
      <c r="C90" s="1030" t="s">
        <v>404</v>
      </c>
      <c r="D90" s="657" t="s">
        <v>405</v>
      </c>
      <c r="E90" s="693">
        <v>56</v>
      </c>
      <c r="F90" s="693">
        <v>171</v>
      </c>
      <c r="G90" s="798" t="s">
        <v>406</v>
      </c>
      <c r="H90" s="798">
        <v>200</v>
      </c>
    </row>
    <row r="91" spans="1:8">
      <c r="B91" s="1028"/>
      <c r="C91" s="1026"/>
      <c r="D91" s="803" t="s">
        <v>407</v>
      </c>
      <c r="E91" s="116">
        <v>2</v>
      </c>
      <c r="F91" s="116">
        <v>75</v>
      </c>
      <c r="G91" s="804"/>
      <c r="H91" s="804"/>
    </row>
    <row r="92" spans="1:8">
      <c r="B92" s="1028"/>
      <c r="C92" s="1026"/>
      <c r="D92" s="803" t="s">
        <v>598</v>
      </c>
      <c r="E92" s="116"/>
      <c r="F92" s="116">
        <v>7</v>
      </c>
      <c r="G92" s="804"/>
      <c r="H92" s="804"/>
    </row>
    <row r="93" spans="1:8">
      <c r="B93" s="1028"/>
      <c r="C93" s="1026"/>
      <c r="D93" s="803" t="s">
        <v>460</v>
      </c>
      <c r="E93" s="116">
        <v>1</v>
      </c>
      <c r="F93" s="116">
        <v>6</v>
      </c>
      <c r="G93" s="804"/>
      <c r="H93" s="804"/>
    </row>
    <row r="94" spans="1:8">
      <c r="B94" s="1028"/>
      <c r="C94" s="1025"/>
      <c r="D94" s="657" t="s">
        <v>461</v>
      </c>
      <c r="E94" s="693">
        <v>1</v>
      </c>
      <c r="F94" s="693">
        <v>14</v>
      </c>
      <c r="G94" s="798"/>
      <c r="H94" s="798"/>
    </row>
    <row r="95" spans="1:8" s="77" customFormat="1">
      <c r="A95" s="87"/>
      <c r="B95" s="1028"/>
      <c r="C95" s="1030" t="s">
        <v>23</v>
      </c>
      <c r="D95" s="665" t="s">
        <v>293</v>
      </c>
      <c r="E95" s="743">
        <v>1</v>
      </c>
      <c r="F95" s="743">
        <v>44</v>
      </c>
      <c r="G95" s="797"/>
      <c r="H95" s="797"/>
    </row>
    <row r="96" spans="1:8" s="77" customFormat="1">
      <c r="A96" s="87"/>
      <c r="B96" s="1028"/>
      <c r="C96" s="1026"/>
      <c r="D96" s="624" t="s">
        <v>294</v>
      </c>
      <c r="E96" s="693">
        <v>1</v>
      </c>
      <c r="F96" s="693">
        <v>17</v>
      </c>
      <c r="G96" s="798"/>
      <c r="H96" s="798"/>
    </row>
    <row r="97" spans="2:9">
      <c r="B97" s="1028"/>
      <c r="C97" s="1026"/>
      <c r="D97" s="624" t="s">
        <v>295</v>
      </c>
      <c r="E97" s="693">
        <v>1</v>
      </c>
      <c r="F97" s="693">
        <v>13</v>
      </c>
      <c r="G97" s="798"/>
      <c r="H97" s="798"/>
    </row>
    <row r="98" spans="2:9">
      <c r="B98" s="1028"/>
      <c r="C98" s="1026"/>
      <c r="D98" s="624" t="s">
        <v>296</v>
      </c>
      <c r="E98" s="693">
        <v>1</v>
      </c>
      <c r="F98" s="693">
        <v>9</v>
      </c>
      <c r="G98" s="798"/>
      <c r="H98" s="798"/>
    </row>
    <row r="99" spans="2:9" ht="13.5" customHeight="1">
      <c r="B99" s="1028"/>
      <c r="C99" s="1025"/>
      <c r="D99" s="624" t="s">
        <v>297</v>
      </c>
      <c r="E99" s="693">
        <v>0</v>
      </c>
      <c r="F99" s="693">
        <v>0</v>
      </c>
      <c r="G99" s="798"/>
      <c r="H99" s="798"/>
    </row>
    <row r="100" spans="2:9">
      <c r="B100" s="1028"/>
      <c r="C100" s="25" t="s">
        <v>24</v>
      </c>
      <c r="D100" s="624" t="s">
        <v>283</v>
      </c>
      <c r="E100" s="693"/>
      <c r="F100" s="693"/>
      <c r="G100" s="798"/>
      <c r="H100" s="798"/>
    </row>
    <row r="101" spans="2:9">
      <c r="B101" s="1028"/>
      <c r="C101" s="25" t="s">
        <v>25</v>
      </c>
      <c r="D101" s="624" t="s">
        <v>235</v>
      </c>
      <c r="E101" s="693"/>
      <c r="F101" s="693">
        <v>55</v>
      </c>
      <c r="G101" s="798" t="s">
        <v>235</v>
      </c>
      <c r="H101" s="798">
        <v>48</v>
      </c>
      <c r="I101" s="77"/>
    </row>
    <row r="102" spans="2:9">
      <c r="B102" s="1028"/>
      <c r="C102" s="1030" t="s">
        <v>26</v>
      </c>
      <c r="D102" s="657" t="s">
        <v>320</v>
      </c>
      <c r="E102" s="693">
        <v>2</v>
      </c>
      <c r="F102" s="693">
        <v>30</v>
      </c>
      <c r="G102" s="805"/>
      <c r="H102" s="798"/>
    </row>
    <row r="103" spans="2:9">
      <c r="B103" s="1028"/>
      <c r="C103" s="1026"/>
      <c r="D103" s="657" t="s">
        <v>384</v>
      </c>
      <c r="E103" s="693">
        <v>1</v>
      </c>
      <c r="F103" s="693">
        <v>27</v>
      </c>
      <c r="G103" s="798"/>
      <c r="H103" s="798"/>
    </row>
    <row r="104" spans="2:9" ht="13.5" customHeight="1">
      <c r="B104" s="1028"/>
      <c r="C104" s="1026"/>
      <c r="D104" s="657" t="s">
        <v>385</v>
      </c>
      <c r="E104" s="693">
        <v>1</v>
      </c>
      <c r="F104" s="693">
        <v>10</v>
      </c>
      <c r="G104" s="798"/>
      <c r="H104" s="798"/>
    </row>
    <row r="105" spans="2:9">
      <c r="B105" s="1028"/>
      <c r="C105" s="1026"/>
      <c r="D105" s="657" t="s">
        <v>386</v>
      </c>
      <c r="E105" s="693">
        <v>1</v>
      </c>
      <c r="F105" s="693">
        <v>30</v>
      </c>
      <c r="G105" s="798"/>
      <c r="H105" s="798"/>
    </row>
    <row r="106" spans="2:9">
      <c r="B106" s="1028"/>
      <c r="C106" s="1026"/>
      <c r="D106" s="657" t="s">
        <v>387</v>
      </c>
      <c r="E106" s="693">
        <v>1</v>
      </c>
      <c r="F106" s="693">
        <v>28</v>
      </c>
      <c r="G106" s="798"/>
      <c r="H106" s="798"/>
    </row>
    <row r="107" spans="2:9">
      <c r="B107" s="1028"/>
      <c r="C107" s="1026"/>
      <c r="D107" s="624" t="s">
        <v>411</v>
      </c>
      <c r="E107" s="693">
        <v>2</v>
      </c>
      <c r="F107" s="693">
        <v>60</v>
      </c>
      <c r="G107" s="798"/>
      <c r="H107" s="798"/>
    </row>
    <row r="108" spans="2:9">
      <c r="B108" s="1028"/>
      <c r="C108" s="1026"/>
      <c r="D108" s="624" t="s">
        <v>319</v>
      </c>
      <c r="E108" s="693">
        <v>1</v>
      </c>
      <c r="F108" s="693">
        <v>12</v>
      </c>
      <c r="G108" s="798"/>
      <c r="H108" s="798"/>
    </row>
    <row r="109" spans="2:9">
      <c r="B109" s="1028"/>
      <c r="C109" s="1025"/>
      <c r="D109" s="624" t="s">
        <v>472</v>
      </c>
      <c r="E109" s="693">
        <v>1</v>
      </c>
      <c r="F109" s="693">
        <v>12</v>
      </c>
      <c r="G109" s="798"/>
      <c r="H109" s="798"/>
    </row>
    <row r="110" spans="2:9">
      <c r="B110" s="1028"/>
      <c r="C110" s="25" t="s">
        <v>27</v>
      </c>
      <c r="D110" s="624" t="s">
        <v>319</v>
      </c>
      <c r="E110" s="693">
        <v>3</v>
      </c>
      <c r="F110" s="693">
        <v>36</v>
      </c>
      <c r="G110" s="798"/>
      <c r="H110" s="798"/>
    </row>
    <row r="111" spans="2:9">
      <c r="B111" s="1028"/>
      <c r="C111" s="1031" t="s">
        <v>28</v>
      </c>
      <c r="D111" s="651" t="s">
        <v>321</v>
      </c>
      <c r="E111" s="731">
        <v>7</v>
      </c>
      <c r="F111" s="731">
        <v>26</v>
      </c>
      <c r="G111" s="806" t="s">
        <v>321</v>
      </c>
      <c r="H111" s="806">
        <v>8</v>
      </c>
    </row>
    <row r="112" spans="2:9">
      <c r="B112" s="1028"/>
      <c r="C112" s="1032"/>
      <c r="D112" s="651" t="s">
        <v>532</v>
      </c>
      <c r="E112" s="731">
        <v>1</v>
      </c>
      <c r="F112" s="731">
        <v>56</v>
      </c>
      <c r="G112" s="806"/>
      <c r="H112" s="806">
        <v>95</v>
      </c>
    </row>
    <row r="113" spans="2:8">
      <c r="B113" s="1028"/>
      <c r="C113" s="1033"/>
      <c r="D113" s="651" t="s">
        <v>533</v>
      </c>
      <c r="E113" s="731">
        <v>1</v>
      </c>
      <c r="F113" s="731">
        <v>15</v>
      </c>
      <c r="G113" s="806" t="s">
        <v>533</v>
      </c>
      <c r="H113" s="806">
        <v>17</v>
      </c>
    </row>
    <row r="114" spans="2:8">
      <c r="B114" s="1028"/>
      <c r="C114" s="25" t="s">
        <v>29</v>
      </c>
      <c r="D114" s="624" t="s">
        <v>283</v>
      </c>
      <c r="E114" s="693"/>
      <c r="F114" s="693"/>
      <c r="G114" s="798"/>
      <c r="H114" s="807"/>
    </row>
    <row r="115" spans="2:8">
      <c r="B115" s="1028"/>
      <c r="C115" s="25" t="s">
        <v>30</v>
      </c>
      <c r="D115" s="624" t="s">
        <v>283</v>
      </c>
      <c r="E115" s="693"/>
      <c r="F115" s="693"/>
      <c r="G115" s="798"/>
      <c r="H115" s="807"/>
    </row>
    <row r="116" spans="2:8">
      <c r="B116" s="1028"/>
      <c r="C116" s="1030" t="s">
        <v>31</v>
      </c>
      <c r="D116" s="657" t="s">
        <v>322</v>
      </c>
      <c r="E116" s="808">
        <v>1</v>
      </c>
      <c r="F116" s="809">
        <v>11</v>
      </c>
      <c r="G116" s="798"/>
      <c r="H116" s="809">
        <v>3</v>
      </c>
    </row>
    <row r="117" spans="2:8">
      <c r="B117" s="1028"/>
      <c r="C117" s="1026"/>
      <c r="D117" s="657" t="s">
        <v>323</v>
      </c>
      <c r="E117" s="808">
        <v>20</v>
      </c>
      <c r="F117" s="809">
        <v>268</v>
      </c>
      <c r="G117" s="798"/>
      <c r="H117" s="810"/>
    </row>
    <row r="118" spans="2:8">
      <c r="B118" s="1028"/>
      <c r="C118" s="1025"/>
      <c r="D118" s="657" t="s">
        <v>319</v>
      </c>
      <c r="E118" s="808">
        <v>3</v>
      </c>
      <c r="F118" s="809">
        <v>36</v>
      </c>
      <c r="G118" s="798"/>
      <c r="H118" s="798"/>
    </row>
    <row r="119" spans="2:8">
      <c r="B119" s="1028"/>
      <c r="C119" s="25" t="s">
        <v>32</v>
      </c>
      <c r="D119" s="624" t="s">
        <v>324</v>
      </c>
      <c r="E119" s="693">
        <v>1</v>
      </c>
      <c r="F119" s="811">
        <v>79</v>
      </c>
      <c r="G119" s="798" t="s">
        <v>324</v>
      </c>
      <c r="H119" s="798">
        <v>8</v>
      </c>
    </row>
    <row r="120" spans="2:8">
      <c r="B120" s="1028"/>
      <c r="C120" s="86" t="s">
        <v>33</v>
      </c>
      <c r="D120" s="665" t="s">
        <v>403</v>
      </c>
      <c r="E120" s="743">
        <v>1</v>
      </c>
      <c r="F120" s="743">
        <v>6</v>
      </c>
      <c r="G120" s="797"/>
      <c r="H120" s="797"/>
    </row>
    <row r="121" spans="2:8">
      <c r="B121" s="1028"/>
      <c r="C121" s="1030" t="s">
        <v>34</v>
      </c>
      <c r="D121" s="624" t="s">
        <v>319</v>
      </c>
      <c r="E121" s="693">
        <v>1</v>
      </c>
      <c r="F121" s="693">
        <v>21</v>
      </c>
      <c r="G121" s="798"/>
      <c r="H121" s="798"/>
    </row>
    <row r="122" spans="2:8">
      <c r="B122" s="1028"/>
      <c r="C122" s="1026"/>
      <c r="D122" s="624" t="s">
        <v>325</v>
      </c>
      <c r="E122" s="693">
        <v>1</v>
      </c>
      <c r="F122" s="693">
        <v>25</v>
      </c>
      <c r="G122" s="798"/>
      <c r="H122" s="798"/>
    </row>
    <row r="123" spans="2:8">
      <c r="B123" s="1028"/>
      <c r="C123" s="1026"/>
      <c r="D123" s="624" t="s">
        <v>326</v>
      </c>
      <c r="E123" s="693">
        <v>1</v>
      </c>
      <c r="F123" s="693">
        <v>13</v>
      </c>
      <c r="G123" s="798"/>
      <c r="H123" s="798"/>
    </row>
    <row r="124" spans="2:8">
      <c r="B124" s="1028"/>
      <c r="C124" s="1025"/>
      <c r="D124" s="624" t="s">
        <v>327</v>
      </c>
      <c r="E124" s="693">
        <v>1</v>
      </c>
      <c r="F124" s="693">
        <v>25</v>
      </c>
      <c r="G124" s="798"/>
      <c r="H124" s="798"/>
    </row>
    <row r="125" spans="2:8">
      <c r="B125" s="1028"/>
      <c r="C125" s="25" t="s">
        <v>35</v>
      </c>
      <c r="D125" s="651" t="s">
        <v>283</v>
      </c>
      <c r="E125" s="731"/>
      <c r="F125" s="731"/>
      <c r="G125" s="806"/>
      <c r="H125" s="806"/>
    </row>
    <row r="126" spans="2:8">
      <c r="B126" s="1028"/>
      <c r="C126" s="25" t="s">
        <v>36</v>
      </c>
      <c r="D126" s="812"/>
      <c r="E126" s="694"/>
      <c r="F126" s="694"/>
      <c r="G126" s="813"/>
      <c r="H126" s="694"/>
    </row>
    <row r="127" spans="2:8">
      <c r="B127" s="1029"/>
      <c r="C127" s="79" t="s">
        <v>37</v>
      </c>
      <c r="D127" s="671" t="s">
        <v>283</v>
      </c>
      <c r="E127" s="738"/>
      <c r="F127" s="738"/>
      <c r="G127" s="814"/>
      <c r="H127" s="814"/>
    </row>
    <row r="128" spans="2:8">
      <c r="B128" s="1027" t="s">
        <v>415</v>
      </c>
      <c r="C128" s="78" t="s">
        <v>39</v>
      </c>
      <c r="D128" s="620" t="s">
        <v>390</v>
      </c>
      <c r="E128" s="688">
        <v>10</v>
      </c>
      <c r="F128" s="688">
        <v>117</v>
      </c>
      <c r="G128" s="620"/>
      <c r="H128" s="687"/>
    </row>
    <row r="129" spans="2:8">
      <c r="B129" s="1028"/>
      <c r="C129" s="82" t="s">
        <v>40</v>
      </c>
      <c r="D129" s="656" t="s">
        <v>283</v>
      </c>
      <c r="E129" s="789"/>
      <c r="F129" s="789"/>
      <c r="G129" s="656"/>
      <c r="H129" s="789"/>
    </row>
    <row r="130" spans="2:8">
      <c r="B130" s="1028"/>
      <c r="C130" s="25" t="s">
        <v>41</v>
      </c>
      <c r="D130" s="624" t="s">
        <v>283</v>
      </c>
      <c r="E130" s="693"/>
      <c r="F130" s="693"/>
      <c r="G130" s="624"/>
      <c r="H130" s="692"/>
    </row>
    <row r="131" spans="2:8">
      <c r="B131" s="1028"/>
      <c r="C131" s="25" t="s">
        <v>42</v>
      </c>
      <c r="D131" s="624" t="s">
        <v>283</v>
      </c>
      <c r="E131" s="695"/>
      <c r="F131" s="695"/>
      <c r="G131" s="624"/>
      <c r="H131" s="692"/>
    </row>
    <row r="132" spans="2:8">
      <c r="B132" s="1028"/>
      <c r="C132" s="25" t="s">
        <v>43</v>
      </c>
      <c r="D132" s="624" t="s">
        <v>283</v>
      </c>
      <c r="E132" s="693"/>
      <c r="F132" s="693"/>
      <c r="G132" s="624"/>
      <c r="H132" s="692"/>
    </row>
    <row r="133" spans="2:8">
      <c r="B133" s="1028"/>
      <c r="C133" s="25" t="s">
        <v>44</v>
      </c>
      <c r="D133" s="624" t="s">
        <v>283</v>
      </c>
      <c r="E133" s="695"/>
      <c r="F133" s="695"/>
      <c r="G133" s="624"/>
      <c r="H133" s="692"/>
    </row>
    <row r="134" spans="2:8">
      <c r="B134" s="1028"/>
      <c r="C134" s="1030" t="s">
        <v>393</v>
      </c>
      <c r="D134" s="651" t="s">
        <v>527</v>
      </c>
      <c r="E134" s="699"/>
      <c r="F134" s="699">
        <v>27</v>
      </c>
      <c r="G134" s="651" t="s">
        <v>528</v>
      </c>
      <c r="H134" s="699">
        <v>6</v>
      </c>
    </row>
    <row r="135" spans="2:8">
      <c r="B135" s="1028"/>
      <c r="C135" s="1025"/>
      <c r="D135" s="651" t="s">
        <v>529</v>
      </c>
      <c r="E135" s="699">
        <v>1</v>
      </c>
      <c r="F135" s="699">
        <v>16</v>
      </c>
      <c r="G135" s="651"/>
      <c r="H135" s="699"/>
    </row>
    <row r="136" spans="2:8">
      <c r="B136" s="1028"/>
      <c r="C136" s="26" t="s">
        <v>46</v>
      </c>
      <c r="D136" s="632" t="s">
        <v>475</v>
      </c>
      <c r="E136" s="704">
        <v>4</v>
      </c>
      <c r="F136" s="704">
        <v>72</v>
      </c>
      <c r="G136" s="632"/>
      <c r="H136" s="704"/>
    </row>
    <row r="137" spans="2:8">
      <c r="B137" s="1028"/>
      <c r="C137" s="25" t="s">
        <v>47</v>
      </c>
      <c r="D137" s="651" t="s">
        <v>283</v>
      </c>
      <c r="E137" s="731"/>
      <c r="F137" s="731"/>
      <c r="G137" s="651"/>
      <c r="H137" s="731"/>
    </row>
    <row r="138" spans="2:8">
      <c r="B138" s="1028"/>
      <c r="C138" s="25" t="s">
        <v>401</v>
      </c>
      <c r="D138" s="624"/>
      <c r="E138" s="693"/>
      <c r="F138" s="693"/>
      <c r="G138" s="624"/>
      <c r="H138" s="693"/>
    </row>
    <row r="139" spans="2:8">
      <c r="B139" s="1028"/>
      <c r="C139" s="26" t="s">
        <v>428</v>
      </c>
      <c r="D139" s="651" t="s">
        <v>283</v>
      </c>
      <c r="E139" s="731"/>
      <c r="F139" s="731"/>
      <c r="G139" s="651"/>
      <c r="H139" s="731"/>
    </row>
    <row r="140" spans="2:8">
      <c r="B140" s="1029"/>
      <c r="C140" s="89" t="s">
        <v>50</v>
      </c>
      <c r="D140" s="815" t="s">
        <v>530</v>
      </c>
      <c r="E140" s="816">
        <v>1</v>
      </c>
      <c r="F140" s="816">
        <v>6</v>
      </c>
      <c r="G140" s="815"/>
      <c r="H140" s="817"/>
    </row>
    <row r="141" spans="2:8" ht="22">
      <c r="B141" s="1027" t="s">
        <v>412</v>
      </c>
      <c r="C141" s="1024" t="s">
        <v>52</v>
      </c>
      <c r="D141" s="792" t="s">
        <v>270</v>
      </c>
      <c r="E141" s="688">
        <v>3</v>
      </c>
      <c r="F141" s="688">
        <v>25</v>
      </c>
      <c r="G141" s="620"/>
      <c r="H141" s="687"/>
    </row>
    <row r="142" spans="2:8">
      <c r="B142" s="1028"/>
      <c r="C142" s="1025"/>
      <c r="D142" s="657" t="s">
        <v>271</v>
      </c>
      <c r="E142" s="693">
        <v>13</v>
      </c>
      <c r="F142" s="693">
        <v>58</v>
      </c>
      <c r="G142" s="657" t="s">
        <v>271</v>
      </c>
      <c r="H142" s="692">
        <v>0</v>
      </c>
    </row>
    <row r="143" spans="2:8">
      <c r="B143" s="1028"/>
      <c r="C143" s="25" t="s">
        <v>53</v>
      </c>
      <c r="D143" s="624" t="s">
        <v>283</v>
      </c>
      <c r="E143" s="693"/>
      <c r="F143" s="693"/>
      <c r="G143" s="624"/>
      <c r="H143" s="692"/>
    </row>
    <row r="144" spans="2:8">
      <c r="B144" s="1028"/>
      <c r="C144" s="25" t="s">
        <v>54</v>
      </c>
      <c r="D144" s="651" t="s">
        <v>328</v>
      </c>
      <c r="E144" s="731">
        <v>11</v>
      </c>
      <c r="F144" s="731">
        <v>132</v>
      </c>
      <c r="G144" s="651" t="s">
        <v>542</v>
      </c>
      <c r="H144" s="731">
        <v>130</v>
      </c>
    </row>
    <row r="145" spans="2:8">
      <c r="B145" s="1028"/>
      <c r="C145" s="25" t="s">
        <v>55</v>
      </c>
      <c r="D145" s="624" t="s">
        <v>283</v>
      </c>
      <c r="E145" s="693"/>
      <c r="F145" s="693"/>
      <c r="G145" s="624"/>
      <c r="H145" s="692"/>
    </row>
    <row r="146" spans="2:8">
      <c r="B146" s="1028"/>
      <c r="C146" s="25" t="s">
        <v>56</v>
      </c>
      <c r="D146" s="624" t="s">
        <v>408</v>
      </c>
      <c r="E146" s="693">
        <v>1</v>
      </c>
      <c r="F146" s="693">
        <v>21</v>
      </c>
      <c r="G146" s="624"/>
      <c r="H146" s="692"/>
    </row>
    <row r="147" spans="2:8">
      <c r="B147" s="1028"/>
      <c r="C147" s="25" t="s">
        <v>57</v>
      </c>
      <c r="D147" s="818" t="s">
        <v>329</v>
      </c>
      <c r="E147" s="693"/>
      <c r="F147" s="693">
        <v>184</v>
      </c>
      <c r="G147" s="624" t="s">
        <v>330</v>
      </c>
      <c r="H147" s="692">
        <v>71</v>
      </c>
    </row>
    <row r="148" spans="2:8">
      <c r="B148" s="1028"/>
      <c r="C148" s="1030" t="s">
        <v>58</v>
      </c>
      <c r="D148" s="657" t="s">
        <v>331</v>
      </c>
      <c r="E148" s="693"/>
      <c r="F148" s="693">
        <v>51</v>
      </c>
      <c r="G148" s="657" t="s">
        <v>332</v>
      </c>
      <c r="H148" s="692">
        <v>120</v>
      </c>
    </row>
    <row r="149" spans="2:8">
      <c r="B149" s="1028"/>
      <c r="C149" s="1025"/>
      <c r="D149" s="795" t="s">
        <v>333</v>
      </c>
      <c r="E149" s="743"/>
      <c r="F149" s="743">
        <v>9</v>
      </c>
      <c r="G149" s="795"/>
      <c r="H149" s="741"/>
    </row>
    <row r="150" spans="2:8">
      <c r="B150" s="1028"/>
      <c r="C150" s="25" t="s">
        <v>59</v>
      </c>
      <c r="D150" s="624" t="s">
        <v>449</v>
      </c>
      <c r="E150" s="693">
        <v>38</v>
      </c>
      <c r="F150" s="693">
        <v>446</v>
      </c>
      <c r="G150" s="624"/>
      <c r="H150" s="692"/>
    </row>
    <row r="151" spans="2:8">
      <c r="B151" s="1028"/>
      <c r="C151" s="25" t="s">
        <v>60</v>
      </c>
      <c r="D151" s="624" t="s">
        <v>536</v>
      </c>
      <c r="E151" s="715">
        <v>6</v>
      </c>
      <c r="F151" s="715">
        <v>41</v>
      </c>
      <c r="G151" s="624"/>
      <c r="H151" s="692">
        <v>1</v>
      </c>
    </row>
    <row r="152" spans="2:8" ht="22">
      <c r="B152" s="1028"/>
      <c r="C152" s="91" t="s">
        <v>61</v>
      </c>
      <c r="D152" s="657" t="s">
        <v>334</v>
      </c>
      <c r="E152" s="693"/>
      <c r="F152" s="693">
        <v>71</v>
      </c>
      <c r="G152" s="624" t="s">
        <v>335</v>
      </c>
      <c r="H152" s="692">
        <v>7</v>
      </c>
    </row>
    <row r="153" spans="2:8">
      <c r="B153" s="1028"/>
      <c r="C153" s="25" t="s">
        <v>62</v>
      </c>
      <c r="D153" s="651" t="s">
        <v>525</v>
      </c>
      <c r="E153" s="764">
        <v>9</v>
      </c>
      <c r="F153" s="764">
        <v>26</v>
      </c>
      <c r="G153" s="651" t="s">
        <v>526</v>
      </c>
      <c r="H153" s="764">
        <v>47</v>
      </c>
    </row>
    <row r="154" spans="2:8">
      <c r="B154" s="1028"/>
      <c r="C154" s="25" t="s">
        <v>63</v>
      </c>
      <c r="D154" s="624" t="s">
        <v>336</v>
      </c>
      <c r="E154" s="693">
        <v>36</v>
      </c>
      <c r="F154" s="693">
        <v>54</v>
      </c>
      <c r="G154" s="624" t="s">
        <v>535</v>
      </c>
      <c r="H154" s="692">
        <v>6</v>
      </c>
    </row>
    <row r="155" spans="2:8">
      <c r="B155" s="1028"/>
      <c r="C155" s="25" t="s">
        <v>64</v>
      </c>
      <c r="D155" s="624" t="s">
        <v>337</v>
      </c>
      <c r="E155" s="693">
        <v>8</v>
      </c>
      <c r="F155" s="693">
        <v>44</v>
      </c>
      <c r="G155" s="624"/>
      <c r="H155" s="692"/>
    </row>
    <row r="156" spans="2:8">
      <c r="B156" s="1028"/>
      <c r="C156" s="25" t="s">
        <v>65</v>
      </c>
      <c r="D156" s="624" t="s">
        <v>429</v>
      </c>
      <c r="E156" s="695">
        <v>3</v>
      </c>
      <c r="F156" s="695">
        <v>9</v>
      </c>
      <c r="G156" s="624" t="s">
        <v>409</v>
      </c>
      <c r="H156" s="692">
        <v>14</v>
      </c>
    </row>
    <row r="157" spans="2:8">
      <c r="B157" s="1028"/>
      <c r="C157" s="1030" t="s">
        <v>66</v>
      </c>
      <c r="D157" s="624" t="s">
        <v>338</v>
      </c>
      <c r="E157" s="693"/>
      <c r="F157" s="693">
        <v>10</v>
      </c>
      <c r="G157" s="624" t="s">
        <v>339</v>
      </c>
      <c r="H157" s="692">
        <v>0</v>
      </c>
    </row>
    <row r="158" spans="2:8">
      <c r="B158" s="1029"/>
      <c r="C158" s="973"/>
      <c r="D158" s="819" t="s">
        <v>399</v>
      </c>
      <c r="E158" s="738">
        <v>3</v>
      </c>
      <c r="F158" s="738">
        <v>20</v>
      </c>
      <c r="G158" s="671"/>
      <c r="H158" s="820"/>
    </row>
  </sheetData>
  <mergeCells count="29">
    <mergeCell ref="G2:H2"/>
    <mergeCell ref="B2:C3"/>
    <mergeCell ref="G66:G67"/>
    <mergeCell ref="H66:H67"/>
    <mergeCell ref="C66:C67"/>
    <mergeCell ref="B4:C52"/>
    <mergeCell ref="B53:B70"/>
    <mergeCell ref="D2:F2"/>
    <mergeCell ref="C59:C61"/>
    <mergeCell ref="C62:C64"/>
    <mergeCell ref="C78:C81"/>
    <mergeCell ref="C83:C84"/>
    <mergeCell ref="C71:C74"/>
    <mergeCell ref="C75:C77"/>
    <mergeCell ref="B71:B84"/>
    <mergeCell ref="C141:C142"/>
    <mergeCell ref="C85:C89"/>
    <mergeCell ref="B128:B140"/>
    <mergeCell ref="B141:B158"/>
    <mergeCell ref="C148:C149"/>
    <mergeCell ref="C116:C118"/>
    <mergeCell ref="C157:C158"/>
    <mergeCell ref="C111:C113"/>
    <mergeCell ref="C121:C124"/>
    <mergeCell ref="C134:C135"/>
    <mergeCell ref="C95:C99"/>
    <mergeCell ref="C90:C94"/>
    <mergeCell ref="C102:C109"/>
    <mergeCell ref="B85:B127"/>
  </mergeCells>
  <phoneticPr fontId="7"/>
  <printOptions horizontalCentered="1"/>
  <pageMargins left="0.59055118110236227" right="0.59055118110236227" top="0.59055118110236227" bottom="0.59055118110236227" header="0.31496062992125984" footer="0.31496062992125984"/>
  <pageSetup paperSize="9" scale="72" fitToHeight="2" orientation="portrait" r:id="rId1"/>
  <headerFooter>
    <oddFooter>&amp;P ページ</oddFooter>
  </headerFooter>
  <rowBreaks count="1" manualBreakCount="1">
    <brk id="84"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A1:E85"/>
  <sheetViews>
    <sheetView view="pageBreakPreview" zoomScaleNormal="100" zoomScaleSheetLayoutView="100" workbookViewId="0">
      <pane xSplit="1" ySplit="4" topLeftCell="B63" activePane="bottomRight" state="frozen"/>
      <selection activeCell="R48" sqref="R48"/>
      <selection pane="topRight" activeCell="R48" sqref="R48"/>
      <selection pane="bottomLeft" activeCell="R48" sqref="R48"/>
      <selection pane="bottomRight" activeCell="I10" sqref="I10"/>
    </sheetView>
  </sheetViews>
  <sheetFormatPr defaultColWidth="9" defaultRowHeight="13"/>
  <cols>
    <col min="1" max="1" width="1" style="87" customWidth="1"/>
    <col min="2" max="2" width="2.7265625" style="87" customWidth="1"/>
    <col min="3" max="3" width="8.36328125" style="821" customWidth="1"/>
    <col min="4" max="4" width="30.7265625" style="821" customWidth="1"/>
    <col min="5" max="5" width="57.26953125" style="821" bestFit="1" customWidth="1"/>
    <col min="6" max="6" width="1" style="29" customWidth="1"/>
    <col min="7" max="16384" width="9" style="29"/>
  </cols>
  <sheetData>
    <row r="1" spans="1:5" ht="13.5" customHeight="1">
      <c r="A1" s="29"/>
      <c r="B1" s="35"/>
      <c r="C1" s="822" t="s">
        <v>421</v>
      </c>
      <c r="E1" s="823"/>
    </row>
    <row r="2" spans="1:5" ht="11.25" customHeight="1">
      <c r="A2" s="29"/>
      <c r="B2" s="901"/>
      <c r="C2" s="902"/>
      <c r="D2" s="949" t="s">
        <v>169</v>
      </c>
      <c r="E2" s="1001"/>
    </row>
    <row r="3" spans="1:5" ht="11.25" customHeight="1">
      <c r="A3" s="29"/>
      <c r="B3" s="910"/>
      <c r="C3" s="921"/>
      <c r="D3" s="947" t="s">
        <v>163</v>
      </c>
      <c r="E3" s="943" t="s">
        <v>168</v>
      </c>
    </row>
    <row r="4" spans="1:5" ht="11.25" customHeight="1">
      <c r="A4" s="29"/>
      <c r="B4" s="912"/>
      <c r="C4" s="922"/>
      <c r="D4" s="945"/>
      <c r="E4" s="951"/>
    </row>
    <row r="5" spans="1:5" s="77" customFormat="1" ht="22">
      <c r="A5" s="87"/>
      <c r="B5" s="1048" t="s">
        <v>410</v>
      </c>
      <c r="C5" s="1049"/>
      <c r="D5" s="620" t="s">
        <v>340</v>
      </c>
      <c r="E5" s="792" t="s">
        <v>486</v>
      </c>
    </row>
    <row r="6" spans="1:5" s="77" customFormat="1" ht="33">
      <c r="A6" s="87"/>
      <c r="B6" s="1027" t="s">
        <v>414</v>
      </c>
      <c r="C6" s="824" t="s">
        <v>2</v>
      </c>
      <c r="D6" s="620" t="s">
        <v>379</v>
      </c>
      <c r="E6" s="792" t="s">
        <v>492</v>
      </c>
    </row>
    <row r="7" spans="1:5" ht="11.25" customHeight="1">
      <c r="B7" s="1028"/>
      <c r="C7" s="812" t="s">
        <v>3</v>
      </c>
      <c r="D7" s="624" t="s">
        <v>265</v>
      </c>
      <c r="E7" s="657" t="s">
        <v>488</v>
      </c>
    </row>
    <row r="8" spans="1:5">
      <c r="B8" s="1028"/>
      <c r="C8" s="638" t="s">
        <v>4</v>
      </c>
      <c r="D8" s="624" t="s">
        <v>341</v>
      </c>
      <c r="E8" s="657" t="s">
        <v>427</v>
      </c>
    </row>
    <row r="9" spans="1:5" ht="11.25" customHeight="1">
      <c r="B9" s="1028"/>
      <c r="C9" s="812" t="s">
        <v>5</v>
      </c>
      <c r="D9" s="624" t="s">
        <v>342</v>
      </c>
      <c r="E9" s="657" t="s">
        <v>343</v>
      </c>
    </row>
    <row r="10" spans="1:5" ht="11.25" customHeight="1">
      <c r="B10" s="1028"/>
      <c r="C10" s="1" t="s">
        <v>6</v>
      </c>
      <c r="D10" s="632" t="s">
        <v>375</v>
      </c>
      <c r="E10" s="650" t="s">
        <v>376</v>
      </c>
    </row>
    <row r="11" spans="1:5">
      <c r="B11" s="1028"/>
      <c r="C11" s="812" t="s">
        <v>7</v>
      </c>
      <c r="D11" s="624" t="s">
        <v>442</v>
      </c>
      <c r="E11" s="657" t="s">
        <v>443</v>
      </c>
    </row>
    <row r="12" spans="1:5" ht="22">
      <c r="B12" s="1028"/>
      <c r="C12" s="1" t="s">
        <v>8</v>
      </c>
      <c r="D12" s="632" t="s">
        <v>478</v>
      </c>
      <c r="E12" s="650" t="s">
        <v>479</v>
      </c>
    </row>
    <row r="13" spans="1:5" ht="39" customHeight="1">
      <c r="B13" s="1028"/>
      <c r="C13" s="812" t="s">
        <v>9</v>
      </c>
      <c r="D13" s="624" t="s">
        <v>444</v>
      </c>
      <c r="E13" s="825" t="s">
        <v>445</v>
      </c>
    </row>
    <row r="14" spans="1:5" ht="11.25" customHeight="1">
      <c r="B14" s="1028"/>
      <c r="C14" s="1" t="s">
        <v>10</v>
      </c>
      <c r="D14" s="632" t="s">
        <v>616</v>
      </c>
      <c r="E14" s="650" t="s">
        <v>344</v>
      </c>
    </row>
    <row r="15" spans="1:5">
      <c r="B15" s="1028"/>
      <c r="C15" s="812" t="s">
        <v>11</v>
      </c>
      <c r="D15" s="636" t="s">
        <v>378</v>
      </c>
      <c r="E15" s="790" t="s">
        <v>345</v>
      </c>
    </row>
    <row r="16" spans="1:5" ht="22">
      <c r="B16" s="1028"/>
      <c r="C16" s="812" t="s">
        <v>12</v>
      </c>
      <c r="D16" s="624" t="s">
        <v>346</v>
      </c>
      <c r="E16" s="657" t="s">
        <v>347</v>
      </c>
    </row>
    <row r="17" spans="2:5" ht="11.25" customHeight="1">
      <c r="B17" s="1028"/>
      <c r="C17" s="812" t="s">
        <v>13</v>
      </c>
      <c r="D17" s="624" t="s">
        <v>348</v>
      </c>
      <c r="E17" s="657" t="s">
        <v>349</v>
      </c>
    </row>
    <row r="18" spans="2:5" ht="11.25" customHeight="1">
      <c r="B18" s="1029"/>
      <c r="C18" s="826" t="s">
        <v>14</v>
      </c>
      <c r="D18" s="671" t="s">
        <v>470</v>
      </c>
      <c r="E18" s="819" t="s">
        <v>524</v>
      </c>
    </row>
    <row r="19" spans="2:5" ht="22">
      <c r="B19" s="1027" t="s">
        <v>416</v>
      </c>
      <c r="C19" s="824" t="s">
        <v>16</v>
      </c>
      <c r="D19" s="620" t="s">
        <v>379</v>
      </c>
      <c r="E19" s="827" t="s">
        <v>380</v>
      </c>
    </row>
    <row r="20" spans="2:5" ht="25.5" customHeight="1">
      <c r="B20" s="1028"/>
      <c r="C20" s="1046" t="s">
        <v>17</v>
      </c>
      <c r="D20" s="624" t="s">
        <v>457</v>
      </c>
      <c r="E20" s="657" t="s">
        <v>458</v>
      </c>
    </row>
    <row r="21" spans="2:5" ht="18.649999999999999" customHeight="1">
      <c r="B21" s="1028"/>
      <c r="C21" s="1050"/>
      <c r="D21" s="624" t="s">
        <v>604</v>
      </c>
      <c r="E21" s="657" t="s">
        <v>605</v>
      </c>
    </row>
    <row r="22" spans="2:5" ht="16.5" customHeight="1">
      <c r="B22" s="1028"/>
      <c r="C22" s="1050"/>
      <c r="D22" s="624" t="s">
        <v>606</v>
      </c>
      <c r="E22" s="657" t="s">
        <v>607</v>
      </c>
    </row>
    <row r="23" spans="2:5" ht="17.5" customHeight="1">
      <c r="B23" s="1028"/>
      <c r="C23" s="1050"/>
      <c r="D23" s="624" t="s">
        <v>608</v>
      </c>
      <c r="E23" s="657" t="s">
        <v>609</v>
      </c>
    </row>
    <row r="24" spans="2:5" ht="17.149999999999999" customHeight="1">
      <c r="B24" s="1028"/>
      <c r="C24" s="1047"/>
      <c r="D24" s="624" t="s">
        <v>610</v>
      </c>
      <c r="E24" s="657" t="s">
        <v>611</v>
      </c>
    </row>
    <row r="25" spans="2:5" ht="11.25" customHeight="1">
      <c r="B25" s="1028"/>
      <c r="C25" s="1" t="s">
        <v>18</v>
      </c>
      <c r="D25" s="632" t="s">
        <v>490</v>
      </c>
      <c r="E25" s="650" t="s">
        <v>491</v>
      </c>
    </row>
    <row r="26" spans="2:5" ht="11.25" customHeight="1">
      <c r="B26" s="1028"/>
      <c r="C26" s="812" t="s">
        <v>19</v>
      </c>
      <c r="D26" s="624" t="s">
        <v>265</v>
      </c>
      <c r="E26" s="795" t="s">
        <v>244</v>
      </c>
    </row>
    <row r="27" spans="2:5" ht="11.25" customHeight="1">
      <c r="B27" s="1028"/>
      <c r="C27" s="812" t="s">
        <v>20</v>
      </c>
      <c r="D27" s="624" t="s">
        <v>350</v>
      </c>
      <c r="E27" s="657" t="s">
        <v>351</v>
      </c>
    </row>
    <row r="28" spans="2:5" ht="11.25" customHeight="1">
      <c r="B28" s="1028"/>
      <c r="C28" s="812" t="s">
        <v>21</v>
      </c>
      <c r="D28" s="624" t="s">
        <v>263</v>
      </c>
      <c r="E28" s="657" t="s">
        <v>292</v>
      </c>
    </row>
    <row r="29" spans="2:5" ht="26.25" customHeight="1">
      <c r="B29" s="1028"/>
      <c r="C29" s="812" t="s">
        <v>22</v>
      </c>
      <c r="D29" s="624" t="s">
        <v>462</v>
      </c>
      <c r="E29" s="657" t="s">
        <v>463</v>
      </c>
    </row>
    <row r="30" spans="2:5" ht="11.25" customHeight="1">
      <c r="B30" s="1028"/>
      <c r="C30" s="812" t="s">
        <v>23</v>
      </c>
      <c r="D30" s="624" t="s">
        <v>283</v>
      </c>
      <c r="E30" s="657"/>
    </row>
    <row r="31" spans="2:5" ht="11.25" customHeight="1">
      <c r="B31" s="1028"/>
      <c r="C31" s="812" t="s">
        <v>24</v>
      </c>
      <c r="D31" s="624" t="s">
        <v>352</v>
      </c>
      <c r="E31" s="657" t="s">
        <v>353</v>
      </c>
    </row>
    <row r="32" spans="2:5" ht="11.25" customHeight="1">
      <c r="B32" s="1028"/>
      <c r="C32" s="812" t="s">
        <v>25</v>
      </c>
      <c r="D32" s="624" t="s">
        <v>283</v>
      </c>
      <c r="E32" s="657"/>
    </row>
    <row r="33" spans="2:5" ht="11.25" customHeight="1">
      <c r="B33" s="1028"/>
      <c r="C33" s="1046" t="s">
        <v>26</v>
      </c>
      <c r="D33" s="624" t="s">
        <v>466</v>
      </c>
      <c r="E33" s="657" t="s">
        <v>244</v>
      </c>
    </row>
    <row r="34" spans="2:5" ht="11.25" customHeight="1">
      <c r="B34" s="1028"/>
      <c r="C34" s="1047"/>
      <c r="D34" s="624" t="s">
        <v>467</v>
      </c>
      <c r="E34" s="657" t="s">
        <v>468</v>
      </c>
    </row>
    <row r="35" spans="2:5" ht="11.25" customHeight="1">
      <c r="B35" s="1028"/>
      <c r="C35" s="812" t="s">
        <v>27</v>
      </c>
      <c r="D35" s="624" t="s">
        <v>283</v>
      </c>
      <c r="E35" s="657"/>
    </row>
    <row r="36" spans="2:5" ht="33" customHeight="1">
      <c r="B36" s="1028"/>
      <c r="C36" s="1" t="s">
        <v>28</v>
      </c>
      <c r="D36" s="651" t="s">
        <v>534</v>
      </c>
      <c r="E36" s="650" t="s">
        <v>388</v>
      </c>
    </row>
    <row r="37" spans="2:5">
      <c r="B37" s="1028"/>
      <c r="C37" s="812" t="s">
        <v>29</v>
      </c>
      <c r="D37" s="624" t="s">
        <v>546</v>
      </c>
      <c r="E37" s="657" t="s">
        <v>547</v>
      </c>
    </row>
    <row r="38" spans="2:5" ht="11.25" customHeight="1">
      <c r="B38" s="1028"/>
      <c r="C38" s="812" t="s">
        <v>30</v>
      </c>
      <c r="D38" s="624" t="s">
        <v>354</v>
      </c>
      <c r="E38" s="657" t="s">
        <v>433</v>
      </c>
    </row>
    <row r="39" spans="2:5" ht="11.25" customHeight="1">
      <c r="B39" s="1028"/>
      <c r="C39" s="812" t="s">
        <v>469</v>
      </c>
      <c r="D39" s="624" t="s">
        <v>470</v>
      </c>
      <c r="E39" s="657" t="s">
        <v>471</v>
      </c>
    </row>
    <row r="40" spans="2:5" ht="11.25" customHeight="1">
      <c r="B40" s="1028"/>
      <c r="C40" s="812" t="s">
        <v>32</v>
      </c>
      <c r="D40" s="624" t="s">
        <v>354</v>
      </c>
      <c r="E40" s="657" t="s">
        <v>389</v>
      </c>
    </row>
    <row r="41" spans="2:5" ht="11.25" customHeight="1">
      <c r="B41" s="1028"/>
      <c r="C41" s="812" t="s">
        <v>33</v>
      </c>
      <c r="D41" s="624" t="s">
        <v>355</v>
      </c>
      <c r="E41" s="657" t="s">
        <v>356</v>
      </c>
    </row>
    <row r="42" spans="2:5" ht="11.25" customHeight="1">
      <c r="B42" s="1028"/>
      <c r="C42" s="812" t="s">
        <v>34</v>
      </c>
      <c r="D42" s="624" t="s">
        <v>283</v>
      </c>
      <c r="E42" s="657"/>
    </row>
    <row r="43" spans="2:5" ht="11.25" customHeight="1">
      <c r="B43" s="1028"/>
      <c r="C43" s="812" t="s">
        <v>35</v>
      </c>
      <c r="D43" s="651" t="s">
        <v>540</v>
      </c>
      <c r="E43" s="650" t="s">
        <v>541</v>
      </c>
    </row>
    <row r="44" spans="2:5" ht="11.25" customHeight="1">
      <c r="B44" s="1028"/>
      <c r="C44" s="812" t="s">
        <v>36</v>
      </c>
      <c r="D44" s="624" t="s">
        <v>440</v>
      </c>
      <c r="E44" s="657" t="s">
        <v>441</v>
      </c>
    </row>
    <row r="45" spans="2:5" ht="11.25" customHeight="1">
      <c r="B45" s="1029"/>
      <c r="C45" s="826" t="s">
        <v>37</v>
      </c>
      <c r="D45" s="671" t="s">
        <v>283</v>
      </c>
      <c r="E45" s="819"/>
    </row>
    <row r="46" spans="2:5" ht="11.25" customHeight="1">
      <c r="B46" s="1027" t="s">
        <v>417</v>
      </c>
      <c r="C46" s="824" t="s">
        <v>39</v>
      </c>
      <c r="D46" s="620" t="s">
        <v>391</v>
      </c>
      <c r="E46" s="792" t="s">
        <v>392</v>
      </c>
    </row>
    <row r="47" spans="2:5" ht="11.25" customHeight="1">
      <c r="B47" s="1028"/>
      <c r="C47" s="828" t="s">
        <v>40</v>
      </c>
      <c r="D47" s="656" t="s">
        <v>283</v>
      </c>
      <c r="E47" s="829"/>
    </row>
    <row r="48" spans="2:5" ht="11.25" customHeight="1">
      <c r="B48" s="1028"/>
      <c r="C48" s="1046" t="s">
        <v>41</v>
      </c>
      <c r="D48" s="624" t="s">
        <v>357</v>
      </c>
      <c r="E48" s="657" t="s">
        <v>358</v>
      </c>
    </row>
    <row r="49" spans="2:5" ht="11.25" customHeight="1">
      <c r="B49" s="1028"/>
      <c r="C49" s="1047"/>
      <c r="D49" s="624" t="s">
        <v>359</v>
      </c>
      <c r="E49" s="657" t="s">
        <v>617</v>
      </c>
    </row>
    <row r="50" spans="2:5" ht="11.25" customHeight="1">
      <c r="B50" s="1028"/>
      <c r="C50" s="812" t="s">
        <v>42</v>
      </c>
      <c r="D50" s="624" t="s">
        <v>283</v>
      </c>
      <c r="E50" s="657"/>
    </row>
    <row r="51" spans="2:5" ht="11.25" customHeight="1">
      <c r="B51" s="1028"/>
      <c r="C51" s="812" t="s">
        <v>43</v>
      </c>
      <c r="D51" s="624" t="s">
        <v>283</v>
      </c>
      <c r="E51" s="657"/>
    </row>
    <row r="52" spans="2:5" ht="11.25" customHeight="1">
      <c r="B52" s="1028"/>
      <c r="C52" s="812" t="s">
        <v>44</v>
      </c>
      <c r="D52" s="624" t="s">
        <v>360</v>
      </c>
      <c r="E52" s="657" t="s">
        <v>361</v>
      </c>
    </row>
    <row r="53" spans="2:5" ht="11.25" customHeight="1">
      <c r="B53" s="1028"/>
      <c r="C53" s="812" t="s">
        <v>362</v>
      </c>
      <c r="D53" s="651" t="s">
        <v>283</v>
      </c>
      <c r="E53" s="650"/>
    </row>
    <row r="54" spans="2:5" ht="11.25" customHeight="1">
      <c r="B54" s="1028"/>
      <c r="C54" s="1" t="s">
        <v>46</v>
      </c>
      <c r="D54" s="632" t="s">
        <v>283</v>
      </c>
      <c r="E54" s="650"/>
    </row>
    <row r="55" spans="2:5" ht="11.25" customHeight="1">
      <c r="B55" s="1028"/>
      <c r="C55" s="812" t="s">
        <v>47</v>
      </c>
      <c r="D55" s="651" t="s">
        <v>544</v>
      </c>
      <c r="E55" s="650" t="s">
        <v>545</v>
      </c>
    </row>
    <row r="56" spans="2:5" ht="11.25" customHeight="1">
      <c r="B56" s="1028"/>
      <c r="C56" s="812" t="s">
        <v>48</v>
      </c>
      <c r="D56" s="624" t="s">
        <v>283</v>
      </c>
      <c r="E56" s="657"/>
    </row>
    <row r="57" spans="2:5" ht="11.25" customHeight="1">
      <c r="B57" s="1028"/>
      <c r="C57" s="1" t="s">
        <v>49</v>
      </c>
      <c r="D57" s="651" t="s">
        <v>363</v>
      </c>
      <c r="E57" s="650" t="s">
        <v>364</v>
      </c>
    </row>
    <row r="58" spans="2:5" ht="11.25" customHeight="1">
      <c r="B58" s="1029"/>
      <c r="C58" s="830" t="s">
        <v>50</v>
      </c>
      <c r="D58" s="661" t="s">
        <v>283</v>
      </c>
      <c r="E58" s="831"/>
    </row>
    <row r="59" spans="2:5" ht="11.25" customHeight="1">
      <c r="B59" s="1027" t="s">
        <v>418</v>
      </c>
      <c r="C59" s="824" t="s">
        <v>52</v>
      </c>
      <c r="D59" s="620" t="s">
        <v>236</v>
      </c>
      <c r="E59" s="792" t="s">
        <v>244</v>
      </c>
    </row>
    <row r="60" spans="2:5" ht="11.25" customHeight="1">
      <c r="B60" s="1028"/>
      <c r="C60" s="812" t="s">
        <v>53</v>
      </c>
      <c r="D60" s="624" t="s">
        <v>365</v>
      </c>
      <c r="E60" s="657"/>
    </row>
    <row r="61" spans="2:5" ht="11.25" customHeight="1">
      <c r="B61" s="1028"/>
      <c r="C61" s="812" t="s">
        <v>54</v>
      </c>
      <c r="D61" s="651" t="s">
        <v>283</v>
      </c>
      <c r="E61" s="650"/>
    </row>
    <row r="62" spans="2:5" ht="11.25" customHeight="1">
      <c r="B62" s="1028"/>
      <c r="C62" s="812" t="s">
        <v>366</v>
      </c>
      <c r="D62" s="624" t="s">
        <v>263</v>
      </c>
      <c r="E62" s="657" t="s">
        <v>395</v>
      </c>
    </row>
    <row r="63" spans="2:5" ht="40.5" customHeight="1">
      <c r="B63" s="1028"/>
      <c r="C63" s="812" t="s">
        <v>56</v>
      </c>
      <c r="D63" s="624" t="s">
        <v>263</v>
      </c>
      <c r="E63" s="657" t="s">
        <v>489</v>
      </c>
    </row>
    <row r="64" spans="2:5" ht="53.25" customHeight="1">
      <c r="B64" s="1028"/>
      <c r="C64" s="812" t="s">
        <v>57</v>
      </c>
      <c r="D64" s="624" t="s">
        <v>367</v>
      </c>
      <c r="E64" s="657" t="s">
        <v>419</v>
      </c>
    </row>
    <row r="65" spans="2:5" ht="11.25" customHeight="1">
      <c r="B65" s="1028"/>
      <c r="C65" s="812" t="s">
        <v>58</v>
      </c>
      <c r="D65" s="624" t="s">
        <v>446</v>
      </c>
      <c r="E65" s="657" t="s">
        <v>447</v>
      </c>
    </row>
    <row r="66" spans="2:5" ht="11.25" customHeight="1">
      <c r="B66" s="1051"/>
      <c r="C66" s="812" t="s">
        <v>59</v>
      </c>
      <c r="D66" s="624" t="s">
        <v>263</v>
      </c>
      <c r="E66" s="657" t="s">
        <v>396</v>
      </c>
    </row>
    <row r="67" spans="2:5" ht="11.25" customHeight="1">
      <c r="B67" s="1052" t="s">
        <v>418</v>
      </c>
      <c r="C67" s="812" t="s">
        <v>60</v>
      </c>
      <c r="D67" s="624" t="s">
        <v>368</v>
      </c>
      <c r="E67" s="657" t="s">
        <v>369</v>
      </c>
    </row>
    <row r="68" spans="2:5" ht="25.5" customHeight="1">
      <c r="B68" s="1052"/>
      <c r="C68" s="812" t="s">
        <v>61</v>
      </c>
      <c r="D68" s="624" t="s">
        <v>236</v>
      </c>
      <c r="E68" s="657" t="s">
        <v>397</v>
      </c>
    </row>
    <row r="69" spans="2:5" ht="13.5" customHeight="1">
      <c r="B69" s="1052"/>
      <c r="C69" s="812" t="s">
        <v>62</v>
      </c>
      <c r="D69" s="651" t="s">
        <v>265</v>
      </c>
      <c r="E69" s="832" t="s">
        <v>370</v>
      </c>
    </row>
    <row r="70" spans="2:5" ht="41.25" customHeight="1">
      <c r="B70" s="1052"/>
      <c r="C70" s="812" t="s">
        <v>63</v>
      </c>
      <c r="D70" s="624" t="s">
        <v>265</v>
      </c>
      <c r="E70" s="657" t="s">
        <v>398</v>
      </c>
    </row>
    <row r="71" spans="2:5" ht="15" customHeight="1">
      <c r="B71" s="1052"/>
      <c r="C71" s="812" t="s">
        <v>64</v>
      </c>
      <c r="D71" s="624" t="s">
        <v>283</v>
      </c>
      <c r="E71" s="657"/>
    </row>
    <row r="72" spans="2:5" ht="14.25" customHeight="1">
      <c r="B72" s="1052"/>
      <c r="C72" s="812" t="s">
        <v>65</v>
      </c>
      <c r="D72" s="624" t="s">
        <v>371</v>
      </c>
      <c r="E72" s="657" t="s">
        <v>430</v>
      </c>
    </row>
    <row r="73" spans="2:5" ht="14.25" customHeight="1">
      <c r="B73" s="1053"/>
      <c r="C73" s="826" t="s">
        <v>66</v>
      </c>
      <c r="D73" s="671" t="s">
        <v>236</v>
      </c>
      <c r="E73" s="819" t="s">
        <v>372</v>
      </c>
    </row>
    <row r="75" spans="2:5" ht="11.25" customHeight="1"/>
    <row r="76" spans="2:5" ht="11.25" customHeight="1"/>
    <row r="77" spans="2:5" ht="11.25" customHeight="1"/>
    <row r="78" spans="2:5" ht="11.25" customHeight="1"/>
    <row r="79" spans="2:5" ht="11.25" customHeight="1"/>
    <row r="80" spans="2:5" ht="11.25" customHeight="1"/>
    <row r="82" ht="11.25" customHeight="1"/>
    <row r="83" ht="11.25" customHeight="1"/>
    <row r="84" ht="11.25" customHeight="1"/>
    <row r="85" ht="6" customHeight="1"/>
  </sheetData>
  <mergeCells count="13">
    <mergeCell ref="B59:B66"/>
    <mergeCell ref="B67:B73"/>
    <mergeCell ref="B6:B18"/>
    <mergeCell ref="B19:B45"/>
    <mergeCell ref="B46:B58"/>
    <mergeCell ref="C33:C34"/>
    <mergeCell ref="C48:C49"/>
    <mergeCell ref="D3:D4"/>
    <mergeCell ref="E3:E4"/>
    <mergeCell ref="B2:C4"/>
    <mergeCell ref="D2:E2"/>
    <mergeCell ref="B5:C5"/>
    <mergeCell ref="C20:C24"/>
  </mergeCells>
  <phoneticPr fontId="7"/>
  <printOptions horizontalCentered="1"/>
  <pageMargins left="0.59055118110236227" right="0.59055118110236227" top="0.59055118110236227" bottom="0.59055118110236227" header="0.31496062992125984" footer="0.31496062992125984"/>
  <pageSetup paperSize="9" scale="71" orientation="portrait" r:id="rId1"/>
  <headerFooter>
    <oddFooter>&amp;P ページ</oddFooter>
  </headerFooter>
  <colBreaks count="1" manualBreakCount="1">
    <brk id="5" max="6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S69"/>
  <sheetViews>
    <sheetView view="pageBreakPreview" zoomScaleNormal="100" zoomScaleSheetLayoutView="100" workbookViewId="0">
      <pane xSplit="1" ySplit="3" topLeftCell="B46" activePane="bottomRight" state="frozen"/>
      <selection activeCell="B2" sqref="B2:C4"/>
      <selection pane="topRight" activeCell="B2" sqref="B2:C4"/>
      <selection pane="bottomLeft" activeCell="B2" sqref="B2:C4"/>
      <selection pane="bottomRight" activeCell="W21" sqref="W21"/>
    </sheetView>
  </sheetViews>
  <sheetFormatPr defaultColWidth="9" defaultRowHeight="13"/>
  <cols>
    <col min="1" max="1" width="0.90625" style="29" customWidth="1"/>
    <col min="2" max="2" width="2.7265625" style="29" customWidth="1"/>
    <col min="3" max="3" width="8.36328125" style="107" customWidth="1"/>
    <col min="4" max="4" width="5.6328125" style="833" customWidth="1"/>
    <col min="5" max="5" width="5.6328125" style="107" customWidth="1"/>
    <col min="6" max="6" width="5.6328125" style="833" customWidth="1"/>
    <col min="7" max="7" width="5.6328125" style="107" customWidth="1"/>
    <col min="8" max="8" width="5.6328125" style="833" customWidth="1"/>
    <col min="9" max="9" width="5.6328125" style="107" customWidth="1"/>
    <col min="10" max="10" width="5.6328125" style="833" customWidth="1"/>
    <col min="11" max="11" width="5.6328125" style="107" customWidth="1"/>
    <col min="12" max="12" width="5.6328125" style="833" customWidth="1"/>
    <col min="13" max="13" width="5.6328125" style="107" customWidth="1"/>
    <col min="14" max="14" width="5.6328125" style="833" customWidth="1"/>
    <col min="15" max="15" width="5.6328125" style="107" customWidth="1"/>
    <col min="16" max="16" width="5.6328125" style="833" customWidth="1"/>
    <col min="17" max="17" width="5.6328125" style="107" customWidth="1"/>
    <col min="18" max="18" width="5.6328125" style="833" customWidth="1"/>
    <col min="19" max="19" width="5.6328125" style="107" customWidth="1"/>
    <col min="20" max="20" width="0.90625" style="29" customWidth="1"/>
    <col min="21" max="16384" width="9" style="29"/>
  </cols>
  <sheetData>
    <row r="1" spans="2:19" ht="18" customHeight="1">
      <c r="B1" s="88" t="s">
        <v>518</v>
      </c>
      <c r="R1" s="1054" t="s">
        <v>199</v>
      </c>
      <c r="S1" s="1054"/>
    </row>
    <row r="2" spans="2:19" ht="22.5" customHeight="1">
      <c r="B2" s="901"/>
      <c r="C2" s="909"/>
      <c r="D2" s="1013" t="s">
        <v>131</v>
      </c>
      <c r="E2" s="1015"/>
      <c r="F2" s="1013" t="s">
        <v>132</v>
      </c>
      <c r="G2" s="1015"/>
      <c r="H2" s="1013" t="s">
        <v>133</v>
      </c>
      <c r="I2" s="1015"/>
      <c r="J2" s="1013" t="s">
        <v>134</v>
      </c>
      <c r="K2" s="1015"/>
      <c r="L2" s="1013" t="s">
        <v>135</v>
      </c>
      <c r="M2" s="1015"/>
      <c r="N2" s="1055" t="s">
        <v>196</v>
      </c>
      <c r="O2" s="1056"/>
      <c r="P2" s="1000" t="s">
        <v>232</v>
      </c>
      <c r="Q2" s="1001"/>
      <c r="R2" s="1013" t="s">
        <v>85</v>
      </c>
      <c r="S2" s="1015"/>
    </row>
    <row r="3" spans="2:19" ht="13.5" customHeight="1">
      <c r="B3" s="912"/>
      <c r="C3" s="913"/>
      <c r="D3" s="834" t="s">
        <v>500</v>
      </c>
      <c r="E3" s="835" t="s">
        <v>501</v>
      </c>
      <c r="F3" s="834" t="s">
        <v>500</v>
      </c>
      <c r="G3" s="835" t="s">
        <v>501</v>
      </c>
      <c r="H3" s="834" t="s">
        <v>500</v>
      </c>
      <c r="I3" s="835" t="s">
        <v>501</v>
      </c>
      <c r="J3" s="834" t="s">
        <v>500</v>
      </c>
      <c r="K3" s="835" t="s">
        <v>501</v>
      </c>
      <c r="L3" s="834" t="s">
        <v>500</v>
      </c>
      <c r="M3" s="835" t="s">
        <v>501</v>
      </c>
      <c r="N3" s="834" t="s">
        <v>500</v>
      </c>
      <c r="O3" s="835" t="s">
        <v>501</v>
      </c>
      <c r="P3" s="834" t="s">
        <v>500</v>
      </c>
      <c r="Q3" s="835" t="s">
        <v>501</v>
      </c>
      <c r="R3" s="834" t="s">
        <v>500</v>
      </c>
      <c r="S3" s="835" t="s">
        <v>501</v>
      </c>
    </row>
    <row r="4" spans="2:19" ht="13.5" customHeight="1">
      <c r="B4" s="952" t="s">
        <v>0</v>
      </c>
      <c r="C4" s="923"/>
      <c r="D4" s="836">
        <v>292</v>
      </c>
      <c r="E4" s="837" t="s">
        <v>214</v>
      </c>
      <c r="F4" s="836">
        <v>605</v>
      </c>
      <c r="G4" s="837" t="s">
        <v>214</v>
      </c>
      <c r="H4" s="836">
        <v>41</v>
      </c>
      <c r="I4" s="837" t="s">
        <v>214</v>
      </c>
      <c r="J4" s="836">
        <v>3</v>
      </c>
      <c r="K4" s="837" t="s">
        <v>214</v>
      </c>
      <c r="L4" s="836"/>
      <c r="M4" s="837"/>
      <c r="N4" s="836">
        <v>351</v>
      </c>
      <c r="O4" s="837" t="s">
        <v>214</v>
      </c>
      <c r="P4" s="836">
        <v>114</v>
      </c>
      <c r="Q4" s="837" t="s">
        <v>214</v>
      </c>
      <c r="R4" s="836">
        <v>2005</v>
      </c>
      <c r="S4" s="837" t="s">
        <v>214</v>
      </c>
    </row>
    <row r="5" spans="2:19" ht="13.5" customHeight="1">
      <c r="B5" s="905" t="s">
        <v>1</v>
      </c>
      <c r="C5" s="824" t="s">
        <v>2</v>
      </c>
      <c r="D5" s="276">
        <v>2</v>
      </c>
      <c r="E5" s="686" t="s">
        <v>238</v>
      </c>
      <c r="F5" s="276">
        <v>1</v>
      </c>
      <c r="G5" s="837" t="s">
        <v>238</v>
      </c>
      <c r="H5" s="278"/>
      <c r="I5" s="837"/>
      <c r="J5" s="276"/>
      <c r="K5" s="837"/>
      <c r="L5" s="278"/>
      <c r="M5" s="686"/>
      <c r="N5" s="276">
        <v>3</v>
      </c>
      <c r="O5" s="837" t="s">
        <v>238</v>
      </c>
      <c r="P5" s="278"/>
      <c r="Q5" s="686"/>
      <c r="R5" s="838">
        <v>1</v>
      </c>
      <c r="S5" s="837" t="s">
        <v>238</v>
      </c>
    </row>
    <row r="6" spans="2:19" ht="13.5" customHeight="1">
      <c r="B6" s="905"/>
      <c r="C6" s="812" t="s">
        <v>3</v>
      </c>
      <c r="D6" s="279">
        <v>6</v>
      </c>
      <c r="E6" s="118" t="s">
        <v>612</v>
      </c>
      <c r="F6" s="279"/>
      <c r="G6" s="839"/>
      <c r="H6" s="117"/>
      <c r="I6" s="118"/>
      <c r="J6" s="279"/>
      <c r="K6" s="839"/>
      <c r="L6" s="117"/>
      <c r="M6" s="118"/>
      <c r="N6" s="279"/>
      <c r="O6" s="839"/>
      <c r="P6" s="117"/>
      <c r="Q6" s="118"/>
      <c r="R6" s="524"/>
      <c r="S6" s="839"/>
    </row>
    <row r="7" spans="2:19" ht="13.5" customHeight="1">
      <c r="B7" s="905"/>
      <c r="C7" s="812" t="s">
        <v>4</v>
      </c>
      <c r="D7" s="279">
        <v>6</v>
      </c>
      <c r="E7" s="118" t="s">
        <v>214</v>
      </c>
      <c r="F7" s="279">
        <v>4</v>
      </c>
      <c r="G7" s="839" t="s">
        <v>214</v>
      </c>
      <c r="H7" s="117">
        <v>1</v>
      </c>
      <c r="I7" s="118" t="s">
        <v>214</v>
      </c>
      <c r="J7" s="279"/>
      <c r="K7" s="839"/>
      <c r="L7" s="117">
        <v>1</v>
      </c>
      <c r="M7" s="118" t="s">
        <v>214</v>
      </c>
      <c r="N7" s="279"/>
      <c r="O7" s="839"/>
      <c r="P7" s="117">
        <v>7</v>
      </c>
      <c r="Q7" s="118" t="s">
        <v>214</v>
      </c>
      <c r="R7" s="840"/>
      <c r="S7" s="839"/>
    </row>
    <row r="8" spans="2:19" ht="13.5" customHeight="1">
      <c r="B8" s="905"/>
      <c r="C8" s="812" t="s">
        <v>5</v>
      </c>
      <c r="D8" s="279">
        <v>8</v>
      </c>
      <c r="E8" s="118" t="s">
        <v>214</v>
      </c>
      <c r="F8" s="279">
        <v>5</v>
      </c>
      <c r="G8" s="839" t="s">
        <v>214</v>
      </c>
      <c r="H8" s="117"/>
      <c r="I8" s="118"/>
      <c r="J8" s="279">
        <v>1</v>
      </c>
      <c r="K8" s="839" t="s">
        <v>214</v>
      </c>
      <c r="L8" s="117"/>
      <c r="M8" s="118"/>
      <c r="N8" s="279">
        <v>4</v>
      </c>
      <c r="O8" s="839" t="s">
        <v>214</v>
      </c>
      <c r="P8" s="117">
        <v>12</v>
      </c>
      <c r="Q8" s="118" t="s">
        <v>214</v>
      </c>
      <c r="R8" s="524">
        <v>3</v>
      </c>
      <c r="S8" s="839" t="s">
        <v>214</v>
      </c>
    </row>
    <row r="9" spans="2:19" ht="13.5" customHeight="1">
      <c r="B9" s="905"/>
      <c r="C9" s="1" t="s">
        <v>6</v>
      </c>
      <c r="D9" s="841">
        <v>1</v>
      </c>
      <c r="E9" s="118" t="s">
        <v>214</v>
      </c>
      <c r="F9" s="841">
        <v>8</v>
      </c>
      <c r="G9" s="839" t="s">
        <v>214</v>
      </c>
      <c r="H9" s="842"/>
      <c r="I9" s="118"/>
      <c r="J9" s="841"/>
      <c r="K9" s="839"/>
      <c r="L9" s="842"/>
      <c r="M9" s="839"/>
      <c r="N9" s="841">
        <v>18</v>
      </c>
      <c r="O9" s="839" t="s">
        <v>214</v>
      </c>
      <c r="P9" s="842">
        <v>14</v>
      </c>
      <c r="Q9" s="118" t="s">
        <v>214</v>
      </c>
      <c r="R9" s="841">
        <v>20</v>
      </c>
      <c r="S9" s="839" t="s">
        <v>214</v>
      </c>
    </row>
    <row r="10" spans="2:19" ht="13.5" customHeight="1">
      <c r="B10" s="905"/>
      <c r="C10" s="812" t="s">
        <v>7</v>
      </c>
      <c r="D10" s="279">
        <v>43</v>
      </c>
      <c r="E10" s="118" t="s">
        <v>238</v>
      </c>
      <c r="F10" s="279">
        <v>4</v>
      </c>
      <c r="G10" s="839" t="s">
        <v>612</v>
      </c>
      <c r="H10" s="117">
        <v>1</v>
      </c>
      <c r="I10" s="118" t="s">
        <v>238</v>
      </c>
      <c r="J10" s="279"/>
      <c r="K10" s="839"/>
      <c r="L10" s="117">
        <v>1</v>
      </c>
      <c r="M10" s="118" t="s">
        <v>238</v>
      </c>
      <c r="N10" s="279">
        <v>43</v>
      </c>
      <c r="O10" s="839" t="s">
        <v>214</v>
      </c>
      <c r="P10" s="117">
        <v>20</v>
      </c>
      <c r="Q10" s="118" t="s">
        <v>238</v>
      </c>
      <c r="R10" s="524"/>
      <c r="S10" s="839"/>
    </row>
    <row r="11" spans="2:19" ht="13.5" customHeight="1">
      <c r="B11" s="905"/>
      <c r="C11" s="1" t="s">
        <v>8</v>
      </c>
      <c r="D11" s="284">
        <v>3</v>
      </c>
      <c r="E11" s="703" t="s">
        <v>214</v>
      </c>
      <c r="F11" s="284">
        <v>1</v>
      </c>
      <c r="G11" s="843" t="s">
        <v>214</v>
      </c>
      <c r="H11" s="286">
        <v>2</v>
      </c>
      <c r="I11" s="703" t="s">
        <v>214</v>
      </c>
      <c r="J11" s="284"/>
      <c r="K11" s="843"/>
      <c r="L11" s="286"/>
      <c r="M11" s="703"/>
      <c r="N11" s="284">
        <v>3</v>
      </c>
      <c r="O11" s="843" t="s">
        <v>214</v>
      </c>
      <c r="P11" s="286">
        <v>1</v>
      </c>
      <c r="Q11" s="703" t="s">
        <v>214</v>
      </c>
      <c r="R11" s="284"/>
      <c r="S11" s="843"/>
    </row>
    <row r="12" spans="2:19" ht="13.5" customHeight="1">
      <c r="B12" s="905"/>
      <c r="C12" s="812" t="s">
        <v>9</v>
      </c>
      <c r="D12" s="279">
        <v>5</v>
      </c>
      <c r="E12" s="118" t="s">
        <v>214</v>
      </c>
      <c r="F12" s="279"/>
      <c r="G12" s="839"/>
      <c r="H12" s="117"/>
      <c r="I12" s="118"/>
      <c r="J12" s="279"/>
      <c r="K12" s="839"/>
      <c r="L12" s="117"/>
      <c r="M12" s="118"/>
      <c r="N12" s="279"/>
      <c r="O12" s="839"/>
      <c r="P12" s="117">
        <v>1</v>
      </c>
      <c r="Q12" s="118" t="s">
        <v>238</v>
      </c>
      <c r="R12" s="524"/>
      <c r="S12" s="839"/>
    </row>
    <row r="13" spans="2:19" ht="13.5" customHeight="1">
      <c r="B13" s="905"/>
      <c r="C13" s="1" t="s">
        <v>10</v>
      </c>
      <c r="D13" s="284">
        <v>1</v>
      </c>
      <c r="E13" s="703" t="s">
        <v>214</v>
      </c>
      <c r="F13" s="284">
        <v>1</v>
      </c>
      <c r="G13" s="843" t="s">
        <v>214</v>
      </c>
      <c r="H13" s="286"/>
      <c r="I13" s="703"/>
      <c r="J13" s="284">
        <v>1</v>
      </c>
      <c r="K13" s="843" t="s">
        <v>214</v>
      </c>
      <c r="L13" s="286"/>
      <c r="M13" s="703"/>
      <c r="N13" s="844"/>
      <c r="O13" s="845"/>
      <c r="P13" s="286">
        <v>1</v>
      </c>
      <c r="Q13" s="843" t="s">
        <v>214</v>
      </c>
      <c r="R13" s="846">
        <v>1</v>
      </c>
      <c r="S13" s="843" t="s">
        <v>214</v>
      </c>
    </row>
    <row r="14" spans="2:19" ht="13.5" customHeight="1">
      <c r="B14" s="905"/>
      <c r="C14" s="812" t="s">
        <v>11</v>
      </c>
      <c r="D14" s="287">
        <v>4</v>
      </c>
      <c r="E14" s="708" t="s">
        <v>214</v>
      </c>
      <c r="F14" s="287">
        <v>1</v>
      </c>
      <c r="G14" s="847" t="s">
        <v>214</v>
      </c>
      <c r="H14" s="848"/>
      <c r="I14" s="849"/>
      <c r="J14" s="287">
        <v>1</v>
      </c>
      <c r="K14" s="847" t="s">
        <v>214</v>
      </c>
      <c r="L14" s="289"/>
      <c r="M14" s="708"/>
      <c r="N14" s="287">
        <v>1</v>
      </c>
      <c r="O14" s="847" t="s">
        <v>214</v>
      </c>
      <c r="P14" s="289"/>
      <c r="Q14" s="708" t="s">
        <v>214</v>
      </c>
      <c r="R14" s="850"/>
      <c r="S14" s="847" t="s">
        <v>214</v>
      </c>
    </row>
    <row r="15" spans="2:19" ht="13.5" customHeight="1">
      <c r="B15" s="905"/>
      <c r="C15" s="812" t="s">
        <v>12</v>
      </c>
      <c r="D15" s="851">
        <v>1</v>
      </c>
      <c r="E15" s="714" t="s">
        <v>214</v>
      </c>
      <c r="F15" s="851">
        <v>3</v>
      </c>
      <c r="G15" s="852" t="s">
        <v>214</v>
      </c>
      <c r="H15" s="853"/>
      <c r="I15" s="714"/>
      <c r="J15" s="851">
        <v>1</v>
      </c>
      <c r="K15" s="852" t="s">
        <v>214</v>
      </c>
      <c r="L15" s="853"/>
      <c r="M15" s="714"/>
      <c r="N15" s="851"/>
      <c r="O15" s="852"/>
      <c r="P15" s="853">
        <v>1</v>
      </c>
      <c r="Q15" s="708" t="s">
        <v>214</v>
      </c>
      <c r="R15" s="851">
        <v>2</v>
      </c>
      <c r="S15" s="852" t="s">
        <v>214</v>
      </c>
    </row>
    <row r="16" spans="2:19" ht="13.5" customHeight="1">
      <c r="B16" s="905"/>
      <c r="C16" s="812" t="s">
        <v>13</v>
      </c>
      <c r="D16" s="279">
        <v>2</v>
      </c>
      <c r="E16" s="118" t="s">
        <v>214</v>
      </c>
      <c r="F16" s="279">
        <v>1</v>
      </c>
      <c r="G16" s="839" t="s">
        <v>214</v>
      </c>
      <c r="H16" s="117"/>
      <c r="I16" s="118"/>
      <c r="J16" s="279"/>
      <c r="K16" s="839"/>
      <c r="L16" s="117"/>
      <c r="M16" s="118"/>
      <c r="N16" s="279">
        <v>3</v>
      </c>
      <c r="O16" s="839" t="s">
        <v>214</v>
      </c>
      <c r="P16" s="117">
        <v>1</v>
      </c>
      <c r="Q16" s="118" t="s">
        <v>214</v>
      </c>
      <c r="R16" s="524">
        <v>1</v>
      </c>
      <c r="S16" s="839" t="s">
        <v>214</v>
      </c>
    </row>
    <row r="17" spans="2:19" ht="13.5" customHeight="1">
      <c r="B17" s="905"/>
      <c r="C17" s="826" t="s">
        <v>14</v>
      </c>
      <c r="D17" s="854">
        <v>1</v>
      </c>
      <c r="E17" s="855" t="s">
        <v>214</v>
      </c>
      <c r="F17" s="854"/>
      <c r="G17" s="856"/>
      <c r="H17" s="857"/>
      <c r="I17" s="855"/>
      <c r="J17" s="854">
        <v>1</v>
      </c>
      <c r="K17" s="856" t="s">
        <v>214</v>
      </c>
      <c r="L17" s="857"/>
      <c r="M17" s="855"/>
      <c r="N17" s="854"/>
      <c r="O17" s="856"/>
      <c r="P17" s="857"/>
      <c r="Q17" s="855"/>
      <c r="R17" s="854">
        <v>1</v>
      </c>
      <c r="S17" s="856" t="s">
        <v>214</v>
      </c>
    </row>
    <row r="18" spans="2:19" ht="13.5" customHeight="1">
      <c r="B18" s="906" t="s">
        <v>15</v>
      </c>
      <c r="C18" s="824" t="s">
        <v>16</v>
      </c>
      <c r="D18" s="276">
        <v>156</v>
      </c>
      <c r="E18" s="686" t="s">
        <v>214</v>
      </c>
      <c r="F18" s="276">
        <v>26</v>
      </c>
      <c r="G18" s="837" t="s">
        <v>214</v>
      </c>
      <c r="H18" s="278">
        <v>1</v>
      </c>
      <c r="I18" s="686" t="s">
        <v>214</v>
      </c>
      <c r="J18" s="276"/>
      <c r="K18" s="837"/>
      <c r="L18" s="278"/>
      <c r="M18" s="686"/>
      <c r="N18" s="276"/>
      <c r="O18" s="837"/>
      <c r="P18" s="278">
        <v>69</v>
      </c>
      <c r="Q18" s="686" t="s">
        <v>214</v>
      </c>
      <c r="R18" s="838">
        <v>60</v>
      </c>
      <c r="S18" s="837" t="s">
        <v>214</v>
      </c>
    </row>
    <row r="19" spans="2:19" ht="13.5" customHeight="1">
      <c r="B19" s="907"/>
      <c r="C19" s="812" t="s">
        <v>17</v>
      </c>
      <c r="D19" s="279">
        <v>138</v>
      </c>
      <c r="E19" s="118" t="s">
        <v>214</v>
      </c>
      <c r="F19" s="279">
        <v>32</v>
      </c>
      <c r="G19" s="839" t="s">
        <v>214</v>
      </c>
      <c r="H19" s="117">
        <v>44</v>
      </c>
      <c r="I19" s="118" t="s">
        <v>214</v>
      </c>
      <c r="J19" s="279"/>
      <c r="K19" s="839"/>
      <c r="L19" s="117"/>
      <c r="M19" s="118"/>
      <c r="N19" s="279">
        <v>1</v>
      </c>
      <c r="O19" s="839"/>
      <c r="P19" s="117">
        <v>3</v>
      </c>
      <c r="Q19" s="118" t="s">
        <v>214</v>
      </c>
      <c r="R19" s="524">
        <v>1</v>
      </c>
      <c r="S19" s="839" t="s">
        <v>214</v>
      </c>
    </row>
    <row r="20" spans="2:19" ht="13.5" customHeight="1">
      <c r="B20" s="907"/>
      <c r="C20" s="1" t="s">
        <v>18</v>
      </c>
      <c r="D20" s="284">
        <v>255</v>
      </c>
      <c r="E20" s="698" t="s">
        <v>214</v>
      </c>
      <c r="F20" s="284">
        <v>7</v>
      </c>
      <c r="G20" s="858" t="s">
        <v>214</v>
      </c>
      <c r="H20" s="286"/>
      <c r="I20" s="698"/>
      <c r="J20" s="284"/>
      <c r="K20" s="858"/>
      <c r="L20" s="286"/>
      <c r="M20" s="698"/>
      <c r="N20" s="284">
        <v>1</v>
      </c>
      <c r="O20" s="858" t="s">
        <v>214</v>
      </c>
      <c r="P20" s="286">
        <v>27</v>
      </c>
      <c r="Q20" s="698" t="s">
        <v>214</v>
      </c>
      <c r="R20" s="284">
        <v>23</v>
      </c>
      <c r="S20" s="858" t="s">
        <v>214</v>
      </c>
    </row>
    <row r="21" spans="2:19" ht="13.5" customHeight="1">
      <c r="B21" s="907"/>
      <c r="C21" s="812" t="s">
        <v>19</v>
      </c>
      <c r="D21" s="851"/>
      <c r="E21" s="714"/>
      <c r="F21" s="851">
        <v>2</v>
      </c>
      <c r="G21" s="852" t="s">
        <v>214</v>
      </c>
      <c r="H21" s="853"/>
      <c r="I21" s="714"/>
      <c r="J21" s="851"/>
      <c r="K21" s="852"/>
      <c r="L21" s="853"/>
      <c r="M21" s="714"/>
      <c r="N21" s="851"/>
      <c r="O21" s="852"/>
      <c r="P21" s="853">
        <v>1</v>
      </c>
      <c r="Q21" s="714" t="s">
        <v>214</v>
      </c>
      <c r="R21" s="851"/>
      <c r="S21" s="852"/>
    </row>
    <row r="22" spans="2:19" ht="13.5" customHeight="1">
      <c r="B22" s="907"/>
      <c r="C22" s="812" t="s">
        <v>20</v>
      </c>
      <c r="D22" s="279">
        <v>145</v>
      </c>
      <c r="E22" s="118" t="s">
        <v>214</v>
      </c>
      <c r="F22" s="279">
        <v>40</v>
      </c>
      <c r="G22" s="839" t="s">
        <v>214</v>
      </c>
      <c r="H22" s="117">
        <v>19</v>
      </c>
      <c r="I22" s="118" t="s">
        <v>214</v>
      </c>
      <c r="J22" s="279"/>
      <c r="K22" s="839"/>
      <c r="L22" s="117">
        <v>1</v>
      </c>
      <c r="M22" s="118" t="s">
        <v>214</v>
      </c>
      <c r="N22" s="279">
        <v>124</v>
      </c>
      <c r="O22" s="859" t="s">
        <v>214</v>
      </c>
      <c r="P22" s="117">
        <v>86</v>
      </c>
      <c r="Q22" s="118" t="s">
        <v>214</v>
      </c>
      <c r="R22" s="840">
        <v>397</v>
      </c>
      <c r="S22" s="839" t="s">
        <v>214</v>
      </c>
    </row>
    <row r="23" spans="2:19" ht="13.5" customHeight="1">
      <c r="B23" s="907"/>
      <c r="C23" s="812" t="s">
        <v>21</v>
      </c>
      <c r="D23" s="279">
        <v>2</v>
      </c>
      <c r="E23" s="118" t="s">
        <v>214</v>
      </c>
      <c r="F23" s="279">
        <v>29</v>
      </c>
      <c r="G23" s="839" t="s">
        <v>214</v>
      </c>
      <c r="H23" s="853">
        <v>8</v>
      </c>
      <c r="I23" s="714" t="s">
        <v>214</v>
      </c>
      <c r="J23" s="851"/>
      <c r="K23" s="852" t="s">
        <v>214</v>
      </c>
      <c r="L23" s="853">
        <v>1</v>
      </c>
      <c r="M23" s="714" t="s">
        <v>214</v>
      </c>
      <c r="N23" s="851">
        <v>2</v>
      </c>
      <c r="O23" s="852" t="s">
        <v>214</v>
      </c>
      <c r="P23" s="853">
        <v>3</v>
      </c>
      <c r="Q23" s="714" t="s">
        <v>214</v>
      </c>
      <c r="R23" s="851">
        <v>32</v>
      </c>
      <c r="S23" s="852" t="s">
        <v>214</v>
      </c>
    </row>
    <row r="24" spans="2:19" ht="13.5" customHeight="1">
      <c r="B24" s="907"/>
      <c r="C24" s="812" t="s">
        <v>22</v>
      </c>
      <c r="D24" s="279">
        <v>2</v>
      </c>
      <c r="E24" s="118" t="s">
        <v>214</v>
      </c>
      <c r="F24" s="279"/>
      <c r="G24" s="839"/>
      <c r="H24" s="117">
        <v>1</v>
      </c>
      <c r="I24" s="118" t="s">
        <v>214</v>
      </c>
      <c r="J24" s="279"/>
      <c r="K24" s="839"/>
      <c r="L24" s="117"/>
      <c r="M24" s="118"/>
      <c r="N24" s="279"/>
      <c r="O24" s="839"/>
      <c r="P24" s="117">
        <v>9</v>
      </c>
      <c r="Q24" s="118" t="s">
        <v>214</v>
      </c>
      <c r="R24" s="524"/>
      <c r="S24" s="839"/>
    </row>
    <row r="25" spans="2:19" ht="13.5" customHeight="1">
      <c r="B25" s="907"/>
      <c r="C25" s="812" t="s">
        <v>23</v>
      </c>
      <c r="D25" s="279">
        <v>1</v>
      </c>
      <c r="E25" s="118" t="s">
        <v>214</v>
      </c>
      <c r="F25" s="279">
        <v>1</v>
      </c>
      <c r="G25" s="839" t="s">
        <v>214</v>
      </c>
      <c r="H25" s="117"/>
      <c r="I25" s="118"/>
      <c r="J25" s="279"/>
      <c r="K25" s="839"/>
      <c r="L25" s="117">
        <v>1</v>
      </c>
      <c r="M25" s="118" t="s">
        <v>214</v>
      </c>
      <c r="N25" s="279">
        <v>1</v>
      </c>
      <c r="O25" s="839" t="s">
        <v>214</v>
      </c>
      <c r="P25" s="117">
        <v>1</v>
      </c>
      <c r="Q25" s="118" t="s">
        <v>214</v>
      </c>
      <c r="R25" s="524"/>
      <c r="S25" s="839"/>
    </row>
    <row r="26" spans="2:19" ht="13.5" customHeight="1">
      <c r="B26" s="907"/>
      <c r="C26" s="812" t="s">
        <v>24</v>
      </c>
      <c r="D26" s="279"/>
      <c r="E26" s="118"/>
      <c r="F26" s="860">
        <v>5</v>
      </c>
      <c r="G26" s="839" t="s">
        <v>214</v>
      </c>
      <c r="H26" s="117"/>
      <c r="I26" s="118"/>
      <c r="J26" s="279"/>
      <c r="K26" s="839"/>
      <c r="L26" s="117">
        <v>2</v>
      </c>
      <c r="M26" s="118" t="s">
        <v>238</v>
      </c>
      <c r="N26" s="279">
        <v>3</v>
      </c>
      <c r="O26" s="839" t="s">
        <v>214</v>
      </c>
      <c r="P26" s="117">
        <v>2</v>
      </c>
      <c r="Q26" s="118" t="s">
        <v>238</v>
      </c>
      <c r="R26" s="524">
        <v>2</v>
      </c>
      <c r="S26" s="839" t="s">
        <v>214</v>
      </c>
    </row>
    <row r="27" spans="2:19" ht="13.5" customHeight="1">
      <c r="B27" s="907"/>
      <c r="C27" s="812" t="s">
        <v>25</v>
      </c>
      <c r="D27" s="279">
        <v>3</v>
      </c>
      <c r="E27" s="118" t="s">
        <v>214</v>
      </c>
      <c r="F27" s="279">
        <v>1</v>
      </c>
      <c r="G27" s="839" t="s">
        <v>214</v>
      </c>
      <c r="H27" s="117"/>
      <c r="I27" s="118"/>
      <c r="J27" s="279"/>
      <c r="K27" s="839"/>
      <c r="L27" s="117"/>
      <c r="M27" s="118"/>
      <c r="N27" s="279"/>
      <c r="O27" s="839"/>
      <c r="P27" s="117"/>
      <c r="Q27" s="118"/>
      <c r="R27" s="524">
        <v>1</v>
      </c>
      <c r="S27" s="839" t="s">
        <v>214</v>
      </c>
    </row>
    <row r="28" spans="2:19" ht="13.5" customHeight="1">
      <c r="B28" s="907"/>
      <c r="C28" s="812" t="s">
        <v>26</v>
      </c>
      <c r="D28" s="279"/>
      <c r="E28" s="118"/>
      <c r="F28" s="279">
        <v>1</v>
      </c>
      <c r="G28" s="839" t="s">
        <v>214</v>
      </c>
      <c r="H28" s="117"/>
      <c r="I28" s="118"/>
      <c r="J28" s="279"/>
      <c r="K28" s="839"/>
      <c r="L28" s="117"/>
      <c r="M28" s="118"/>
      <c r="N28" s="279"/>
      <c r="O28" s="839"/>
      <c r="P28" s="117">
        <v>1</v>
      </c>
      <c r="Q28" s="118" t="s">
        <v>238</v>
      </c>
      <c r="R28" s="524"/>
      <c r="S28" s="839"/>
    </row>
    <row r="29" spans="2:19" ht="13.5" customHeight="1">
      <c r="B29" s="907"/>
      <c r="C29" s="812" t="s">
        <v>27</v>
      </c>
      <c r="D29" s="279">
        <v>3</v>
      </c>
      <c r="E29" s="118" t="s">
        <v>214</v>
      </c>
      <c r="F29" s="279">
        <v>1</v>
      </c>
      <c r="G29" s="839" t="s">
        <v>214</v>
      </c>
      <c r="H29" s="117">
        <v>2</v>
      </c>
      <c r="I29" s="118" t="s">
        <v>238</v>
      </c>
      <c r="J29" s="279"/>
      <c r="K29" s="839" t="s">
        <v>238</v>
      </c>
      <c r="L29" s="117"/>
      <c r="M29" s="118" t="s">
        <v>214</v>
      </c>
      <c r="N29" s="279">
        <v>3</v>
      </c>
      <c r="O29" s="839" t="s">
        <v>214</v>
      </c>
      <c r="P29" s="117">
        <v>2</v>
      </c>
      <c r="Q29" s="118" t="s">
        <v>238</v>
      </c>
      <c r="R29" s="524"/>
      <c r="S29" s="839" t="s">
        <v>238</v>
      </c>
    </row>
    <row r="30" spans="2:19" ht="13.5" customHeight="1">
      <c r="B30" s="907"/>
      <c r="C30" s="1" t="s">
        <v>28</v>
      </c>
      <c r="D30" s="284">
        <v>4</v>
      </c>
      <c r="E30" s="730" t="s">
        <v>214</v>
      </c>
      <c r="F30" s="284"/>
      <c r="G30" s="859"/>
      <c r="H30" s="286"/>
      <c r="I30" s="730"/>
      <c r="J30" s="284"/>
      <c r="K30" s="859"/>
      <c r="L30" s="286"/>
      <c r="M30" s="730" t="s">
        <v>214</v>
      </c>
      <c r="N30" s="297">
        <v>23</v>
      </c>
      <c r="O30" s="859" t="s">
        <v>214</v>
      </c>
      <c r="P30" s="299">
        <v>1</v>
      </c>
      <c r="Q30" s="730"/>
      <c r="R30" s="284"/>
      <c r="S30" s="859"/>
    </row>
    <row r="31" spans="2:19" ht="13.5" customHeight="1">
      <c r="B31" s="907"/>
      <c r="C31" s="812" t="s">
        <v>29</v>
      </c>
      <c r="D31" s="279">
        <v>1</v>
      </c>
      <c r="E31" s="118" t="s">
        <v>214</v>
      </c>
      <c r="F31" s="279">
        <v>3</v>
      </c>
      <c r="G31" s="839" t="s">
        <v>214</v>
      </c>
      <c r="H31" s="117"/>
      <c r="I31" s="118"/>
      <c r="J31" s="279"/>
      <c r="K31" s="839"/>
      <c r="L31" s="117">
        <v>1</v>
      </c>
      <c r="M31" s="118"/>
      <c r="N31" s="279"/>
      <c r="O31" s="839"/>
      <c r="P31" s="117"/>
      <c r="Q31" s="118"/>
      <c r="R31" s="524"/>
      <c r="S31" s="839"/>
    </row>
    <row r="32" spans="2:19" ht="13.5" customHeight="1">
      <c r="B32" s="907"/>
      <c r="C32" s="812" t="s">
        <v>30</v>
      </c>
      <c r="D32" s="279">
        <v>6</v>
      </c>
      <c r="E32" s="118" t="s">
        <v>214</v>
      </c>
      <c r="F32" s="279">
        <v>1</v>
      </c>
      <c r="G32" s="839" t="s">
        <v>214</v>
      </c>
      <c r="H32" s="117"/>
      <c r="I32" s="118"/>
      <c r="J32" s="279"/>
      <c r="K32" s="839"/>
      <c r="L32" s="117"/>
      <c r="M32" s="118"/>
      <c r="N32" s="279"/>
      <c r="O32" s="839"/>
      <c r="P32" s="117"/>
      <c r="Q32" s="118"/>
      <c r="R32" s="524">
        <v>2</v>
      </c>
      <c r="S32" s="839" t="s">
        <v>214</v>
      </c>
    </row>
    <row r="33" spans="2:19" ht="13.5" customHeight="1">
      <c r="B33" s="907"/>
      <c r="C33" s="812" t="s">
        <v>31</v>
      </c>
      <c r="D33" s="851">
        <v>5</v>
      </c>
      <c r="E33" s="714" t="s">
        <v>214</v>
      </c>
      <c r="F33" s="851">
        <v>1</v>
      </c>
      <c r="G33" s="852" t="s">
        <v>214</v>
      </c>
      <c r="H33" s="853">
        <v>1</v>
      </c>
      <c r="I33" s="714" t="s">
        <v>214</v>
      </c>
      <c r="J33" s="851"/>
      <c r="K33" s="852"/>
      <c r="L33" s="853">
        <v>1</v>
      </c>
      <c r="M33" s="714" t="s">
        <v>214</v>
      </c>
      <c r="N33" s="851"/>
      <c r="O33" s="852"/>
      <c r="P33" s="853"/>
      <c r="Q33" s="714"/>
      <c r="R33" s="851">
        <v>2</v>
      </c>
      <c r="S33" s="852" t="s">
        <v>214</v>
      </c>
    </row>
    <row r="34" spans="2:19" ht="13.5" customHeight="1">
      <c r="B34" s="907"/>
      <c r="C34" s="812" t="s">
        <v>32</v>
      </c>
      <c r="D34" s="279"/>
      <c r="E34" s="118" t="s">
        <v>214</v>
      </c>
      <c r="F34" s="279">
        <v>1</v>
      </c>
      <c r="G34" s="839" t="s">
        <v>214</v>
      </c>
      <c r="H34" s="117"/>
      <c r="I34" s="118"/>
      <c r="J34" s="279"/>
      <c r="K34" s="839"/>
      <c r="L34" s="117">
        <v>1</v>
      </c>
      <c r="M34" s="118" t="s">
        <v>214</v>
      </c>
      <c r="N34" s="279"/>
      <c r="O34" s="839"/>
      <c r="P34" s="117"/>
      <c r="Q34" s="118"/>
      <c r="R34" s="524"/>
      <c r="S34" s="839"/>
    </row>
    <row r="35" spans="2:19" ht="13.5" customHeight="1">
      <c r="B35" s="907"/>
      <c r="C35" s="812" t="s">
        <v>33</v>
      </c>
      <c r="D35" s="279">
        <v>3</v>
      </c>
      <c r="E35" s="118" t="s">
        <v>214</v>
      </c>
      <c r="F35" s="279"/>
      <c r="G35" s="839"/>
      <c r="H35" s="117"/>
      <c r="I35" s="118"/>
      <c r="J35" s="279"/>
      <c r="K35" s="839"/>
      <c r="L35" s="117"/>
      <c r="M35" s="118"/>
      <c r="N35" s="279"/>
      <c r="O35" s="839"/>
      <c r="P35" s="117">
        <v>2</v>
      </c>
      <c r="Q35" s="118"/>
      <c r="R35" s="524"/>
      <c r="S35" s="839"/>
    </row>
    <row r="36" spans="2:19" ht="13.5" customHeight="1">
      <c r="B36" s="907"/>
      <c r="C36" s="812" t="s">
        <v>34</v>
      </c>
      <c r="D36" s="279">
        <v>1</v>
      </c>
      <c r="E36" s="118" t="s">
        <v>238</v>
      </c>
      <c r="F36" s="279">
        <v>1</v>
      </c>
      <c r="G36" s="839" t="s">
        <v>238</v>
      </c>
      <c r="H36" s="117">
        <v>6</v>
      </c>
      <c r="I36" s="839" t="s">
        <v>238</v>
      </c>
      <c r="J36" s="279"/>
      <c r="K36" s="839"/>
      <c r="L36" s="117"/>
      <c r="M36" s="118"/>
      <c r="N36" s="279"/>
      <c r="O36" s="839"/>
      <c r="P36" s="117"/>
      <c r="Q36" s="118"/>
      <c r="R36" s="279">
        <v>1</v>
      </c>
      <c r="S36" s="839" t="s">
        <v>238</v>
      </c>
    </row>
    <row r="37" spans="2:19" ht="13.5" customHeight="1">
      <c r="B37" s="907"/>
      <c r="C37" s="812" t="s">
        <v>35</v>
      </c>
      <c r="D37" s="297"/>
      <c r="E37" s="730"/>
      <c r="F37" s="297"/>
      <c r="G37" s="859"/>
      <c r="H37" s="299"/>
      <c r="I37" s="730"/>
      <c r="J37" s="297"/>
      <c r="K37" s="859"/>
      <c r="L37" s="299"/>
      <c r="M37" s="730"/>
      <c r="N37" s="297"/>
      <c r="O37" s="859"/>
      <c r="P37" s="299">
        <v>1</v>
      </c>
      <c r="Q37" s="730" t="s">
        <v>214</v>
      </c>
      <c r="R37" s="297"/>
      <c r="S37" s="859" t="s">
        <v>214</v>
      </c>
    </row>
    <row r="38" spans="2:19" ht="13.5" customHeight="1">
      <c r="B38" s="907"/>
      <c r="C38" s="812" t="s">
        <v>36</v>
      </c>
      <c r="D38" s="279"/>
      <c r="E38" s="118"/>
      <c r="F38" s="279"/>
      <c r="G38" s="839"/>
      <c r="H38" s="117"/>
      <c r="I38" s="118"/>
      <c r="J38" s="279"/>
      <c r="K38" s="839"/>
      <c r="L38" s="117"/>
      <c r="M38" s="118"/>
      <c r="N38" s="279"/>
      <c r="O38" s="839"/>
      <c r="P38" s="117"/>
      <c r="Q38" s="118"/>
      <c r="R38" s="524"/>
      <c r="S38" s="839"/>
    </row>
    <row r="39" spans="2:19" ht="13.5" customHeight="1">
      <c r="B39" s="908"/>
      <c r="C39" s="826" t="s">
        <v>37</v>
      </c>
      <c r="D39" s="313"/>
      <c r="E39" s="735"/>
      <c r="F39" s="313">
        <v>1</v>
      </c>
      <c r="G39" s="861" t="s">
        <v>612</v>
      </c>
      <c r="H39" s="315"/>
      <c r="I39" s="735"/>
      <c r="J39" s="313"/>
      <c r="K39" s="861"/>
      <c r="L39" s="315">
        <v>1</v>
      </c>
      <c r="M39" s="735" t="s">
        <v>238</v>
      </c>
      <c r="N39" s="313"/>
      <c r="O39" s="861"/>
      <c r="P39" s="315"/>
      <c r="Q39" s="735"/>
      <c r="R39" s="862"/>
      <c r="S39" s="861"/>
    </row>
    <row r="40" spans="2:19" ht="13.5" customHeight="1">
      <c r="B40" s="906" t="s">
        <v>38</v>
      </c>
      <c r="C40" s="824" t="s">
        <v>39</v>
      </c>
      <c r="D40" s="276"/>
      <c r="E40" s="686"/>
      <c r="F40" s="276">
        <v>1</v>
      </c>
      <c r="G40" s="837" t="s">
        <v>214</v>
      </c>
      <c r="H40" s="278"/>
      <c r="I40" s="686"/>
      <c r="J40" s="276"/>
      <c r="K40" s="837"/>
      <c r="L40" s="278"/>
      <c r="M40" s="686"/>
      <c r="N40" s="276"/>
      <c r="O40" s="837"/>
      <c r="P40" s="278"/>
      <c r="Q40" s="686"/>
      <c r="R40" s="838"/>
      <c r="S40" s="837" t="s">
        <v>238</v>
      </c>
    </row>
    <row r="41" spans="2:19" ht="13.5" customHeight="1">
      <c r="B41" s="907"/>
      <c r="C41" s="828" t="s">
        <v>40</v>
      </c>
      <c r="D41" s="303"/>
      <c r="E41" s="746"/>
      <c r="F41" s="303">
        <v>2</v>
      </c>
      <c r="G41" s="863" t="s">
        <v>214</v>
      </c>
      <c r="H41" s="305"/>
      <c r="I41" s="746"/>
      <c r="J41" s="297">
        <v>80</v>
      </c>
      <c r="K41" s="859" t="s">
        <v>214</v>
      </c>
      <c r="L41" s="305"/>
      <c r="M41" s="746"/>
      <c r="N41" s="303"/>
      <c r="O41" s="863"/>
      <c r="P41" s="305"/>
      <c r="Q41" s="746"/>
      <c r="R41" s="846"/>
      <c r="S41" s="863"/>
    </row>
    <row r="42" spans="2:19" ht="13.5" customHeight="1">
      <c r="B42" s="907"/>
      <c r="C42" s="812" t="s">
        <v>41</v>
      </c>
      <c r="D42" s="279"/>
      <c r="E42" s="118"/>
      <c r="F42" s="279"/>
      <c r="G42" s="839"/>
      <c r="H42" s="117"/>
      <c r="I42" s="118"/>
      <c r="J42" s="279">
        <v>24</v>
      </c>
      <c r="K42" s="839" t="s">
        <v>214</v>
      </c>
      <c r="L42" s="117"/>
      <c r="M42" s="118"/>
      <c r="N42" s="279"/>
      <c r="O42" s="839"/>
      <c r="P42" s="117"/>
      <c r="Q42" s="118"/>
      <c r="R42" s="524"/>
      <c r="S42" s="839" t="s">
        <v>214</v>
      </c>
    </row>
    <row r="43" spans="2:19" ht="13.5" customHeight="1">
      <c r="B43" s="907"/>
      <c r="C43" s="812" t="s">
        <v>42</v>
      </c>
      <c r="D43" s="279">
        <v>1</v>
      </c>
      <c r="E43" s="118" t="s">
        <v>214</v>
      </c>
      <c r="F43" s="279">
        <v>1</v>
      </c>
      <c r="G43" s="839" t="s">
        <v>214</v>
      </c>
      <c r="H43" s="117"/>
      <c r="I43" s="118"/>
      <c r="J43" s="279">
        <v>1</v>
      </c>
      <c r="K43" s="839" t="s">
        <v>214</v>
      </c>
      <c r="L43" s="117">
        <v>1</v>
      </c>
      <c r="M43" s="118" t="s">
        <v>238</v>
      </c>
      <c r="N43" s="279"/>
      <c r="O43" s="839"/>
      <c r="P43" s="117"/>
      <c r="Q43" s="118"/>
      <c r="R43" s="840"/>
      <c r="S43" s="839"/>
    </row>
    <row r="44" spans="2:19" ht="13.5" customHeight="1">
      <c r="B44" s="907"/>
      <c r="C44" s="812" t="s">
        <v>43</v>
      </c>
      <c r="D44" s="851">
        <v>5</v>
      </c>
      <c r="E44" s="714" t="s">
        <v>214</v>
      </c>
      <c r="F44" s="851">
        <v>2</v>
      </c>
      <c r="G44" s="852" t="s">
        <v>214</v>
      </c>
      <c r="H44" s="853"/>
      <c r="I44" s="714"/>
      <c r="J44" s="851"/>
      <c r="K44" s="852"/>
      <c r="L44" s="864"/>
      <c r="M44" s="865"/>
      <c r="N44" s="864"/>
      <c r="O44" s="865"/>
      <c r="P44" s="853"/>
      <c r="Q44" s="714"/>
      <c r="R44" s="851">
        <v>4</v>
      </c>
      <c r="S44" s="852" t="s">
        <v>214</v>
      </c>
    </row>
    <row r="45" spans="2:19" ht="13.5" customHeight="1">
      <c r="B45" s="907"/>
      <c r="C45" s="812" t="s">
        <v>44</v>
      </c>
      <c r="D45" s="279"/>
      <c r="E45" s="118"/>
      <c r="F45" s="279"/>
      <c r="G45" s="839" t="s">
        <v>214</v>
      </c>
      <c r="H45" s="117"/>
      <c r="I45" s="118"/>
      <c r="J45" s="279">
        <v>1</v>
      </c>
      <c r="K45" s="839" t="s">
        <v>238</v>
      </c>
      <c r="L45" s="117">
        <v>1</v>
      </c>
      <c r="M45" s="118" t="s">
        <v>214</v>
      </c>
      <c r="N45" s="279"/>
      <c r="O45" s="839"/>
      <c r="P45" s="117"/>
      <c r="Q45" s="118"/>
      <c r="R45" s="840"/>
      <c r="S45" s="839" t="s">
        <v>612</v>
      </c>
    </row>
    <row r="46" spans="2:19" ht="13.5" customHeight="1">
      <c r="B46" s="907"/>
      <c r="C46" s="812" t="s">
        <v>45</v>
      </c>
      <c r="D46" s="866">
        <v>3</v>
      </c>
      <c r="E46" s="698" t="s">
        <v>214</v>
      </c>
      <c r="F46" s="866">
        <v>1</v>
      </c>
      <c r="G46" s="867" t="s">
        <v>214</v>
      </c>
      <c r="H46" s="868"/>
      <c r="I46" s="698"/>
      <c r="J46" s="866"/>
      <c r="K46" s="867"/>
      <c r="L46" s="868"/>
      <c r="M46" s="698"/>
      <c r="N46" s="866">
        <v>1</v>
      </c>
      <c r="O46" s="867" t="s">
        <v>214</v>
      </c>
      <c r="P46" s="868"/>
      <c r="Q46" s="698" t="s">
        <v>214</v>
      </c>
      <c r="R46" s="866">
        <v>1</v>
      </c>
      <c r="S46" s="867" t="s">
        <v>214</v>
      </c>
    </row>
    <row r="47" spans="2:19" ht="13.5" customHeight="1">
      <c r="B47" s="907"/>
      <c r="C47" s="1" t="s">
        <v>46</v>
      </c>
      <c r="D47" s="284">
        <v>2</v>
      </c>
      <c r="E47" s="703" t="s">
        <v>214</v>
      </c>
      <c r="F47" s="284"/>
      <c r="G47" s="843"/>
      <c r="H47" s="286">
        <v>1</v>
      </c>
      <c r="I47" s="703" t="s">
        <v>214</v>
      </c>
      <c r="J47" s="284"/>
      <c r="K47" s="843"/>
      <c r="L47" s="286"/>
      <c r="M47" s="703" t="s">
        <v>214</v>
      </c>
      <c r="N47" s="284">
        <v>19</v>
      </c>
      <c r="O47" s="843" t="s">
        <v>214</v>
      </c>
      <c r="P47" s="286"/>
      <c r="Q47" s="703"/>
      <c r="R47" s="869"/>
      <c r="S47" s="870"/>
    </row>
    <row r="48" spans="2:19" ht="13.5" customHeight="1">
      <c r="B48" s="907"/>
      <c r="C48" s="812" t="s">
        <v>47</v>
      </c>
      <c r="D48" s="866">
        <v>1</v>
      </c>
      <c r="E48" s="698" t="s">
        <v>214</v>
      </c>
      <c r="F48" s="866">
        <v>1</v>
      </c>
      <c r="G48" s="867" t="s">
        <v>214</v>
      </c>
      <c r="H48" s="868">
        <v>2</v>
      </c>
      <c r="I48" s="698" t="s">
        <v>214</v>
      </c>
      <c r="J48" s="866"/>
      <c r="K48" s="867"/>
      <c r="L48" s="868"/>
      <c r="M48" s="698"/>
      <c r="N48" s="866"/>
      <c r="O48" s="867"/>
      <c r="P48" s="868"/>
      <c r="Q48" s="698"/>
      <c r="R48" s="866">
        <v>3</v>
      </c>
      <c r="S48" s="867" t="s">
        <v>214</v>
      </c>
    </row>
    <row r="49" spans="2:19" ht="13.5" customHeight="1">
      <c r="B49" s="907"/>
      <c r="C49" s="812" t="s">
        <v>48</v>
      </c>
      <c r="D49" s="279"/>
      <c r="E49" s="714" t="s">
        <v>214</v>
      </c>
      <c r="F49" s="279"/>
      <c r="G49" s="839"/>
      <c r="H49" s="117"/>
      <c r="I49" s="118"/>
      <c r="J49" s="279"/>
      <c r="K49" s="839"/>
      <c r="L49" s="117"/>
      <c r="M49" s="118"/>
      <c r="N49" s="279"/>
      <c r="O49" s="839"/>
      <c r="P49" s="117"/>
      <c r="Q49" s="698" t="s">
        <v>214</v>
      </c>
      <c r="R49" s="524"/>
      <c r="S49" s="839"/>
    </row>
    <row r="50" spans="2:19" ht="13.5" customHeight="1">
      <c r="B50" s="907"/>
      <c r="C50" s="1" t="s">
        <v>49</v>
      </c>
      <c r="D50" s="297">
        <v>1</v>
      </c>
      <c r="E50" s="730" t="s">
        <v>214</v>
      </c>
      <c r="F50" s="297"/>
      <c r="G50" s="859"/>
      <c r="H50" s="299"/>
      <c r="I50" s="730"/>
      <c r="J50" s="297"/>
      <c r="K50" s="859"/>
      <c r="L50" s="299"/>
      <c r="M50" s="730"/>
      <c r="N50" s="297"/>
      <c r="O50" s="859"/>
      <c r="P50" s="299"/>
      <c r="Q50" s="730"/>
      <c r="R50" s="297"/>
      <c r="S50" s="859"/>
    </row>
    <row r="51" spans="2:19" ht="13.5" customHeight="1">
      <c r="B51" s="908"/>
      <c r="C51" s="830" t="s">
        <v>50</v>
      </c>
      <c r="D51" s="871"/>
      <c r="E51" s="872"/>
      <c r="F51" s="871"/>
      <c r="G51" s="873"/>
      <c r="H51" s="874">
        <v>4</v>
      </c>
      <c r="I51" s="872" t="s">
        <v>214</v>
      </c>
      <c r="J51" s="871"/>
      <c r="K51" s="873"/>
      <c r="L51" s="874"/>
      <c r="M51" s="872"/>
      <c r="N51" s="871"/>
      <c r="O51" s="873"/>
      <c r="P51" s="874">
        <v>2</v>
      </c>
      <c r="Q51" s="872" t="s">
        <v>214</v>
      </c>
      <c r="R51" s="871">
        <v>4</v>
      </c>
      <c r="S51" s="873" t="s">
        <v>214</v>
      </c>
    </row>
    <row r="52" spans="2:19" ht="13.5" customHeight="1">
      <c r="B52" s="906" t="s">
        <v>51</v>
      </c>
      <c r="C52" s="824" t="s">
        <v>52</v>
      </c>
      <c r="D52" s="276">
        <v>24</v>
      </c>
      <c r="E52" s="686" t="s">
        <v>214</v>
      </c>
      <c r="F52" s="276"/>
      <c r="G52" s="837"/>
      <c r="H52" s="278"/>
      <c r="I52" s="837"/>
      <c r="J52" s="276"/>
      <c r="K52" s="837"/>
      <c r="L52" s="278">
        <v>1</v>
      </c>
      <c r="M52" s="686"/>
      <c r="N52" s="276">
        <v>4</v>
      </c>
      <c r="O52" s="837" t="s">
        <v>214</v>
      </c>
      <c r="P52" s="278"/>
      <c r="Q52" s="686"/>
      <c r="R52" s="838"/>
      <c r="S52" s="837" t="s">
        <v>214</v>
      </c>
    </row>
    <row r="53" spans="2:19" ht="13.5" customHeight="1">
      <c r="B53" s="907"/>
      <c r="C53" s="812" t="s">
        <v>53</v>
      </c>
      <c r="D53" s="851"/>
      <c r="E53" s="714"/>
      <c r="F53" s="851">
        <v>10</v>
      </c>
      <c r="G53" s="852" t="s">
        <v>214</v>
      </c>
      <c r="H53" s="853"/>
      <c r="I53" s="714"/>
      <c r="J53" s="851"/>
      <c r="K53" s="852"/>
      <c r="L53" s="853"/>
      <c r="M53" s="714"/>
      <c r="N53" s="851"/>
      <c r="O53" s="852"/>
      <c r="P53" s="853">
        <v>2</v>
      </c>
      <c r="Q53" s="714" t="s">
        <v>214</v>
      </c>
      <c r="R53" s="851"/>
      <c r="S53" s="852"/>
    </row>
    <row r="54" spans="2:19" ht="13.5" customHeight="1">
      <c r="B54" s="907"/>
      <c r="C54" s="812" t="s">
        <v>54</v>
      </c>
      <c r="D54" s="297">
        <v>20</v>
      </c>
      <c r="E54" s="730" t="s">
        <v>214</v>
      </c>
      <c r="F54" s="297">
        <v>11</v>
      </c>
      <c r="G54" s="859" t="s">
        <v>214</v>
      </c>
      <c r="H54" s="299">
        <v>5</v>
      </c>
      <c r="I54" s="730" t="s">
        <v>214</v>
      </c>
      <c r="J54" s="297">
        <v>3</v>
      </c>
      <c r="K54" s="730" t="s">
        <v>238</v>
      </c>
      <c r="L54" s="297">
        <v>1</v>
      </c>
      <c r="M54" s="730"/>
      <c r="N54" s="297"/>
      <c r="O54" s="859"/>
      <c r="P54" s="299">
        <v>31</v>
      </c>
      <c r="Q54" s="730" t="s">
        <v>214</v>
      </c>
      <c r="R54" s="297">
        <v>7</v>
      </c>
      <c r="S54" s="859"/>
    </row>
    <row r="55" spans="2:19" ht="13.5" customHeight="1">
      <c r="B55" s="907"/>
      <c r="C55" s="812" t="s">
        <v>55</v>
      </c>
      <c r="D55" s="279"/>
      <c r="E55" s="118"/>
      <c r="F55" s="279">
        <v>2</v>
      </c>
      <c r="G55" s="839" t="s">
        <v>214</v>
      </c>
      <c r="H55" s="117">
        <v>1</v>
      </c>
      <c r="I55" s="118" t="s">
        <v>214</v>
      </c>
      <c r="J55" s="279"/>
      <c r="K55" s="839"/>
      <c r="L55" s="117"/>
      <c r="M55" s="118"/>
      <c r="N55" s="279"/>
      <c r="O55" s="839"/>
      <c r="P55" s="117">
        <v>1</v>
      </c>
      <c r="Q55" s="118" t="s">
        <v>214</v>
      </c>
      <c r="R55" s="524">
        <v>1</v>
      </c>
      <c r="S55" s="839" t="s">
        <v>214</v>
      </c>
    </row>
    <row r="56" spans="2:19" ht="13.5" customHeight="1">
      <c r="B56" s="907"/>
      <c r="C56" s="812" t="s">
        <v>56</v>
      </c>
      <c r="D56" s="279">
        <v>2</v>
      </c>
      <c r="E56" s="118" t="s">
        <v>214</v>
      </c>
      <c r="F56" s="279">
        <v>3</v>
      </c>
      <c r="G56" s="839" t="s">
        <v>214</v>
      </c>
      <c r="H56" s="117"/>
      <c r="I56" s="118"/>
      <c r="J56" s="279"/>
      <c r="K56" s="839"/>
      <c r="L56" s="117">
        <v>1</v>
      </c>
      <c r="M56" s="118"/>
      <c r="N56" s="279">
        <v>1</v>
      </c>
      <c r="O56" s="839"/>
      <c r="P56" s="117">
        <v>2</v>
      </c>
      <c r="Q56" s="118" t="s">
        <v>238</v>
      </c>
      <c r="R56" s="524">
        <v>3</v>
      </c>
      <c r="S56" s="839" t="s">
        <v>214</v>
      </c>
    </row>
    <row r="57" spans="2:19" ht="13.5" customHeight="1">
      <c r="B57" s="907"/>
      <c r="C57" s="812" t="s">
        <v>57</v>
      </c>
      <c r="D57" s="279">
        <v>2</v>
      </c>
      <c r="E57" s="118" t="s">
        <v>214</v>
      </c>
      <c r="F57" s="279">
        <v>2</v>
      </c>
      <c r="G57" s="839" t="s">
        <v>238</v>
      </c>
      <c r="H57" s="117">
        <v>1</v>
      </c>
      <c r="I57" s="118" t="s">
        <v>238</v>
      </c>
      <c r="J57" s="279"/>
      <c r="K57" s="839"/>
      <c r="L57" s="117"/>
      <c r="M57" s="118"/>
      <c r="N57" s="279"/>
      <c r="O57" s="839"/>
      <c r="P57" s="117">
        <v>1</v>
      </c>
      <c r="Q57" s="118" t="s">
        <v>214</v>
      </c>
      <c r="R57" s="524"/>
      <c r="S57" s="839"/>
    </row>
    <row r="58" spans="2:19" ht="13.5" customHeight="1">
      <c r="B58" s="907"/>
      <c r="C58" s="812" t="s">
        <v>58</v>
      </c>
      <c r="D58" s="279">
        <v>4</v>
      </c>
      <c r="E58" s="118" t="s">
        <v>238</v>
      </c>
      <c r="F58" s="279">
        <v>3</v>
      </c>
      <c r="G58" s="839" t="s">
        <v>238</v>
      </c>
      <c r="H58" s="117">
        <v>1</v>
      </c>
      <c r="I58" s="118" t="s">
        <v>214</v>
      </c>
      <c r="J58" s="279">
        <v>1</v>
      </c>
      <c r="K58" s="839" t="s">
        <v>238</v>
      </c>
      <c r="L58" s="117">
        <v>1</v>
      </c>
      <c r="M58" s="118" t="s">
        <v>238</v>
      </c>
      <c r="N58" s="279">
        <v>2</v>
      </c>
      <c r="O58" s="839" t="s">
        <v>214</v>
      </c>
      <c r="P58" s="117">
        <v>1</v>
      </c>
      <c r="Q58" s="118" t="s">
        <v>214</v>
      </c>
      <c r="R58" s="524"/>
      <c r="S58" s="839"/>
    </row>
    <row r="59" spans="2:19" ht="13.5" customHeight="1">
      <c r="B59" s="907"/>
      <c r="C59" s="812" t="s">
        <v>59</v>
      </c>
      <c r="D59" s="279">
        <v>4</v>
      </c>
      <c r="E59" s="118" t="s">
        <v>214</v>
      </c>
      <c r="F59" s="279"/>
      <c r="G59" s="839"/>
      <c r="H59" s="117"/>
      <c r="I59" s="118"/>
      <c r="J59" s="279"/>
      <c r="K59" s="839"/>
      <c r="L59" s="117">
        <v>1</v>
      </c>
      <c r="M59" s="118" t="s">
        <v>214</v>
      </c>
      <c r="N59" s="279"/>
      <c r="O59" s="839"/>
      <c r="P59" s="117">
        <v>3</v>
      </c>
      <c r="Q59" s="118" t="s">
        <v>214</v>
      </c>
      <c r="R59" s="524"/>
      <c r="S59" s="839"/>
    </row>
    <row r="60" spans="2:19" ht="13.5" customHeight="1">
      <c r="B60" s="907"/>
      <c r="C60" s="812" t="s">
        <v>60</v>
      </c>
      <c r="D60" s="851">
        <v>2</v>
      </c>
      <c r="E60" s="714" t="s">
        <v>214</v>
      </c>
      <c r="F60" s="851">
        <v>2</v>
      </c>
      <c r="G60" s="852" t="s">
        <v>214</v>
      </c>
      <c r="H60" s="853">
        <v>2</v>
      </c>
      <c r="I60" s="714" t="s">
        <v>214</v>
      </c>
      <c r="J60" s="851"/>
      <c r="K60" s="852"/>
      <c r="L60" s="853">
        <v>1</v>
      </c>
      <c r="M60" s="714" t="s">
        <v>214</v>
      </c>
      <c r="N60" s="851">
        <v>1</v>
      </c>
      <c r="O60" s="852" t="s">
        <v>214</v>
      </c>
      <c r="P60" s="853">
        <v>1</v>
      </c>
      <c r="Q60" s="714" t="s">
        <v>214</v>
      </c>
      <c r="R60" s="851"/>
      <c r="S60" s="852"/>
    </row>
    <row r="61" spans="2:19" ht="13.5" customHeight="1">
      <c r="B61" s="907"/>
      <c r="C61" s="812" t="s">
        <v>61</v>
      </c>
      <c r="D61" s="279"/>
      <c r="E61" s="118"/>
      <c r="F61" s="279"/>
      <c r="G61" s="839"/>
      <c r="H61" s="117"/>
      <c r="I61" s="714"/>
      <c r="J61" s="279"/>
      <c r="K61" s="839"/>
      <c r="L61" s="853">
        <v>1</v>
      </c>
      <c r="M61" s="714" t="s">
        <v>214</v>
      </c>
      <c r="N61" s="279"/>
      <c r="O61" s="839"/>
      <c r="P61" s="117"/>
      <c r="Q61" s="118"/>
      <c r="R61" s="524"/>
      <c r="S61" s="839"/>
    </row>
    <row r="62" spans="2:19" ht="13.5" customHeight="1">
      <c r="B62" s="907"/>
      <c r="C62" s="812" t="s">
        <v>62</v>
      </c>
      <c r="D62" s="875"/>
      <c r="E62" s="762"/>
      <c r="F62" s="875">
        <v>1</v>
      </c>
      <c r="G62" s="867" t="s">
        <v>214</v>
      </c>
      <c r="H62" s="876">
        <v>1</v>
      </c>
      <c r="I62" s="762" t="s">
        <v>214</v>
      </c>
      <c r="J62" s="875"/>
      <c r="K62" s="867"/>
      <c r="L62" s="876">
        <v>1</v>
      </c>
      <c r="M62" s="762" t="s">
        <v>214</v>
      </c>
      <c r="N62" s="875"/>
      <c r="O62" s="867"/>
      <c r="P62" s="876">
        <v>2</v>
      </c>
      <c r="Q62" s="762" t="s">
        <v>214</v>
      </c>
      <c r="R62" s="875"/>
      <c r="S62" s="867"/>
    </row>
    <row r="63" spans="2:19" ht="13.5" customHeight="1">
      <c r="B63" s="907"/>
      <c r="C63" s="812" t="s">
        <v>63</v>
      </c>
      <c r="D63" s="279">
        <v>2</v>
      </c>
      <c r="E63" s="118" t="s">
        <v>214</v>
      </c>
      <c r="F63" s="279">
        <v>1</v>
      </c>
      <c r="G63" s="839" t="s">
        <v>214</v>
      </c>
      <c r="H63" s="117">
        <v>1</v>
      </c>
      <c r="I63" s="839" t="s">
        <v>214</v>
      </c>
      <c r="J63" s="279"/>
      <c r="K63" s="839"/>
      <c r="L63" s="117">
        <v>1</v>
      </c>
      <c r="M63" s="118"/>
      <c r="N63" s="279"/>
      <c r="O63" s="839"/>
      <c r="P63" s="117"/>
      <c r="Q63" s="118"/>
      <c r="R63" s="524">
        <v>9</v>
      </c>
      <c r="S63" s="839" t="s">
        <v>214</v>
      </c>
    </row>
    <row r="64" spans="2:19" ht="13.5" customHeight="1">
      <c r="B64" s="907"/>
      <c r="C64" s="812" t="s">
        <v>64</v>
      </c>
      <c r="D64" s="279">
        <v>1</v>
      </c>
      <c r="E64" s="118" t="s">
        <v>214</v>
      </c>
      <c r="F64" s="279"/>
      <c r="G64" s="839"/>
      <c r="H64" s="117">
        <v>1</v>
      </c>
      <c r="I64" s="118" t="s">
        <v>214</v>
      </c>
      <c r="J64" s="279"/>
      <c r="K64" s="839"/>
      <c r="L64" s="117">
        <v>1</v>
      </c>
      <c r="M64" s="118" t="s">
        <v>214</v>
      </c>
      <c r="N64" s="279"/>
      <c r="O64" s="839"/>
      <c r="P64" s="117">
        <v>1</v>
      </c>
      <c r="Q64" s="118" t="s">
        <v>214</v>
      </c>
      <c r="R64" s="524"/>
      <c r="S64" s="839"/>
    </row>
    <row r="65" spans="2:19" ht="13.5" customHeight="1">
      <c r="B65" s="907"/>
      <c r="C65" s="812" t="s">
        <v>65</v>
      </c>
      <c r="D65" s="279">
        <v>3</v>
      </c>
      <c r="E65" s="118" t="s">
        <v>214</v>
      </c>
      <c r="F65" s="279">
        <v>1</v>
      </c>
      <c r="G65" s="839" t="s">
        <v>214</v>
      </c>
      <c r="H65" s="117">
        <v>1</v>
      </c>
      <c r="I65" s="118" t="s">
        <v>214</v>
      </c>
      <c r="J65" s="279"/>
      <c r="K65" s="839"/>
      <c r="L65" s="117">
        <v>1</v>
      </c>
      <c r="M65" s="118" t="s">
        <v>214</v>
      </c>
      <c r="N65" s="279">
        <v>1</v>
      </c>
      <c r="O65" s="839" t="s">
        <v>238</v>
      </c>
      <c r="P65" s="117">
        <v>1</v>
      </c>
      <c r="Q65" s="118" t="s">
        <v>214</v>
      </c>
      <c r="R65" s="840">
        <v>2</v>
      </c>
      <c r="S65" s="839" t="s">
        <v>214</v>
      </c>
    </row>
    <row r="66" spans="2:19" ht="13.5" customHeight="1">
      <c r="B66" s="908"/>
      <c r="C66" s="826" t="s">
        <v>66</v>
      </c>
      <c r="D66" s="313">
        <v>2</v>
      </c>
      <c r="E66" s="735" t="s">
        <v>214</v>
      </c>
      <c r="F66" s="313"/>
      <c r="G66" s="861"/>
      <c r="H66" s="315"/>
      <c r="I66" s="735"/>
      <c r="J66" s="313">
        <v>2</v>
      </c>
      <c r="K66" s="861"/>
      <c r="L66" s="315">
        <v>1</v>
      </c>
      <c r="M66" s="735" t="s">
        <v>214</v>
      </c>
      <c r="N66" s="313"/>
      <c r="O66" s="861"/>
      <c r="P66" s="315"/>
      <c r="Q66" s="735"/>
      <c r="R66" s="862"/>
      <c r="S66" s="861"/>
    </row>
    <row r="67" spans="2:19" ht="13.5" customHeight="1">
      <c r="B67" s="906" t="s">
        <v>195</v>
      </c>
      <c r="C67" s="273" t="s">
        <v>197</v>
      </c>
      <c r="D67" s="877">
        <f>COUNTA(D4:D66)</f>
        <v>46</v>
      </c>
      <c r="E67" s="878">
        <f t="shared" ref="E67:S67" si="0">COUNTA(E4:E66)</f>
        <v>48</v>
      </c>
      <c r="F67" s="877">
        <f t="shared" si="0"/>
        <v>44</v>
      </c>
      <c r="G67" s="879">
        <f t="shared" si="0"/>
        <v>45</v>
      </c>
      <c r="H67" s="880">
        <f t="shared" si="0"/>
        <v>24</v>
      </c>
      <c r="I67" s="878">
        <f t="shared" si="0"/>
        <v>24</v>
      </c>
      <c r="J67" s="881">
        <f t="shared" si="0"/>
        <v>13</v>
      </c>
      <c r="K67" s="768">
        <f t="shared" si="0"/>
        <v>14</v>
      </c>
      <c r="L67" s="880">
        <f t="shared" si="0"/>
        <v>24</v>
      </c>
      <c r="M67" s="878">
        <f t="shared" si="0"/>
        <v>22</v>
      </c>
      <c r="N67" s="877">
        <f t="shared" si="0"/>
        <v>23</v>
      </c>
      <c r="O67" s="879">
        <f t="shared" si="0"/>
        <v>21</v>
      </c>
      <c r="P67" s="880">
        <f t="shared" ref="P67:Q67" si="1">COUNTA(P4:P66)</f>
        <v>36</v>
      </c>
      <c r="Q67" s="878">
        <f t="shared" si="1"/>
        <v>37</v>
      </c>
      <c r="R67" s="881">
        <f t="shared" si="0"/>
        <v>27</v>
      </c>
      <c r="S67" s="768">
        <f t="shared" si="0"/>
        <v>33</v>
      </c>
    </row>
    <row r="68" spans="2:19" ht="13.5" customHeight="1">
      <c r="B68" s="908"/>
      <c r="C68" s="609" t="s">
        <v>198</v>
      </c>
      <c r="D68" s="877">
        <f>SUM(D4:D66)</f>
        <v>1179</v>
      </c>
      <c r="E68" s="878"/>
      <c r="F68" s="877">
        <f>SUM(F4:F66)</f>
        <v>831</v>
      </c>
      <c r="G68" s="879"/>
      <c r="H68" s="880">
        <f>SUM(H4:H66)</f>
        <v>148</v>
      </c>
      <c r="I68" s="878"/>
      <c r="J68" s="877">
        <f>SUM(J4:J66)</f>
        <v>120</v>
      </c>
      <c r="K68" s="879"/>
      <c r="L68" s="880">
        <f>SUM(L4:L66)</f>
        <v>25</v>
      </c>
      <c r="M68" s="878"/>
      <c r="N68" s="877">
        <f>SUM(N4:N66)</f>
        <v>613</v>
      </c>
      <c r="O68" s="879"/>
      <c r="P68" s="880">
        <f>SUM(P4:P66)</f>
        <v>428</v>
      </c>
      <c r="Q68" s="878"/>
      <c r="R68" s="877">
        <f>SUM(R4:R66)</f>
        <v>2589</v>
      </c>
      <c r="S68" s="879"/>
    </row>
    <row r="69" spans="2:19" ht="6" customHeight="1"/>
  </sheetData>
  <mergeCells count="16">
    <mergeCell ref="B67:B68"/>
    <mergeCell ref="R1:S1"/>
    <mergeCell ref="R2:S2"/>
    <mergeCell ref="B18:B39"/>
    <mergeCell ref="B40:B51"/>
    <mergeCell ref="B52:B66"/>
    <mergeCell ref="D2:E2"/>
    <mergeCell ref="B2:C3"/>
    <mergeCell ref="B4:C4"/>
    <mergeCell ref="B5:B17"/>
    <mergeCell ref="F2:G2"/>
    <mergeCell ref="H2:I2"/>
    <mergeCell ref="J2:K2"/>
    <mergeCell ref="L2:M2"/>
    <mergeCell ref="N2:O2"/>
    <mergeCell ref="P2:Q2"/>
  </mergeCells>
  <phoneticPr fontId="7"/>
  <dataValidations count="1">
    <dataValidation type="list" allowBlank="1" showInputMessage="1" showErrorMessage="1" sqref="E17 Q53 O53 M53 K53 I53 G53 E53 M23 I23 G62 K44 Q20:Q21 O33 G60 K33 I33 G33 E33 S23 Q23 O23 S46 S17 K23 Q44 O44 M44 I44 G44 E44 O15 M15 K15 I15 G15 E15 S20:S21 S15 M33 K62 M62 O62 Q62 E62 Q48:Q49 O48 M48 K48 I48 G48 G20:G21 E20:E21 S60 Q33 O20:O21 M20:M21 K20:K21 I20:I21 S53 E48:E49 Q46 O46 M46 K46 I46 G46 E46 S62 S33 O60 M60 K60 I60:I62 Q60 E60 S48 Q17 O17 M17 K17 I17 G17 S44" xr:uid="{00000000-0002-0000-0C00-000000000000}">
      <formula1>"○"</formula1>
    </dataValidation>
  </dataValidations>
  <printOptions horizontalCentered="1"/>
  <pageMargins left="0.59055118110236227" right="0.59055118110236227" top="0.59055118110236227" bottom="0.59055118110236227" header="0.31496062992125984" footer="0.31496062992125984"/>
  <pageSetup paperSize="9" scale="86" fitToHeight="0" orientation="portrait"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7EA7C-3F95-48D8-AA85-5D56249E0027}">
  <dimension ref="A1:J77"/>
  <sheetViews>
    <sheetView view="pageBreakPreview" zoomScaleNormal="100" zoomScaleSheetLayoutView="100" workbookViewId="0">
      <pane xSplit="1" ySplit="5" topLeftCell="B58" activePane="bottomRight" state="frozen"/>
      <selection pane="topRight" activeCell="B1" sqref="B1"/>
      <selection pane="bottomLeft" activeCell="A8" sqref="A8"/>
      <selection pane="bottomRight" activeCell="O66" sqref="O66"/>
    </sheetView>
  </sheetViews>
  <sheetFormatPr defaultColWidth="9" defaultRowHeight="13"/>
  <cols>
    <col min="1" max="1" width="1" style="106" customWidth="1"/>
    <col min="2" max="2" width="2.7265625" style="106" customWidth="1"/>
    <col min="3" max="3" width="7.08984375" style="106" customWidth="1"/>
    <col min="4" max="8" width="9.453125" style="108" customWidth="1"/>
    <col min="9" max="9" width="8.7265625" style="108" customWidth="1"/>
    <col min="10" max="10" width="21.36328125" style="108" customWidth="1"/>
    <col min="11" max="14" width="9" style="106"/>
    <col min="15" max="15" width="3" style="106" customWidth="1"/>
    <col min="16" max="16384" width="9" style="106"/>
  </cols>
  <sheetData>
    <row r="1" spans="1:10" ht="18" customHeight="1">
      <c r="A1" s="29"/>
      <c r="B1" s="80" t="s">
        <v>68</v>
      </c>
      <c r="C1" s="81"/>
      <c r="D1" s="119"/>
      <c r="E1" s="119"/>
      <c r="F1" s="119"/>
      <c r="G1" s="119"/>
      <c r="H1" s="119"/>
      <c r="I1" s="120"/>
      <c r="J1" s="107"/>
    </row>
    <row r="2" spans="1:10" ht="10" customHeight="1">
      <c r="A2" s="29"/>
      <c r="B2" s="29"/>
      <c r="C2" s="29"/>
      <c r="D2" s="107"/>
      <c r="E2" s="107"/>
      <c r="F2" s="107"/>
      <c r="G2" s="107"/>
      <c r="H2" s="107"/>
      <c r="I2" s="107"/>
      <c r="J2" s="107"/>
    </row>
    <row r="3" spans="1:10" ht="18" customHeight="1">
      <c r="A3" s="29"/>
      <c r="B3" s="23" t="s">
        <v>512</v>
      </c>
      <c r="C3" s="23"/>
      <c r="D3" s="121"/>
      <c r="E3" s="121"/>
      <c r="F3" s="121"/>
      <c r="G3" s="121"/>
      <c r="H3" s="121"/>
      <c r="I3" s="121"/>
      <c r="J3" s="882"/>
    </row>
    <row r="4" spans="1:10" ht="18" customHeight="1">
      <c r="A4" s="29"/>
      <c r="B4" s="938"/>
      <c r="C4" s="938"/>
      <c r="D4" s="935" t="s">
        <v>69</v>
      </c>
      <c r="E4" s="935"/>
      <c r="F4" s="935" t="s">
        <v>507</v>
      </c>
      <c r="G4" s="935"/>
      <c r="H4" s="934" t="s">
        <v>509</v>
      </c>
      <c r="I4" s="933" t="s">
        <v>510</v>
      </c>
      <c r="J4" s="883"/>
    </row>
    <row r="5" spans="1:10" ht="49.5" customHeight="1">
      <c r="A5" s="29"/>
      <c r="B5" s="938"/>
      <c r="C5" s="938"/>
      <c r="D5" s="260" t="s">
        <v>505</v>
      </c>
      <c r="E5" s="260" t="s">
        <v>506</v>
      </c>
      <c r="F5" s="260" t="s">
        <v>511</v>
      </c>
      <c r="G5" s="260" t="s">
        <v>508</v>
      </c>
      <c r="H5" s="934"/>
      <c r="I5" s="933"/>
      <c r="J5" s="883"/>
    </row>
    <row r="6" spans="1:10" ht="18" customHeight="1">
      <c r="A6" s="29"/>
      <c r="B6" s="936" t="s">
        <v>0</v>
      </c>
      <c r="C6" s="937"/>
      <c r="D6" s="261">
        <v>2</v>
      </c>
      <c r="E6" s="262">
        <v>0</v>
      </c>
      <c r="F6" s="263">
        <v>22</v>
      </c>
      <c r="G6" s="128">
        <v>3</v>
      </c>
      <c r="H6" s="128">
        <v>0</v>
      </c>
      <c r="I6" s="264">
        <v>27</v>
      </c>
      <c r="J6" s="884"/>
    </row>
    <row r="7" spans="1:10" ht="18" customHeight="1">
      <c r="A7" s="29"/>
      <c r="B7" s="905" t="s">
        <v>1</v>
      </c>
      <c r="C7" s="78" t="s">
        <v>2</v>
      </c>
      <c r="D7" s="137">
        <v>4</v>
      </c>
      <c r="E7" s="138">
        <v>0</v>
      </c>
      <c r="F7" s="265">
        <v>0</v>
      </c>
      <c r="G7" s="142">
        <v>0</v>
      </c>
      <c r="H7" s="140">
        <v>0</v>
      </c>
      <c r="I7" s="241">
        <f t="shared" ref="I7:I40" si="0">SUM(D7:F7,G7,H7)</f>
        <v>4</v>
      </c>
      <c r="J7" s="884"/>
    </row>
    <row r="8" spans="1:10" ht="18" customHeight="1">
      <c r="A8" s="29"/>
      <c r="B8" s="905"/>
      <c r="C8" s="25" t="s">
        <v>3</v>
      </c>
      <c r="D8" s="146">
        <v>1</v>
      </c>
      <c r="E8" s="147">
        <v>0</v>
      </c>
      <c r="F8" s="147">
        <v>0</v>
      </c>
      <c r="G8" s="150">
        <v>0</v>
      </c>
      <c r="H8" s="115">
        <v>0</v>
      </c>
      <c r="I8" s="147">
        <f t="shared" si="0"/>
        <v>1</v>
      </c>
      <c r="J8" s="884"/>
    </row>
    <row r="9" spans="1:10" ht="18" customHeight="1">
      <c r="A9" s="29"/>
      <c r="B9" s="905"/>
      <c r="C9" s="25" t="s">
        <v>4</v>
      </c>
      <c r="D9" s="146">
        <v>0</v>
      </c>
      <c r="E9" s="147">
        <v>0</v>
      </c>
      <c r="F9" s="147">
        <v>0</v>
      </c>
      <c r="G9" s="150">
        <v>0</v>
      </c>
      <c r="H9" s="115">
        <v>0</v>
      </c>
      <c r="I9" s="147">
        <f t="shared" si="0"/>
        <v>0</v>
      </c>
      <c r="J9" s="884"/>
    </row>
    <row r="10" spans="1:10" ht="18" customHeight="1">
      <c r="A10" s="29"/>
      <c r="B10" s="905"/>
      <c r="C10" s="25" t="s">
        <v>5</v>
      </c>
      <c r="D10" s="146">
        <v>0</v>
      </c>
      <c r="E10" s="147">
        <v>0</v>
      </c>
      <c r="F10" s="147">
        <v>0</v>
      </c>
      <c r="G10" s="150">
        <v>0</v>
      </c>
      <c r="H10" s="115">
        <v>0</v>
      </c>
      <c r="I10" s="147">
        <f t="shared" si="0"/>
        <v>0</v>
      </c>
      <c r="J10" s="884"/>
    </row>
    <row r="11" spans="1:10" ht="18" customHeight="1">
      <c r="A11" s="29"/>
      <c r="B11" s="905"/>
      <c r="C11" s="26" t="s">
        <v>6</v>
      </c>
      <c r="D11" s="154">
        <v>1</v>
      </c>
      <c r="E11" s="155">
        <v>0</v>
      </c>
      <c r="F11" s="155">
        <v>0</v>
      </c>
      <c r="G11" s="159">
        <v>0</v>
      </c>
      <c r="H11" s="157">
        <v>0</v>
      </c>
      <c r="I11" s="147">
        <f t="shared" si="0"/>
        <v>1</v>
      </c>
      <c r="J11" s="884"/>
    </row>
    <row r="12" spans="1:10" ht="18" customHeight="1">
      <c r="A12" s="29"/>
      <c r="B12" s="905"/>
      <c r="C12" s="25" t="s">
        <v>7</v>
      </c>
      <c r="D12" s="146">
        <v>1</v>
      </c>
      <c r="E12" s="147">
        <v>0</v>
      </c>
      <c r="F12" s="147">
        <v>0</v>
      </c>
      <c r="G12" s="150">
        <v>0</v>
      </c>
      <c r="H12" s="115">
        <v>0</v>
      </c>
      <c r="I12" s="147">
        <f t="shared" si="0"/>
        <v>1</v>
      </c>
      <c r="J12" s="884"/>
    </row>
    <row r="13" spans="1:10" ht="18" customHeight="1">
      <c r="A13" s="29"/>
      <c r="B13" s="905"/>
      <c r="C13" s="26" t="s">
        <v>8</v>
      </c>
      <c r="D13" s="164">
        <v>2</v>
      </c>
      <c r="E13" s="165">
        <v>0</v>
      </c>
      <c r="F13" s="165">
        <v>1</v>
      </c>
      <c r="G13" s="168">
        <v>0</v>
      </c>
      <c r="H13" s="162">
        <v>0</v>
      </c>
      <c r="I13" s="165">
        <f t="shared" si="0"/>
        <v>3</v>
      </c>
      <c r="J13" s="885"/>
    </row>
    <row r="14" spans="1:10" ht="18" customHeight="1">
      <c r="A14" s="29"/>
      <c r="B14" s="905"/>
      <c r="C14" s="25" t="s">
        <v>9</v>
      </c>
      <c r="D14" s="146">
        <v>1</v>
      </c>
      <c r="E14" s="147">
        <v>0</v>
      </c>
      <c r="F14" s="147">
        <v>0</v>
      </c>
      <c r="G14" s="150">
        <v>0</v>
      </c>
      <c r="H14" s="115">
        <v>0</v>
      </c>
      <c r="I14" s="147">
        <f t="shared" si="0"/>
        <v>1</v>
      </c>
      <c r="J14" s="884"/>
    </row>
    <row r="15" spans="1:10" ht="18" customHeight="1">
      <c r="A15" s="29"/>
      <c r="B15" s="905"/>
      <c r="C15" s="26" t="s">
        <v>10</v>
      </c>
      <c r="D15" s="164">
        <v>1</v>
      </c>
      <c r="E15" s="165">
        <v>0</v>
      </c>
      <c r="F15" s="165">
        <v>3</v>
      </c>
      <c r="G15" s="168">
        <v>0</v>
      </c>
      <c r="H15" s="162">
        <v>0</v>
      </c>
      <c r="I15" s="147">
        <f t="shared" si="0"/>
        <v>4</v>
      </c>
      <c r="J15" s="884"/>
    </row>
    <row r="16" spans="1:10" ht="18" customHeight="1">
      <c r="A16" s="29"/>
      <c r="B16" s="905"/>
      <c r="C16" s="25" t="s">
        <v>11</v>
      </c>
      <c r="D16" s="171">
        <v>1</v>
      </c>
      <c r="E16" s="172">
        <v>0</v>
      </c>
      <c r="F16" s="172">
        <v>1</v>
      </c>
      <c r="G16" s="176">
        <v>0</v>
      </c>
      <c r="H16" s="115">
        <v>0</v>
      </c>
      <c r="I16" s="147">
        <f t="shared" si="0"/>
        <v>2</v>
      </c>
      <c r="J16" s="884"/>
    </row>
    <row r="17" spans="1:10" ht="18" customHeight="1">
      <c r="A17" s="29"/>
      <c r="B17" s="905"/>
      <c r="C17" s="25" t="s">
        <v>12</v>
      </c>
      <c r="D17" s="178">
        <v>0</v>
      </c>
      <c r="E17" s="179">
        <v>1</v>
      </c>
      <c r="F17" s="179">
        <v>0</v>
      </c>
      <c r="G17" s="183">
        <v>0</v>
      </c>
      <c r="H17" s="181">
        <v>0</v>
      </c>
      <c r="I17" s="147">
        <f t="shared" si="0"/>
        <v>1</v>
      </c>
      <c r="J17" s="884"/>
    </row>
    <row r="18" spans="1:10" ht="18" customHeight="1">
      <c r="A18" s="29"/>
      <c r="B18" s="905"/>
      <c r="C18" s="25" t="s">
        <v>13</v>
      </c>
      <c r="D18" s="146">
        <v>1</v>
      </c>
      <c r="E18" s="147">
        <v>0</v>
      </c>
      <c r="F18" s="147">
        <v>0</v>
      </c>
      <c r="G18" s="150">
        <v>0</v>
      </c>
      <c r="H18" s="115">
        <v>0</v>
      </c>
      <c r="I18" s="147">
        <f t="shared" si="0"/>
        <v>1</v>
      </c>
      <c r="J18" s="884"/>
    </row>
    <row r="19" spans="1:10" ht="18" customHeight="1">
      <c r="A19" s="29"/>
      <c r="B19" s="905"/>
      <c r="C19" s="28" t="s">
        <v>14</v>
      </c>
      <c r="D19" s="185">
        <v>1</v>
      </c>
      <c r="E19" s="186">
        <v>0</v>
      </c>
      <c r="F19" s="186">
        <v>0</v>
      </c>
      <c r="G19" s="190">
        <v>0</v>
      </c>
      <c r="H19" s="188">
        <v>0</v>
      </c>
      <c r="I19" s="205">
        <f t="shared" si="0"/>
        <v>1</v>
      </c>
      <c r="J19" s="884"/>
    </row>
    <row r="20" spans="1:10" ht="18" customHeight="1">
      <c r="A20" s="29"/>
      <c r="B20" s="906" t="s">
        <v>15</v>
      </c>
      <c r="C20" s="78" t="s">
        <v>16</v>
      </c>
      <c r="D20" s="138">
        <v>2</v>
      </c>
      <c r="E20" s="138">
        <v>0</v>
      </c>
      <c r="F20" s="197">
        <v>0</v>
      </c>
      <c r="G20" s="199">
        <v>0</v>
      </c>
      <c r="H20" s="199">
        <v>0</v>
      </c>
      <c r="I20" s="243">
        <f t="shared" si="0"/>
        <v>2</v>
      </c>
      <c r="J20" s="884"/>
    </row>
    <row r="21" spans="1:10" ht="18" customHeight="1">
      <c r="A21" s="29"/>
      <c r="B21" s="907"/>
      <c r="C21" s="25" t="s">
        <v>17</v>
      </c>
      <c r="D21" s="147">
        <v>4</v>
      </c>
      <c r="E21" s="147">
        <v>2</v>
      </c>
      <c r="F21" s="115">
        <v>6</v>
      </c>
      <c r="G21" s="115">
        <v>4</v>
      </c>
      <c r="H21" s="115">
        <v>8</v>
      </c>
      <c r="I21" s="147">
        <f>SUM(D21:F21,G21,H21)</f>
        <v>24</v>
      </c>
      <c r="J21" s="884"/>
    </row>
    <row r="22" spans="1:10" ht="18" customHeight="1">
      <c r="A22" s="29"/>
      <c r="B22" s="907"/>
      <c r="C22" s="26" t="s">
        <v>18</v>
      </c>
      <c r="D22" s="165">
        <v>2</v>
      </c>
      <c r="E22" s="165">
        <v>0</v>
      </c>
      <c r="F22" s="162">
        <v>0</v>
      </c>
      <c r="G22" s="162">
        <v>0</v>
      </c>
      <c r="H22" s="162">
        <v>0</v>
      </c>
      <c r="I22" s="165">
        <f t="shared" ref="I22" si="1">SUM(D22:F22,G22,H22)</f>
        <v>2</v>
      </c>
      <c r="J22" s="885"/>
    </row>
    <row r="23" spans="1:10" ht="18" customHeight="1">
      <c r="A23" s="29"/>
      <c r="B23" s="907"/>
      <c r="C23" s="25" t="s">
        <v>19</v>
      </c>
      <c r="D23" s="179">
        <v>1</v>
      </c>
      <c r="E23" s="179">
        <v>0</v>
      </c>
      <c r="F23" s="181">
        <v>0</v>
      </c>
      <c r="G23" s="181">
        <v>0</v>
      </c>
      <c r="H23" s="181">
        <v>0</v>
      </c>
      <c r="I23" s="147">
        <f>SUM(D23:F23,G23,H23)</f>
        <v>1</v>
      </c>
      <c r="J23" s="884"/>
    </row>
    <row r="24" spans="1:10" ht="18" customHeight="1">
      <c r="A24" s="29"/>
      <c r="B24" s="907"/>
      <c r="C24" s="25" t="s">
        <v>20</v>
      </c>
      <c r="D24" s="147">
        <v>3</v>
      </c>
      <c r="E24" s="147">
        <v>0</v>
      </c>
      <c r="F24" s="115">
        <v>7</v>
      </c>
      <c r="G24" s="115">
        <v>0</v>
      </c>
      <c r="H24" s="115">
        <v>0</v>
      </c>
      <c r="I24" s="147">
        <f t="shared" ref="I24" si="2">SUM(D24:F24,G24,H24)</f>
        <v>10</v>
      </c>
      <c r="J24" s="884"/>
    </row>
    <row r="25" spans="1:10" ht="18" customHeight="1">
      <c r="A25" s="29"/>
      <c r="B25" s="907"/>
      <c r="C25" s="25" t="s">
        <v>21</v>
      </c>
      <c r="D25" s="179">
        <v>1</v>
      </c>
      <c r="E25" s="179">
        <v>1</v>
      </c>
      <c r="F25" s="115">
        <v>0</v>
      </c>
      <c r="G25" s="181">
        <v>3</v>
      </c>
      <c r="H25" s="181">
        <v>0</v>
      </c>
      <c r="I25" s="147">
        <f t="shared" si="0"/>
        <v>5</v>
      </c>
      <c r="J25" s="884"/>
    </row>
    <row r="26" spans="1:10" ht="18" customHeight="1">
      <c r="A26" s="29"/>
      <c r="B26" s="907"/>
      <c r="C26" s="25" t="s">
        <v>22</v>
      </c>
      <c r="D26" s="147">
        <v>0</v>
      </c>
      <c r="E26" s="147">
        <v>0</v>
      </c>
      <c r="F26" s="115">
        <v>4</v>
      </c>
      <c r="G26" s="115">
        <v>0</v>
      </c>
      <c r="H26" s="115">
        <v>0</v>
      </c>
      <c r="I26" s="147">
        <f t="shared" si="0"/>
        <v>4</v>
      </c>
      <c r="J26" s="884"/>
    </row>
    <row r="27" spans="1:10" ht="18" customHeight="1">
      <c r="A27" s="29"/>
      <c r="B27" s="907"/>
      <c r="C27" s="25" t="s">
        <v>23</v>
      </c>
      <c r="D27" s="147">
        <v>1</v>
      </c>
      <c r="E27" s="147">
        <v>0</v>
      </c>
      <c r="F27" s="115">
        <v>0</v>
      </c>
      <c r="G27" s="115">
        <v>0</v>
      </c>
      <c r="H27" s="115">
        <v>0</v>
      </c>
      <c r="I27" s="147">
        <f t="shared" si="0"/>
        <v>1</v>
      </c>
      <c r="J27" s="884"/>
    </row>
    <row r="28" spans="1:10" ht="18" customHeight="1">
      <c r="A28" s="29"/>
      <c r="B28" s="907"/>
      <c r="C28" s="25" t="s">
        <v>24</v>
      </c>
      <c r="D28" s="147">
        <v>0</v>
      </c>
      <c r="E28" s="147">
        <v>0</v>
      </c>
      <c r="F28" s="115">
        <v>0</v>
      </c>
      <c r="G28" s="115">
        <v>0</v>
      </c>
      <c r="H28" s="115">
        <v>0</v>
      </c>
      <c r="I28" s="147">
        <f t="shared" si="0"/>
        <v>0</v>
      </c>
      <c r="J28" s="884"/>
    </row>
    <row r="29" spans="1:10" ht="18" customHeight="1">
      <c r="A29" s="29"/>
      <c r="B29" s="907"/>
      <c r="C29" s="25" t="s">
        <v>25</v>
      </c>
      <c r="D29" s="147">
        <v>2</v>
      </c>
      <c r="E29" s="147">
        <v>0</v>
      </c>
      <c r="F29" s="115">
        <v>0</v>
      </c>
      <c r="G29" s="115">
        <v>0</v>
      </c>
      <c r="H29" s="115">
        <v>0</v>
      </c>
      <c r="I29" s="147">
        <f t="shared" si="0"/>
        <v>2</v>
      </c>
      <c r="J29" s="884"/>
    </row>
    <row r="30" spans="1:10" ht="18" customHeight="1">
      <c r="A30" s="29"/>
      <c r="B30" s="907"/>
      <c r="C30" s="25" t="s">
        <v>26</v>
      </c>
      <c r="D30" s="147">
        <v>1</v>
      </c>
      <c r="E30" s="147">
        <v>0</v>
      </c>
      <c r="F30" s="115">
        <v>4</v>
      </c>
      <c r="G30" s="115">
        <v>1</v>
      </c>
      <c r="H30" s="115">
        <v>0</v>
      </c>
      <c r="I30" s="147">
        <f t="shared" si="0"/>
        <v>6</v>
      </c>
      <c r="J30" s="884"/>
    </row>
    <row r="31" spans="1:10" ht="18" customHeight="1">
      <c r="A31" s="29"/>
      <c r="B31" s="907"/>
      <c r="C31" s="25" t="s">
        <v>27</v>
      </c>
      <c r="D31" s="147">
        <v>1</v>
      </c>
      <c r="E31" s="147">
        <v>0</v>
      </c>
      <c r="F31" s="115">
        <v>0</v>
      </c>
      <c r="G31" s="115">
        <v>0</v>
      </c>
      <c r="H31" s="115">
        <v>0</v>
      </c>
      <c r="I31" s="147">
        <f t="shared" si="0"/>
        <v>1</v>
      </c>
      <c r="J31" s="884"/>
    </row>
    <row r="32" spans="1:10" ht="18" customHeight="1">
      <c r="A32" s="29"/>
      <c r="B32" s="907"/>
      <c r="C32" s="26" t="s">
        <v>28</v>
      </c>
      <c r="D32" s="202">
        <v>1</v>
      </c>
      <c r="E32" s="202">
        <v>0</v>
      </c>
      <c r="F32" s="203">
        <v>0</v>
      </c>
      <c r="G32" s="203">
        <v>0</v>
      </c>
      <c r="H32" s="203">
        <v>0</v>
      </c>
      <c r="I32" s="202">
        <f t="shared" si="0"/>
        <v>1</v>
      </c>
      <c r="J32" s="886"/>
    </row>
    <row r="33" spans="1:10" ht="18" customHeight="1">
      <c r="A33" s="29"/>
      <c r="B33" s="907"/>
      <c r="C33" s="25" t="s">
        <v>29</v>
      </c>
      <c r="D33" s="147">
        <v>0</v>
      </c>
      <c r="E33" s="147">
        <v>0</v>
      </c>
      <c r="F33" s="115">
        <v>0</v>
      </c>
      <c r="G33" s="115">
        <v>0</v>
      </c>
      <c r="H33" s="115">
        <v>0</v>
      </c>
      <c r="I33" s="147">
        <f t="shared" si="0"/>
        <v>0</v>
      </c>
      <c r="J33" s="884"/>
    </row>
    <row r="34" spans="1:10" ht="18" customHeight="1">
      <c r="A34" s="29"/>
      <c r="B34" s="907"/>
      <c r="C34" s="25" t="s">
        <v>30</v>
      </c>
      <c r="D34" s="147">
        <v>0</v>
      </c>
      <c r="E34" s="147">
        <v>0</v>
      </c>
      <c r="F34" s="115">
        <v>0</v>
      </c>
      <c r="G34" s="115">
        <v>0</v>
      </c>
      <c r="H34" s="115">
        <v>0</v>
      </c>
      <c r="I34" s="147">
        <f t="shared" si="0"/>
        <v>0</v>
      </c>
      <c r="J34" s="884"/>
    </row>
    <row r="35" spans="1:10" ht="18" customHeight="1">
      <c r="A35" s="29"/>
      <c r="B35" s="907"/>
      <c r="C35" s="25" t="s">
        <v>31</v>
      </c>
      <c r="D35" s="179">
        <v>0</v>
      </c>
      <c r="E35" s="179">
        <v>0</v>
      </c>
      <c r="F35" s="181">
        <v>0</v>
      </c>
      <c r="G35" s="181">
        <v>0</v>
      </c>
      <c r="H35" s="181">
        <v>0</v>
      </c>
      <c r="I35" s="147">
        <f t="shared" si="0"/>
        <v>0</v>
      </c>
      <c r="J35" s="884"/>
    </row>
    <row r="36" spans="1:10" ht="18" customHeight="1">
      <c r="A36" s="29"/>
      <c r="B36" s="907"/>
      <c r="C36" s="25" t="s">
        <v>32</v>
      </c>
      <c r="D36" s="147">
        <v>1</v>
      </c>
      <c r="E36" s="147">
        <v>0</v>
      </c>
      <c r="F36" s="115">
        <v>0</v>
      </c>
      <c r="G36" s="115">
        <v>0</v>
      </c>
      <c r="H36" s="115">
        <v>0</v>
      </c>
      <c r="I36" s="147">
        <f t="shared" si="0"/>
        <v>1</v>
      </c>
      <c r="J36" s="884"/>
    </row>
    <row r="37" spans="1:10" ht="18" customHeight="1">
      <c r="A37" s="29"/>
      <c r="B37" s="907"/>
      <c r="C37" s="25" t="s">
        <v>33</v>
      </c>
      <c r="D37" s="147">
        <v>2</v>
      </c>
      <c r="E37" s="147">
        <v>0</v>
      </c>
      <c r="F37" s="115">
        <v>0</v>
      </c>
      <c r="G37" s="115">
        <v>0</v>
      </c>
      <c r="H37" s="115">
        <v>0</v>
      </c>
      <c r="I37" s="147">
        <f t="shared" si="0"/>
        <v>2</v>
      </c>
      <c r="J37" s="884"/>
    </row>
    <row r="38" spans="1:10" ht="18" customHeight="1">
      <c r="A38" s="29"/>
      <c r="B38" s="907"/>
      <c r="C38" s="25" t="s">
        <v>34</v>
      </c>
      <c r="D38" s="147">
        <v>0</v>
      </c>
      <c r="E38" s="147">
        <v>0</v>
      </c>
      <c r="F38" s="115">
        <v>0</v>
      </c>
      <c r="G38" s="115">
        <v>0</v>
      </c>
      <c r="H38" s="115">
        <v>0</v>
      </c>
      <c r="I38" s="147">
        <f t="shared" si="0"/>
        <v>0</v>
      </c>
      <c r="J38" s="884"/>
    </row>
    <row r="39" spans="1:10" ht="18" customHeight="1">
      <c r="A39" s="29"/>
      <c r="B39" s="907"/>
      <c r="C39" s="25" t="s">
        <v>35</v>
      </c>
      <c r="D39" s="202">
        <v>0</v>
      </c>
      <c r="E39" s="202">
        <v>0</v>
      </c>
      <c r="F39" s="203">
        <v>0</v>
      </c>
      <c r="G39" s="203">
        <v>0</v>
      </c>
      <c r="H39" s="203">
        <v>0</v>
      </c>
      <c r="I39" s="202">
        <f t="shared" si="0"/>
        <v>0</v>
      </c>
      <c r="J39" s="886"/>
    </row>
    <row r="40" spans="1:10" ht="18" customHeight="1">
      <c r="A40" s="29"/>
      <c r="B40" s="907"/>
      <c r="C40" s="25" t="s">
        <v>36</v>
      </c>
      <c r="D40" s="147">
        <v>0</v>
      </c>
      <c r="E40" s="147">
        <v>0</v>
      </c>
      <c r="F40" s="115">
        <v>0</v>
      </c>
      <c r="G40" s="115">
        <v>0</v>
      </c>
      <c r="H40" s="115">
        <v>0</v>
      </c>
      <c r="I40" s="147">
        <f t="shared" si="0"/>
        <v>0</v>
      </c>
      <c r="J40" s="884"/>
    </row>
    <row r="41" spans="1:10" ht="18" customHeight="1">
      <c r="A41" s="29"/>
      <c r="B41" s="908"/>
      <c r="C41" s="79" t="s">
        <v>37</v>
      </c>
      <c r="D41" s="205">
        <v>0</v>
      </c>
      <c r="E41" s="205">
        <v>0</v>
      </c>
      <c r="F41" s="195">
        <v>0</v>
      </c>
      <c r="G41" s="195">
        <v>0</v>
      </c>
      <c r="H41" s="195">
        <v>0</v>
      </c>
      <c r="I41" s="266">
        <f>SUM(D41:F41,G41,H41)</f>
        <v>0</v>
      </c>
      <c r="J41" s="884"/>
    </row>
    <row r="42" spans="1:10" ht="6" customHeight="1">
      <c r="A42" s="29"/>
      <c r="B42" s="29"/>
      <c r="C42" s="29"/>
      <c r="D42" s="107"/>
      <c r="E42" s="107"/>
      <c r="F42" s="107"/>
      <c r="G42" s="107"/>
      <c r="H42" s="107"/>
      <c r="I42" s="107"/>
      <c r="J42" s="107"/>
    </row>
    <row r="43" spans="1:10" ht="6" customHeight="1">
      <c r="A43" s="29"/>
      <c r="B43" s="29"/>
      <c r="C43" s="29"/>
      <c r="D43" s="107"/>
      <c r="E43" s="107"/>
      <c r="F43" s="107"/>
      <c r="G43" s="107"/>
      <c r="H43" s="107"/>
      <c r="I43" s="107"/>
      <c r="J43" s="107"/>
    </row>
    <row r="44" spans="1:10" ht="18" customHeight="1">
      <c r="A44" s="29"/>
      <c r="B44" s="901"/>
      <c r="C44" s="909"/>
      <c r="D44" s="932" t="s">
        <v>69</v>
      </c>
      <c r="E44" s="915"/>
      <c r="F44" s="932" t="s">
        <v>507</v>
      </c>
      <c r="G44" s="915"/>
      <c r="H44" s="919" t="s">
        <v>509</v>
      </c>
      <c r="I44" s="930" t="s">
        <v>510</v>
      </c>
      <c r="J44" s="883"/>
    </row>
    <row r="45" spans="1:10" ht="49.5" customHeight="1">
      <c r="A45" s="29"/>
      <c r="B45" s="910"/>
      <c r="C45" s="911"/>
      <c r="D45" s="260" t="s">
        <v>505</v>
      </c>
      <c r="E45" s="260" t="s">
        <v>506</v>
      </c>
      <c r="F45" s="267" t="s">
        <v>72</v>
      </c>
      <c r="G45" s="267" t="s">
        <v>508</v>
      </c>
      <c r="H45" s="920"/>
      <c r="I45" s="931"/>
      <c r="J45" s="883"/>
    </row>
    <row r="46" spans="1:10" ht="18" customHeight="1">
      <c r="A46" s="29"/>
      <c r="B46" s="906" t="s">
        <v>38</v>
      </c>
      <c r="C46" s="78" t="s">
        <v>39</v>
      </c>
      <c r="D46" s="243">
        <v>1</v>
      </c>
      <c r="E46" s="268">
        <v>0</v>
      </c>
      <c r="F46" s="269">
        <v>0</v>
      </c>
      <c r="G46" s="138">
        <v>0</v>
      </c>
      <c r="H46" s="270">
        <v>0</v>
      </c>
      <c r="I46" s="138">
        <f t="shared" ref="I46" si="3">SUM(D46:F46,G46,H46)</f>
        <v>1</v>
      </c>
      <c r="J46" s="884"/>
    </row>
    <row r="47" spans="1:10" ht="18" customHeight="1">
      <c r="A47" s="29"/>
      <c r="B47" s="907"/>
      <c r="C47" s="82" t="s">
        <v>473</v>
      </c>
      <c r="D47" s="211">
        <v>0</v>
      </c>
      <c r="E47" s="212">
        <v>1</v>
      </c>
      <c r="F47" s="215">
        <v>0</v>
      </c>
      <c r="G47" s="211">
        <v>0</v>
      </c>
      <c r="H47" s="213">
        <v>0</v>
      </c>
      <c r="I47" s="147">
        <f t="shared" ref="I47:I71" si="4">SUM(D47:F47,G47,H47)</f>
        <v>1</v>
      </c>
      <c r="J47" s="884"/>
    </row>
    <row r="48" spans="1:10" ht="18" customHeight="1">
      <c r="A48" s="29"/>
      <c r="B48" s="907"/>
      <c r="C48" s="25" t="s">
        <v>41</v>
      </c>
      <c r="D48" s="147">
        <v>0</v>
      </c>
      <c r="E48" s="148">
        <v>0</v>
      </c>
      <c r="F48" s="115">
        <v>0</v>
      </c>
      <c r="G48" s="147">
        <v>0</v>
      </c>
      <c r="H48" s="150">
        <v>0</v>
      </c>
      <c r="I48" s="147">
        <f t="shared" si="4"/>
        <v>0</v>
      </c>
      <c r="J48" s="884"/>
    </row>
    <row r="49" spans="1:10" ht="18" customHeight="1">
      <c r="A49" s="29"/>
      <c r="B49" s="907"/>
      <c r="C49" s="25" t="s">
        <v>42</v>
      </c>
      <c r="D49" s="147">
        <v>0</v>
      </c>
      <c r="E49" s="148">
        <v>0</v>
      </c>
      <c r="F49" s="115">
        <v>0</v>
      </c>
      <c r="G49" s="147">
        <v>0</v>
      </c>
      <c r="H49" s="150">
        <v>0</v>
      </c>
      <c r="I49" s="147">
        <f t="shared" si="4"/>
        <v>0</v>
      </c>
      <c r="J49" s="884"/>
    </row>
    <row r="50" spans="1:10" ht="18" customHeight="1">
      <c r="A50" s="29"/>
      <c r="B50" s="907"/>
      <c r="C50" s="25" t="s">
        <v>43</v>
      </c>
      <c r="D50" s="179">
        <v>0</v>
      </c>
      <c r="E50" s="180">
        <v>0</v>
      </c>
      <c r="F50" s="181">
        <v>0</v>
      </c>
      <c r="G50" s="179">
        <v>0</v>
      </c>
      <c r="H50" s="183">
        <v>0</v>
      </c>
      <c r="I50" s="147">
        <f t="shared" si="4"/>
        <v>0</v>
      </c>
      <c r="J50" s="884"/>
    </row>
    <row r="51" spans="1:10" ht="18" customHeight="1">
      <c r="A51" s="29"/>
      <c r="B51" s="907"/>
      <c r="C51" s="25" t="s">
        <v>44</v>
      </c>
      <c r="D51" s="147">
        <v>0</v>
      </c>
      <c r="E51" s="148">
        <v>0</v>
      </c>
      <c r="F51" s="115">
        <v>0</v>
      </c>
      <c r="G51" s="147">
        <v>0</v>
      </c>
      <c r="H51" s="150">
        <v>5</v>
      </c>
      <c r="I51" s="147">
        <f t="shared" si="4"/>
        <v>5</v>
      </c>
      <c r="J51" s="884"/>
    </row>
    <row r="52" spans="1:10" ht="18" customHeight="1">
      <c r="A52" s="29"/>
      <c r="B52" s="907"/>
      <c r="C52" s="25" t="s">
        <v>45</v>
      </c>
      <c r="D52" s="219">
        <v>0</v>
      </c>
      <c r="E52" s="220">
        <v>0</v>
      </c>
      <c r="F52" s="157">
        <v>0</v>
      </c>
      <c r="G52" s="219">
        <v>0</v>
      </c>
      <c r="H52" s="221">
        <v>0</v>
      </c>
      <c r="I52" s="202">
        <f t="shared" si="4"/>
        <v>0</v>
      </c>
      <c r="J52" s="886"/>
    </row>
    <row r="53" spans="1:10" ht="18" customHeight="1">
      <c r="A53" s="29"/>
      <c r="B53" s="907"/>
      <c r="C53" s="26" t="s">
        <v>46</v>
      </c>
      <c r="D53" s="165">
        <v>0</v>
      </c>
      <c r="E53" s="166">
        <v>0</v>
      </c>
      <c r="F53" s="162">
        <v>0</v>
      </c>
      <c r="G53" s="165">
        <v>0</v>
      </c>
      <c r="H53" s="168">
        <v>1</v>
      </c>
      <c r="I53" s="165">
        <f t="shared" si="4"/>
        <v>1</v>
      </c>
      <c r="J53" s="885"/>
    </row>
    <row r="54" spans="1:10" ht="18" customHeight="1">
      <c r="A54" s="29"/>
      <c r="B54" s="907"/>
      <c r="C54" s="25" t="s">
        <v>47</v>
      </c>
      <c r="D54" s="219">
        <v>0</v>
      </c>
      <c r="E54" s="220">
        <v>0</v>
      </c>
      <c r="F54" s="157">
        <v>0</v>
      </c>
      <c r="G54" s="219">
        <v>0</v>
      </c>
      <c r="H54" s="221">
        <v>0</v>
      </c>
      <c r="I54" s="202">
        <f t="shared" si="4"/>
        <v>0</v>
      </c>
      <c r="J54" s="886"/>
    </row>
    <row r="55" spans="1:10" ht="18" customHeight="1">
      <c r="A55" s="29"/>
      <c r="B55" s="907"/>
      <c r="C55" s="25" t="s">
        <v>48</v>
      </c>
      <c r="D55" s="179">
        <v>0</v>
      </c>
      <c r="E55" s="180">
        <v>0</v>
      </c>
      <c r="F55" s="181">
        <v>0</v>
      </c>
      <c r="G55" s="179">
        <v>0</v>
      </c>
      <c r="H55" s="183">
        <v>0</v>
      </c>
      <c r="I55" s="147">
        <f t="shared" si="4"/>
        <v>0</v>
      </c>
      <c r="J55" s="884"/>
    </row>
    <row r="56" spans="1:10" ht="18" customHeight="1">
      <c r="A56" s="29"/>
      <c r="B56" s="907"/>
      <c r="C56" s="26" t="s">
        <v>49</v>
      </c>
      <c r="D56" s="202">
        <v>0</v>
      </c>
      <c r="E56" s="212">
        <v>0</v>
      </c>
      <c r="F56" s="203">
        <v>0</v>
      </c>
      <c r="G56" s="202">
        <v>0</v>
      </c>
      <c r="H56" s="213">
        <v>0</v>
      </c>
      <c r="I56" s="202">
        <f t="shared" si="4"/>
        <v>0</v>
      </c>
      <c r="J56" s="886"/>
    </row>
    <row r="57" spans="1:10" ht="18" customHeight="1">
      <c r="A57" s="29"/>
      <c r="B57" s="908"/>
      <c r="C57" s="26" t="s">
        <v>50</v>
      </c>
      <c r="D57" s="227">
        <v>1</v>
      </c>
      <c r="E57" s="228">
        <v>0</v>
      </c>
      <c r="F57" s="231">
        <v>0</v>
      </c>
      <c r="G57" s="227">
        <v>0</v>
      </c>
      <c r="H57" s="229">
        <v>0</v>
      </c>
      <c r="I57" s="271">
        <f t="shared" si="4"/>
        <v>1</v>
      </c>
      <c r="J57" s="886"/>
    </row>
    <row r="58" spans="1:10" ht="18" customHeight="1">
      <c r="A58" s="29"/>
      <c r="B58" s="906" t="s">
        <v>51</v>
      </c>
      <c r="C58" s="78" t="s">
        <v>52</v>
      </c>
      <c r="D58" s="138">
        <v>0</v>
      </c>
      <c r="E58" s="139">
        <v>0</v>
      </c>
      <c r="F58" s="199">
        <v>0</v>
      </c>
      <c r="G58" s="138">
        <v>0</v>
      </c>
      <c r="H58" s="210">
        <v>0</v>
      </c>
      <c r="I58" s="243">
        <f t="shared" si="4"/>
        <v>0</v>
      </c>
      <c r="J58" s="884"/>
    </row>
    <row r="59" spans="1:10" ht="18" customHeight="1">
      <c r="A59" s="29"/>
      <c r="B59" s="907"/>
      <c r="C59" s="25" t="s">
        <v>53</v>
      </c>
      <c r="D59" s="179">
        <v>0</v>
      </c>
      <c r="E59" s="180">
        <v>0</v>
      </c>
      <c r="F59" s="272">
        <v>0</v>
      </c>
      <c r="G59" s="179">
        <v>0</v>
      </c>
      <c r="H59" s="183">
        <v>0</v>
      </c>
      <c r="I59" s="147">
        <v>0</v>
      </c>
      <c r="J59" s="884"/>
    </row>
    <row r="60" spans="1:10" ht="18" customHeight="1">
      <c r="A60" s="29"/>
      <c r="B60" s="907"/>
      <c r="C60" s="25" t="s">
        <v>54</v>
      </c>
      <c r="D60" s="202">
        <v>5</v>
      </c>
      <c r="E60" s="237">
        <v>0</v>
      </c>
      <c r="F60" s="203">
        <v>8</v>
      </c>
      <c r="G60" s="202">
        <v>1</v>
      </c>
      <c r="H60" s="238">
        <v>7</v>
      </c>
      <c r="I60" s="202">
        <f t="shared" si="4"/>
        <v>21</v>
      </c>
      <c r="J60" s="886"/>
    </row>
    <row r="61" spans="1:10" ht="18" customHeight="1">
      <c r="A61" s="29"/>
      <c r="B61" s="907"/>
      <c r="C61" s="25" t="s">
        <v>55</v>
      </c>
      <c r="D61" s="147">
        <v>0</v>
      </c>
      <c r="E61" s="148">
        <v>0</v>
      </c>
      <c r="F61" s="115">
        <v>0</v>
      </c>
      <c r="G61" s="147">
        <v>1</v>
      </c>
      <c r="H61" s="150">
        <v>0</v>
      </c>
      <c r="I61" s="147">
        <f t="shared" si="4"/>
        <v>1</v>
      </c>
      <c r="J61" s="884"/>
    </row>
    <row r="62" spans="1:10" ht="18" customHeight="1">
      <c r="A62" s="29"/>
      <c r="B62" s="907"/>
      <c r="C62" s="25" t="s">
        <v>56</v>
      </c>
      <c r="D62" s="147">
        <v>0</v>
      </c>
      <c r="E62" s="148">
        <v>0</v>
      </c>
      <c r="F62" s="115">
        <v>0</v>
      </c>
      <c r="G62" s="147">
        <v>0</v>
      </c>
      <c r="H62" s="150">
        <v>0</v>
      </c>
      <c r="I62" s="147">
        <f t="shared" si="4"/>
        <v>0</v>
      </c>
      <c r="J62" s="884"/>
    </row>
    <row r="63" spans="1:10" ht="18" customHeight="1">
      <c r="A63" s="29"/>
      <c r="B63" s="907"/>
      <c r="C63" s="25" t="s">
        <v>57</v>
      </c>
      <c r="D63" s="147">
        <v>1</v>
      </c>
      <c r="E63" s="148">
        <v>0</v>
      </c>
      <c r="F63" s="115">
        <v>0</v>
      </c>
      <c r="G63" s="147">
        <v>0</v>
      </c>
      <c r="H63" s="150">
        <v>0</v>
      </c>
      <c r="I63" s="147">
        <f t="shared" si="4"/>
        <v>1</v>
      </c>
      <c r="J63" s="884"/>
    </row>
    <row r="64" spans="1:10" ht="18" customHeight="1">
      <c r="A64" s="29"/>
      <c r="B64" s="907"/>
      <c r="C64" s="25" t="s">
        <v>58</v>
      </c>
      <c r="D64" s="147">
        <v>0</v>
      </c>
      <c r="E64" s="148">
        <v>0</v>
      </c>
      <c r="F64" s="115">
        <v>1</v>
      </c>
      <c r="G64" s="147">
        <v>0</v>
      </c>
      <c r="H64" s="150">
        <v>0</v>
      </c>
      <c r="I64" s="147">
        <f t="shared" si="4"/>
        <v>1</v>
      </c>
      <c r="J64" s="884"/>
    </row>
    <row r="65" spans="1:10" ht="18" customHeight="1">
      <c r="A65" s="29"/>
      <c r="B65" s="907"/>
      <c r="C65" s="25" t="s">
        <v>59</v>
      </c>
      <c r="D65" s="147">
        <v>1</v>
      </c>
      <c r="E65" s="148">
        <v>0</v>
      </c>
      <c r="F65" s="115">
        <v>0</v>
      </c>
      <c r="G65" s="147">
        <v>0</v>
      </c>
      <c r="H65" s="150">
        <v>0</v>
      </c>
      <c r="I65" s="147">
        <f t="shared" si="4"/>
        <v>1</v>
      </c>
      <c r="J65" s="884"/>
    </row>
    <row r="66" spans="1:10" ht="18" customHeight="1">
      <c r="A66" s="29"/>
      <c r="B66" s="907"/>
      <c r="C66" s="25" t="s">
        <v>60</v>
      </c>
      <c r="D66" s="179">
        <v>1</v>
      </c>
      <c r="E66" s="180">
        <v>0</v>
      </c>
      <c r="F66" s="181">
        <v>0</v>
      </c>
      <c r="G66" s="179">
        <v>0</v>
      </c>
      <c r="H66" s="183">
        <v>0</v>
      </c>
      <c r="I66" s="147">
        <f t="shared" si="4"/>
        <v>1</v>
      </c>
      <c r="J66" s="884"/>
    </row>
    <row r="67" spans="1:10" ht="18" customHeight="1">
      <c r="A67" s="29"/>
      <c r="B67" s="907"/>
      <c r="C67" s="25" t="s">
        <v>61</v>
      </c>
      <c r="D67" s="147">
        <v>1</v>
      </c>
      <c r="E67" s="148">
        <v>0</v>
      </c>
      <c r="F67" s="115">
        <v>0</v>
      </c>
      <c r="G67" s="147">
        <v>0</v>
      </c>
      <c r="H67" s="150">
        <v>0</v>
      </c>
      <c r="I67" s="147">
        <f t="shared" si="4"/>
        <v>1</v>
      </c>
      <c r="J67" s="884"/>
    </row>
    <row r="68" spans="1:10" ht="18" customHeight="1">
      <c r="A68" s="29"/>
      <c r="B68" s="907"/>
      <c r="C68" s="25" t="s">
        <v>62</v>
      </c>
      <c r="D68" s="219">
        <v>1</v>
      </c>
      <c r="E68" s="220">
        <v>0</v>
      </c>
      <c r="F68" s="245">
        <v>0</v>
      </c>
      <c r="G68" s="219">
        <v>0</v>
      </c>
      <c r="H68" s="221">
        <v>0</v>
      </c>
      <c r="I68" s="202">
        <f t="shared" si="4"/>
        <v>1</v>
      </c>
      <c r="J68" s="886"/>
    </row>
    <row r="69" spans="1:10" ht="18" customHeight="1">
      <c r="A69" s="29"/>
      <c r="B69" s="907"/>
      <c r="C69" s="25" t="s">
        <v>63</v>
      </c>
      <c r="D69" s="147">
        <v>2</v>
      </c>
      <c r="E69" s="148">
        <v>0</v>
      </c>
      <c r="F69" s="115">
        <v>0</v>
      </c>
      <c r="G69" s="147">
        <v>0</v>
      </c>
      <c r="H69" s="150">
        <v>0</v>
      </c>
      <c r="I69" s="147">
        <f t="shared" si="4"/>
        <v>2</v>
      </c>
      <c r="J69" s="884"/>
    </row>
    <row r="70" spans="1:10" ht="18" customHeight="1">
      <c r="A70" s="29"/>
      <c r="B70" s="907"/>
      <c r="C70" s="25" t="s">
        <v>64</v>
      </c>
      <c r="D70" s="147">
        <v>0</v>
      </c>
      <c r="E70" s="148">
        <v>0</v>
      </c>
      <c r="F70" s="115">
        <v>0</v>
      </c>
      <c r="G70" s="147">
        <v>0</v>
      </c>
      <c r="H70" s="150">
        <v>0</v>
      </c>
      <c r="I70" s="147">
        <f t="shared" si="4"/>
        <v>0</v>
      </c>
      <c r="J70" s="884"/>
    </row>
    <row r="71" spans="1:10" ht="18" customHeight="1">
      <c r="A71" s="29"/>
      <c r="B71" s="907"/>
      <c r="C71" s="25" t="s">
        <v>431</v>
      </c>
      <c r="D71" s="179">
        <v>0</v>
      </c>
      <c r="E71" s="180">
        <v>0</v>
      </c>
      <c r="F71" s="181">
        <v>0</v>
      </c>
      <c r="G71" s="179">
        <v>0</v>
      </c>
      <c r="H71" s="183">
        <v>0</v>
      </c>
      <c r="I71" s="147">
        <f t="shared" si="4"/>
        <v>0</v>
      </c>
      <c r="J71" s="884"/>
    </row>
    <row r="72" spans="1:10" ht="18" customHeight="1">
      <c r="A72" s="29"/>
      <c r="B72" s="908"/>
      <c r="C72" s="79" t="s">
        <v>66</v>
      </c>
      <c r="D72" s="205">
        <v>0</v>
      </c>
      <c r="E72" s="248">
        <v>0</v>
      </c>
      <c r="F72" s="195">
        <v>0</v>
      </c>
      <c r="G72" s="205">
        <v>0</v>
      </c>
      <c r="H72" s="249">
        <v>0</v>
      </c>
      <c r="I72" s="147">
        <f>SUM(D72:F72,G72,H72)</f>
        <v>0</v>
      </c>
      <c r="J72" s="884"/>
    </row>
    <row r="73" spans="1:10" ht="24.75" customHeight="1">
      <c r="A73" s="29"/>
      <c r="B73" s="901" t="s">
        <v>67</v>
      </c>
      <c r="C73" s="902"/>
      <c r="D73" s="251">
        <f t="shared" ref="D73:I73" si="5">SUM(D6:D41,D46:D72)</f>
        <v>52</v>
      </c>
      <c r="E73" s="251">
        <f t="shared" si="5"/>
        <v>5</v>
      </c>
      <c r="F73" s="253">
        <f t="shared" si="5"/>
        <v>57</v>
      </c>
      <c r="G73" s="253">
        <f t="shared" si="5"/>
        <v>13</v>
      </c>
      <c r="H73" s="256">
        <f t="shared" si="5"/>
        <v>21</v>
      </c>
      <c r="I73" s="256">
        <f t="shared" si="5"/>
        <v>148</v>
      </c>
      <c r="J73" s="257"/>
    </row>
    <row r="74" spans="1:10" ht="18" customHeight="1">
      <c r="A74" s="29"/>
      <c r="B74" s="903" t="s">
        <v>153</v>
      </c>
      <c r="C74" s="904"/>
      <c r="D74" s="256">
        <f t="shared" ref="D74:G74" si="6">COUNT(D6:D41)-COUNTIF(D6:D41,"0")+COUNT(D46:D72)-COUNTIF(D46:D72,"0")</f>
        <v>33</v>
      </c>
      <c r="E74" s="256">
        <f t="shared" si="6"/>
        <v>4</v>
      </c>
      <c r="F74" s="256">
        <f t="shared" si="6"/>
        <v>10</v>
      </c>
      <c r="G74" s="256">
        <f t="shared" si="6"/>
        <v>6</v>
      </c>
      <c r="H74" s="256">
        <f>COUNT(H6:H41)-COUNTIF(H6:H41,"0")+COUNT(H46:H72)-COUNTIF(H46:H72,"0")</f>
        <v>4</v>
      </c>
      <c r="I74" s="256">
        <f>COUNTIF(I6:I41,"&lt;&gt;0")+COUNTIF(I46:I72,"&lt;&gt;0")</f>
        <v>40</v>
      </c>
      <c r="J74" s="257"/>
    </row>
    <row r="75" spans="1:10" ht="18" customHeight="1">
      <c r="A75" s="29"/>
      <c r="B75" s="29"/>
      <c r="C75" s="29"/>
      <c r="D75" s="258"/>
      <c r="E75" s="107"/>
      <c r="F75" s="107"/>
      <c r="G75" s="107"/>
      <c r="H75" s="107"/>
      <c r="I75" s="107"/>
      <c r="J75" s="107"/>
    </row>
    <row r="76" spans="1:10" ht="18" customHeight="1">
      <c r="A76" s="29"/>
      <c r="B76" s="929" t="s">
        <v>618</v>
      </c>
      <c r="C76" s="929"/>
      <c r="D76" s="929"/>
      <c r="E76" s="929"/>
      <c r="F76" s="929"/>
      <c r="G76" s="929"/>
      <c r="H76" s="929"/>
      <c r="I76" s="929"/>
      <c r="J76" s="929"/>
    </row>
    <row r="77" spans="1:10" ht="6" customHeight="1"/>
  </sheetData>
  <mergeCells count="18">
    <mergeCell ref="I4:I5"/>
    <mergeCell ref="H4:H5"/>
    <mergeCell ref="F4:G4"/>
    <mergeCell ref="B6:C6"/>
    <mergeCell ref="B58:B72"/>
    <mergeCell ref="B20:B41"/>
    <mergeCell ref="B7:B19"/>
    <mergeCell ref="B4:C5"/>
    <mergeCell ref="D4:E4"/>
    <mergeCell ref="B76:J76"/>
    <mergeCell ref="B73:C73"/>
    <mergeCell ref="B74:C74"/>
    <mergeCell ref="I44:I45"/>
    <mergeCell ref="B46:B57"/>
    <mergeCell ref="B44:C45"/>
    <mergeCell ref="D44:E44"/>
    <mergeCell ref="F44:G44"/>
    <mergeCell ref="H44:H45"/>
  </mergeCells>
  <phoneticPr fontId="7"/>
  <printOptions horizontalCentered="1"/>
  <pageMargins left="0.59055118110236227" right="0.59055118110236227" top="0.59055118110236227" bottom="0.59055118110236227" header="0.31496062992125984" footer="0.31496062992125984"/>
  <pageSetup paperSize="9" scale="78" orientation="portrait" r:id="rId1"/>
  <headerFooter>
    <oddFooter>&amp;P ページ</oddFooter>
  </headerFooter>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L79"/>
  <sheetViews>
    <sheetView view="pageBreakPreview" topLeftCell="B71" zoomScale="130" zoomScaleNormal="100" zoomScaleSheetLayoutView="130" workbookViewId="0">
      <selection activeCell="D82" sqref="D82"/>
    </sheetView>
  </sheetViews>
  <sheetFormatPr defaultColWidth="9" defaultRowHeight="13"/>
  <cols>
    <col min="1" max="1" width="1" style="29" customWidth="1"/>
    <col min="2" max="2" width="2.7265625" style="29" customWidth="1"/>
    <col min="3" max="3" width="8.90625" style="29" customWidth="1"/>
    <col min="4" max="8" width="9.1796875" style="108" customWidth="1"/>
    <col min="9" max="10" width="6.26953125" style="108" customWidth="1"/>
    <col min="11" max="11" width="9.26953125" style="108" customWidth="1"/>
    <col min="12" max="12" width="1" style="29" customWidth="1"/>
    <col min="13" max="16384" width="9" style="29"/>
  </cols>
  <sheetData>
    <row r="1" spans="2:11" ht="18" customHeight="1">
      <c r="B1" s="23" t="s">
        <v>513</v>
      </c>
      <c r="C1" s="23"/>
      <c r="D1" s="121"/>
      <c r="E1" s="121"/>
      <c r="F1" s="121"/>
      <c r="G1" s="121"/>
      <c r="H1" s="121"/>
      <c r="I1" s="121"/>
      <c r="J1" s="121"/>
      <c r="K1" s="121"/>
    </row>
    <row r="2" spans="2:11" ht="18" customHeight="1">
      <c r="B2" s="901"/>
      <c r="C2" s="909"/>
      <c r="D2" s="948" t="s">
        <v>78</v>
      </c>
      <c r="E2" s="949"/>
      <c r="F2" s="949"/>
      <c r="G2" s="949"/>
      <c r="H2" s="949"/>
      <c r="I2" s="939" t="s">
        <v>494</v>
      </c>
      <c r="J2" s="940"/>
      <c r="K2" s="943" t="s">
        <v>156</v>
      </c>
    </row>
    <row r="3" spans="2:11" ht="18" customHeight="1">
      <c r="B3" s="910"/>
      <c r="C3" s="911"/>
      <c r="D3" s="939" t="s">
        <v>154</v>
      </c>
      <c r="E3" s="939" t="s">
        <v>155</v>
      </c>
      <c r="F3" s="943" t="s">
        <v>425</v>
      </c>
      <c r="G3" s="943" t="s">
        <v>79</v>
      </c>
      <c r="H3" s="947" t="s">
        <v>111</v>
      </c>
      <c r="I3" s="941"/>
      <c r="J3" s="942"/>
      <c r="K3" s="944"/>
    </row>
    <row r="4" spans="2:11" ht="18" customHeight="1">
      <c r="B4" s="910"/>
      <c r="C4" s="911"/>
      <c r="D4" s="950"/>
      <c r="E4" s="950"/>
      <c r="F4" s="951"/>
      <c r="G4" s="951"/>
      <c r="H4" s="945"/>
      <c r="I4" s="895" t="s">
        <v>157</v>
      </c>
      <c r="J4" s="896" t="s">
        <v>158</v>
      </c>
      <c r="K4" s="945"/>
    </row>
    <row r="5" spans="2:11" ht="18" customHeight="1">
      <c r="B5" s="952" t="s">
        <v>0</v>
      </c>
      <c r="C5" s="923"/>
      <c r="D5" s="274">
        <v>2</v>
      </c>
      <c r="E5" s="890">
        <v>7</v>
      </c>
      <c r="F5" s="893">
        <v>1</v>
      </c>
      <c r="G5" s="893">
        <v>5</v>
      </c>
      <c r="H5" s="894">
        <f>SUM(D5:G5)</f>
        <v>15</v>
      </c>
      <c r="I5" s="274">
        <v>3</v>
      </c>
      <c r="J5" s="275"/>
      <c r="K5" s="890">
        <v>70</v>
      </c>
    </row>
    <row r="6" spans="2:11" ht="18" customHeight="1">
      <c r="B6" s="905" t="s">
        <v>1</v>
      </c>
      <c r="C6" s="78" t="s">
        <v>2</v>
      </c>
      <c r="D6" s="276">
        <v>3</v>
      </c>
      <c r="E6" s="687">
        <v>5</v>
      </c>
      <c r="F6" s="687">
        <v>4</v>
      </c>
      <c r="G6" s="687">
        <v>3</v>
      </c>
      <c r="H6" s="278">
        <f>SUM(D6:G6)</f>
        <v>15</v>
      </c>
      <c r="I6" s="276">
        <v>1</v>
      </c>
      <c r="J6" s="277"/>
      <c r="K6" s="687"/>
    </row>
    <row r="7" spans="2:11" ht="18" customHeight="1">
      <c r="B7" s="905"/>
      <c r="C7" s="25" t="s">
        <v>3</v>
      </c>
      <c r="D7" s="279">
        <v>1</v>
      </c>
      <c r="E7" s="692">
        <v>3</v>
      </c>
      <c r="F7" s="692">
        <v>1</v>
      </c>
      <c r="G7" s="692">
        <v>10</v>
      </c>
      <c r="H7" s="117">
        <f>SUM(D7:G7)</f>
        <v>15</v>
      </c>
      <c r="I7" s="279">
        <v>4</v>
      </c>
      <c r="J7" s="280"/>
      <c r="K7" s="692"/>
    </row>
    <row r="8" spans="2:11" ht="18" customHeight="1">
      <c r="B8" s="905"/>
      <c r="C8" s="25" t="s">
        <v>4</v>
      </c>
      <c r="D8" s="279">
        <v>2</v>
      </c>
      <c r="E8" s="692">
        <v>6</v>
      </c>
      <c r="F8" s="692">
        <v>2</v>
      </c>
      <c r="G8" s="692">
        <v>3</v>
      </c>
      <c r="H8" s="117">
        <f t="shared" ref="H8:H17" si="0">SUM(D8:G8)</f>
        <v>13</v>
      </c>
      <c r="I8" s="279">
        <v>2</v>
      </c>
      <c r="J8" s="280"/>
      <c r="K8" s="692">
        <v>18</v>
      </c>
    </row>
    <row r="9" spans="2:11" ht="18" customHeight="1">
      <c r="B9" s="905"/>
      <c r="C9" s="25" t="s">
        <v>5</v>
      </c>
      <c r="D9" s="279">
        <v>4</v>
      </c>
      <c r="E9" s="692">
        <v>5</v>
      </c>
      <c r="F9" s="692">
        <v>2</v>
      </c>
      <c r="G9" s="692">
        <v>4</v>
      </c>
      <c r="H9" s="117">
        <f t="shared" si="0"/>
        <v>15</v>
      </c>
      <c r="I9" s="279">
        <v>2</v>
      </c>
      <c r="J9" s="280"/>
      <c r="K9" s="692">
        <v>1</v>
      </c>
    </row>
    <row r="10" spans="2:11" ht="18" customHeight="1">
      <c r="B10" s="905"/>
      <c r="C10" s="26" t="s">
        <v>6</v>
      </c>
      <c r="D10" s="281">
        <v>1</v>
      </c>
      <c r="E10" s="779">
        <v>9</v>
      </c>
      <c r="F10" s="779">
        <v>1</v>
      </c>
      <c r="G10" s="779">
        <v>4</v>
      </c>
      <c r="H10" s="117">
        <f t="shared" si="0"/>
        <v>15</v>
      </c>
      <c r="I10" s="281">
        <v>3</v>
      </c>
      <c r="J10" s="283"/>
      <c r="K10" s="779"/>
    </row>
    <row r="11" spans="2:11" ht="18" customHeight="1">
      <c r="B11" s="905"/>
      <c r="C11" s="25" t="s">
        <v>7</v>
      </c>
      <c r="D11" s="279">
        <v>1</v>
      </c>
      <c r="E11" s="692">
        <v>6</v>
      </c>
      <c r="F11" s="692">
        <v>1</v>
      </c>
      <c r="G11" s="692">
        <v>4</v>
      </c>
      <c r="H11" s="117">
        <f t="shared" si="0"/>
        <v>12</v>
      </c>
      <c r="I11" s="279">
        <v>2</v>
      </c>
      <c r="J11" s="280"/>
      <c r="K11" s="692">
        <v>1</v>
      </c>
    </row>
    <row r="12" spans="2:11" ht="18" customHeight="1">
      <c r="B12" s="905"/>
      <c r="C12" s="26" t="s">
        <v>8</v>
      </c>
      <c r="D12" s="284">
        <v>3</v>
      </c>
      <c r="E12" s="704">
        <v>6</v>
      </c>
      <c r="F12" s="704">
        <v>1</v>
      </c>
      <c r="G12" s="704">
        <v>5</v>
      </c>
      <c r="H12" s="117">
        <f t="shared" si="0"/>
        <v>15</v>
      </c>
      <c r="I12" s="284">
        <v>3</v>
      </c>
      <c r="J12" s="285"/>
      <c r="K12" s="704">
        <v>3</v>
      </c>
    </row>
    <row r="13" spans="2:11" ht="18" customHeight="1">
      <c r="B13" s="905"/>
      <c r="C13" s="25" t="s">
        <v>9</v>
      </c>
      <c r="D13" s="279">
        <v>1</v>
      </c>
      <c r="E13" s="692">
        <v>8</v>
      </c>
      <c r="F13" s="692">
        <v>1</v>
      </c>
      <c r="G13" s="692">
        <v>5</v>
      </c>
      <c r="H13" s="117">
        <f t="shared" si="0"/>
        <v>15</v>
      </c>
      <c r="I13" s="279">
        <v>3</v>
      </c>
      <c r="J13" s="280"/>
      <c r="K13" s="692"/>
    </row>
    <row r="14" spans="2:11" ht="18" customHeight="1">
      <c r="B14" s="905"/>
      <c r="C14" s="26" t="s">
        <v>10</v>
      </c>
      <c r="D14" s="284">
        <v>3</v>
      </c>
      <c r="E14" s="704">
        <v>8</v>
      </c>
      <c r="F14" s="704">
        <v>1</v>
      </c>
      <c r="G14" s="704">
        <v>2</v>
      </c>
      <c r="H14" s="117">
        <f t="shared" si="0"/>
        <v>14</v>
      </c>
      <c r="I14" s="284">
        <v>4</v>
      </c>
      <c r="J14" s="285"/>
      <c r="K14" s="704">
        <v>1</v>
      </c>
    </row>
    <row r="15" spans="2:11" ht="18" customHeight="1">
      <c r="B15" s="905"/>
      <c r="C15" s="25" t="s">
        <v>11</v>
      </c>
      <c r="D15" s="287">
        <v>2</v>
      </c>
      <c r="E15" s="709">
        <v>5</v>
      </c>
      <c r="F15" s="709">
        <v>1</v>
      </c>
      <c r="G15" s="709">
        <v>2</v>
      </c>
      <c r="H15" s="117">
        <f t="shared" si="0"/>
        <v>10</v>
      </c>
      <c r="I15" s="287">
        <v>1</v>
      </c>
      <c r="J15" s="288"/>
      <c r="K15" s="782">
        <v>7</v>
      </c>
    </row>
    <row r="16" spans="2:11" ht="18" customHeight="1">
      <c r="B16" s="905"/>
      <c r="C16" s="25" t="s">
        <v>12</v>
      </c>
      <c r="D16" s="292">
        <v>1</v>
      </c>
      <c r="E16" s="782">
        <v>4</v>
      </c>
      <c r="F16" s="782">
        <v>1</v>
      </c>
      <c r="G16" s="782">
        <v>2</v>
      </c>
      <c r="H16" s="117">
        <f t="shared" si="0"/>
        <v>8</v>
      </c>
      <c r="I16" s="292">
        <v>4</v>
      </c>
      <c r="J16" s="291"/>
      <c r="K16" s="782">
        <v>2</v>
      </c>
    </row>
    <row r="17" spans="2:12" ht="18" customHeight="1">
      <c r="B17" s="905"/>
      <c r="C17" s="25" t="s">
        <v>13</v>
      </c>
      <c r="D17" s="279">
        <v>2</v>
      </c>
      <c r="E17" s="692">
        <v>6</v>
      </c>
      <c r="F17" s="692">
        <v>1</v>
      </c>
      <c r="G17" s="692">
        <v>6</v>
      </c>
      <c r="H17" s="117">
        <f t="shared" si="0"/>
        <v>15</v>
      </c>
      <c r="I17" s="279">
        <v>2</v>
      </c>
      <c r="J17" s="280"/>
      <c r="K17" s="692">
        <v>4</v>
      </c>
    </row>
    <row r="18" spans="2:12" ht="18" customHeight="1">
      <c r="B18" s="905"/>
      <c r="C18" s="28" t="s">
        <v>14</v>
      </c>
      <c r="D18" s="294">
        <v>2</v>
      </c>
      <c r="E18" s="891">
        <v>5</v>
      </c>
      <c r="F18" s="891">
        <v>1</v>
      </c>
      <c r="G18" s="891">
        <v>2</v>
      </c>
      <c r="H18" s="295">
        <f>SUM(D18:G18)</f>
        <v>10</v>
      </c>
      <c r="I18" s="294"/>
      <c r="J18" s="296"/>
      <c r="K18" s="891">
        <v>1</v>
      </c>
    </row>
    <row r="19" spans="2:12" ht="18" customHeight="1">
      <c r="B19" s="906" t="s">
        <v>15</v>
      </c>
      <c r="C19" s="78" t="s">
        <v>16</v>
      </c>
      <c r="D19" s="276">
        <v>3</v>
      </c>
      <c r="E19" s="687">
        <v>4</v>
      </c>
      <c r="F19" s="687">
        <v>2</v>
      </c>
      <c r="G19" s="687">
        <v>12</v>
      </c>
      <c r="H19" s="278">
        <f>SUM(D19:G19)</f>
        <v>21</v>
      </c>
      <c r="I19" s="276">
        <v>6</v>
      </c>
      <c r="J19" s="277">
        <v>4</v>
      </c>
      <c r="K19" s="687">
        <v>6</v>
      </c>
    </row>
    <row r="20" spans="2:12" ht="18" customHeight="1">
      <c r="B20" s="907"/>
      <c r="C20" s="25" t="s">
        <v>17</v>
      </c>
      <c r="D20" s="279">
        <v>2</v>
      </c>
      <c r="E20" s="692">
        <v>6</v>
      </c>
      <c r="F20" s="692">
        <v>3</v>
      </c>
      <c r="G20" s="692">
        <v>4</v>
      </c>
      <c r="H20" s="117">
        <f>SUM(D20:G20)</f>
        <v>15</v>
      </c>
      <c r="I20" s="279">
        <v>3</v>
      </c>
      <c r="J20" s="280"/>
      <c r="K20" s="692">
        <v>3</v>
      </c>
    </row>
    <row r="21" spans="2:12" ht="18" customHeight="1">
      <c r="B21" s="907"/>
      <c r="C21" s="26" t="s">
        <v>18</v>
      </c>
      <c r="D21" s="284">
        <v>3</v>
      </c>
      <c r="E21" s="704">
        <v>9</v>
      </c>
      <c r="F21" s="704">
        <v>2</v>
      </c>
      <c r="G21" s="704">
        <v>1</v>
      </c>
      <c r="H21" s="117">
        <f t="shared" ref="H21:H39" si="1">SUM(D21:G21)</f>
        <v>15</v>
      </c>
      <c r="I21" s="284">
        <v>1</v>
      </c>
      <c r="J21" s="285"/>
      <c r="K21" s="704">
        <v>2</v>
      </c>
    </row>
    <row r="22" spans="2:12" ht="18" customHeight="1">
      <c r="B22" s="907"/>
      <c r="C22" s="25" t="s">
        <v>19</v>
      </c>
      <c r="D22" s="292">
        <v>2</v>
      </c>
      <c r="E22" s="782">
        <v>3</v>
      </c>
      <c r="F22" s="782">
        <v>1</v>
      </c>
      <c r="G22" s="782">
        <v>5</v>
      </c>
      <c r="H22" s="117">
        <f t="shared" si="1"/>
        <v>11</v>
      </c>
      <c r="I22" s="292">
        <v>2</v>
      </c>
      <c r="J22" s="291"/>
      <c r="K22" s="782">
        <v>1</v>
      </c>
      <c r="L22" s="87"/>
    </row>
    <row r="23" spans="2:12" ht="18" customHeight="1">
      <c r="B23" s="907"/>
      <c r="C23" s="25" t="s">
        <v>20</v>
      </c>
      <c r="D23" s="279">
        <v>2</v>
      </c>
      <c r="E23" s="692">
        <v>11</v>
      </c>
      <c r="F23" s="692">
        <v>4</v>
      </c>
      <c r="G23" s="692">
        <v>3</v>
      </c>
      <c r="H23" s="117">
        <f t="shared" si="1"/>
        <v>20</v>
      </c>
      <c r="I23" s="279">
        <v>3</v>
      </c>
      <c r="J23" s="280"/>
      <c r="K23" s="692">
        <v>4</v>
      </c>
    </row>
    <row r="24" spans="2:12" ht="18" customHeight="1">
      <c r="B24" s="907"/>
      <c r="C24" s="25" t="s">
        <v>21</v>
      </c>
      <c r="D24" s="292">
        <v>3</v>
      </c>
      <c r="E24" s="782">
        <v>6</v>
      </c>
      <c r="F24" s="782">
        <v>2</v>
      </c>
      <c r="G24" s="782">
        <v>4</v>
      </c>
      <c r="H24" s="117">
        <f t="shared" si="1"/>
        <v>15</v>
      </c>
      <c r="I24" s="292">
        <v>4</v>
      </c>
      <c r="J24" s="291"/>
      <c r="K24" s="782">
        <v>2</v>
      </c>
    </row>
    <row r="25" spans="2:12" ht="18" customHeight="1">
      <c r="B25" s="907"/>
      <c r="C25" s="25" t="s">
        <v>22</v>
      </c>
      <c r="D25" s="279">
        <v>1</v>
      </c>
      <c r="E25" s="692">
        <v>8</v>
      </c>
      <c r="F25" s="692"/>
      <c r="G25" s="692">
        <v>1</v>
      </c>
      <c r="H25" s="117">
        <f t="shared" si="1"/>
        <v>10</v>
      </c>
      <c r="I25" s="279">
        <v>8</v>
      </c>
      <c r="J25" s="280"/>
      <c r="K25" s="692"/>
    </row>
    <row r="26" spans="2:12" ht="18" customHeight="1">
      <c r="B26" s="907"/>
      <c r="C26" s="25" t="s">
        <v>23</v>
      </c>
      <c r="D26" s="279">
        <v>2</v>
      </c>
      <c r="E26" s="692">
        <v>7</v>
      </c>
      <c r="F26" s="692">
        <v>1</v>
      </c>
      <c r="G26" s="692">
        <v>5</v>
      </c>
      <c r="H26" s="117">
        <f t="shared" si="1"/>
        <v>15</v>
      </c>
      <c r="I26" s="279">
        <v>4</v>
      </c>
      <c r="J26" s="280"/>
      <c r="K26" s="692">
        <v>2</v>
      </c>
    </row>
    <row r="27" spans="2:12" ht="18" customHeight="1">
      <c r="B27" s="907"/>
      <c r="C27" s="25" t="s">
        <v>24</v>
      </c>
      <c r="D27" s="279">
        <v>1</v>
      </c>
      <c r="E27" s="692">
        <v>6</v>
      </c>
      <c r="F27" s="692">
        <v>2</v>
      </c>
      <c r="G27" s="692">
        <v>1</v>
      </c>
      <c r="H27" s="117">
        <f t="shared" si="1"/>
        <v>10</v>
      </c>
      <c r="I27" s="279">
        <v>2</v>
      </c>
      <c r="J27" s="280"/>
      <c r="K27" s="692"/>
    </row>
    <row r="28" spans="2:12" ht="18" customHeight="1">
      <c r="B28" s="907"/>
      <c r="C28" s="25" t="s">
        <v>25</v>
      </c>
      <c r="D28" s="279">
        <v>1</v>
      </c>
      <c r="E28" s="692">
        <v>8</v>
      </c>
      <c r="F28" s="692">
        <v>1</v>
      </c>
      <c r="G28" s="692">
        <v>2</v>
      </c>
      <c r="H28" s="117">
        <f t="shared" si="1"/>
        <v>12</v>
      </c>
      <c r="I28" s="279">
        <v>1</v>
      </c>
      <c r="J28" s="280">
        <v>9</v>
      </c>
      <c r="K28" s="692">
        <v>1</v>
      </c>
    </row>
    <row r="29" spans="2:12" ht="18" customHeight="1">
      <c r="B29" s="907"/>
      <c r="C29" s="25" t="s">
        <v>26</v>
      </c>
      <c r="D29" s="279">
        <v>2</v>
      </c>
      <c r="E29" s="692">
        <v>6</v>
      </c>
      <c r="F29" s="692">
        <v>1</v>
      </c>
      <c r="G29" s="692">
        <v>6</v>
      </c>
      <c r="H29" s="117">
        <f t="shared" si="1"/>
        <v>15</v>
      </c>
      <c r="I29" s="279">
        <v>5</v>
      </c>
      <c r="J29" s="280"/>
      <c r="K29" s="900"/>
      <c r="L29" s="27"/>
    </row>
    <row r="30" spans="2:12" ht="18" customHeight="1">
      <c r="B30" s="907"/>
      <c r="C30" s="25" t="s">
        <v>27</v>
      </c>
      <c r="D30" s="279">
        <v>2</v>
      </c>
      <c r="E30" s="692">
        <v>6</v>
      </c>
      <c r="F30" s="692">
        <v>1</v>
      </c>
      <c r="G30" s="692">
        <v>1</v>
      </c>
      <c r="H30" s="117">
        <f t="shared" si="1"/>
        <v>10</v>
      </c>
      <c r="I30" s="279">
        <v>2</v>
      </c>
      <c r="J30" s="280"/>
      <c r="K30" s="692">
        <v>1</v>
      </c>
    </row>
    <row r="31" spans="2:12" ht="18" customHeight="1">
      <c r="B31" s="907"/>
      <c r="C31" s="26" t="s">
        <v>28</v>
      </c>
      <c r="D31" s="284">
        <v>2</v>
      </c>
      <c r="E31" s="704">
        <v>6</v>
      </c>
      <c r="F31" s="704">
        <v>2</v>
      </c>
      <c r="G31" s="704">
        <v>2</v>
      </c>
      <c r="H31" s="117">
        <f t="shared" si="1"/>
        <v>12</v>
      </c>
      <c r="I31" s="284">
        <v>3</v>
      </c>
      <c r="J31" s="285"/>
      <c r="K31" s="704">
        <v>1</v>
      </c>
    </row>
    <row r="32" spans="2:12" ht="18" customHeight="1">
      <c r="B32" s="907"/>
      <c r="C32" s="25" t="s">
        <v>29</v>
      </c>
      <c r="D32" s="292">
        <v>1</v>
      </c>
      <c r="E32" s="782">
        <v>3</v>
      </c>
      <c r="F32" s="782"/>
      <c r="G32" s="782">
        <v>3</v>
      </c>
      <c r="H32" s="117">
        <f t="shared" si="1"/>
        <v>7</v>
      </c>
      <c r="I32" s="292">
        <v>2</v>
      </c>
      <c r="J32" s="291"/>
      <c r="K32" s="782"/>
    </row>
    <row r="33" spans="2:11" ht="18" customHeight="1">
      <c r="B33" s="907"/>
      <c r="C33" s="25" t="s">
        <v>30</v>
      </c>
      <c r="D33" s="279">
        <v>2</v>
      </c>
      <c r="E33" s="692">
        <v>4</v>
      </c>
      <c r="F33" s="692">
        <v>3</v>
      </c>
      <c r="G33" s="692">
        <v>3</v>
      </c>
      <c r="H33" s="117">
        <f t="shared" si="1"/>
        <v>12</v>
      </c>
      <c r="I33" s="279">
        <v>2</v>
      </c>
      <c r="J33" s="280"/>
      <c r="K33" s="692">
        <v>2</v>
      </c>
    </row>
    <row r="34" spans="2:11" ht="18" customHeight="1">
      <c r="B34" s="907"/>
      <c r="C34" s="25" t="s">
        <v>31</v>
      </c>
      <c r="D34" s="292">
        <v>5</v>
      </c>
      <c r="E34" s="782">
        <v>6</v>
      </c>
      <c r="F34" s="782">
        <v>4</v>
      </c>
      <c r="G34" s="782"/>
      <c r="H34" s="117">
        <f t="shared" si="1"/>
        <v>15</v>
      </c>
      <c r="I34" s="292">
        <v>4</v>
      </c>
      <c r="J34" s="291"/>
      <c r="K34" s="782">
        <v>1</v>
      </c>
    </row>
    <row r="35" spans="2:11" ht="18" customHeight="1">
      <c r="B35" s="907"/>
      <c r="C35" s="25" t="s">
        <v>32</v>
      </c>
      <c r="D35" s="279">
        <v>2</v>
      </c>
      <c r="E35" s="692">
        <v>4</v>
      </c>
      <c r="F35" s="692"/>
      <c r="G35" s="692">
        <v>9</v>
      </c>
      <c r="H35" s="117">
        <f t="shared" si="1"/>
        <v>15</v>
      </c>
      <c r="I35" s="279">
        <v>3</v>
      </c>
      <c r="J35" s="280"/>
      <c r="K35" s="692">
        <v>1</v>
      </c>
    </row>
    <row r="36" spans="2:11" ht="18" customHeight="1">
      <c r="B36" s="907"/>
      <c r="C36" s="25" t="s">
        <v>33</v>
      </c>
      <c r="D36" s="279">
        <v>1</v>
      </c>
      <c r="E36" s="692">
        <v>6</v>
      </c>
      <c r="F36" s="692">
        <v>1</v>
      </c>
      <c r="G36" s="692">
        <v>2</v>
      </c>
      <c r="H36" s="117">
        <f t="shared" si="1"/>
        <v>10</v>
      </c>
      <c r="I36" s="279">
        <v>5</v>
      </c>
      <c r="J36" s="280"/>
      <c r="K36" s="692">
        <v>1</v>
      </c>
    </row>
    <row r="37" spans="2:11" ht="18" customHeight="1">
      <c r="B37" s="907"/>
      <c r="C37" s="25" t="s">
        <v>34</v>
      </c>
      <c r="D37" s="279">
        <v>3</v>
      </c>
      <c r="E37" s="692">
        <v>3</v>
      </c>
      <c r="F37" s="692">
        <v>2</v>
      </c>
      <c r="G37" s="692">
        <v>4</v>
      </c>
      <c r="H37" s="117">
        <f t="shared" si="1"/>
        <v>12</v>
      </c>
      <c r="I37" s="279">
        <v>1</v>
      </c>
      <c r="J37" s="280"/>
      <c r="K37" s="692">
        <v>1</v>
      </c>
    </row>
    <row r="38" spans="2:11" ht="18" customHeight="1">
      <c r="B38" s="907"/>
      <c r="C38" s="25" t="s">
        <v>35</v>
      </c>
      <c r="D38" s="297">
        <v>3</v>
      </c>
      <c r="E38" s="731">
        <v>2</v>
      </c>
      <c r="F38" s="731">
        <v>2</v>
      </c>
      <c r="G38" s="731">
        <v>2</v>
      </c>
      <c r="H38" s="117">
        <f t="shared" si="1"/>
        <v>9</v>
      </c>
      <c r="I38" s="297">
        <v>3</v>
      </c>
      <c r="J38" s="298"/>
      <c r="K38" s="731"/>
    </row>
    <row r="39" spans="2:11" ht="18" customHeight="1">
      <c r="B39" s="907"/>
      <c r="C39" s="25" t="s">
        <v>36</v>
      </c>
      <c r="D39" s="279">
        <v>2</v>
      </c>
      <c r="E39" s="692">
        <v>6</v>
      </c>
      <c r="F39" s="692"/>
      <c r="G39" s="692">
        <v>1</v>
      </c>
      <c r="H39" s="117">
        <f t="shared" si="1"/>
        <v>9</v>
      </c>
      <c r="I39" s="279">
        <v>1</v>
      </c>
      <c r="J39" s="280"/>
      <c r="K39" s="692"/>
    </row>
    <row r="40" spans="2:11" ht="18" customHeight="1">
      <c r="B40" s="908"/>
      <c r="C40" s="79" t="s">
        <v>37</v>
      </c>
      <c r="D40" s="300">
        <v>2</v>
      </c>
      <c r="E40" s="892">
        <v>10</v>
      </c>
      <c r="F40" s="892"/>
      <c r="G40" s="892">
        <v>1</v>
      </c>
      <c r="H40" s="301">
        <f>SUM(D40:G40)</f>
        <v>13</v>
      </c>
      <c r="I40" s="300">
        <v>1</v>
      </c>
      <c r="J40" s="302"/>
      <c r="K40" s="892"/>
    </row>
    <row r="41" spans="2:11" ht="6" customHeight="1"/>
    <row r="42" spans="2:11" ht="6" customHeight="1"/>
    <row r="43" spans="2:11" ht="18" customHeight="1">
      <c r="B43" s="901"/>
      <c r="C43" s="909"/>
      <c r="D43" s="948" t="s">
        <v>78</v>
      </c>
      <c r="E43" s="949"/>
      <c r="F43" s="949"/>
      <c r="G43" s="949"/>
      <c r="H43" s="949"/>
      <c r="I43" s="939" t="s">
        <v>494</v>
      </c>
      <c r="J43" s="940"/>
      <c r="K43" s="943" t="s">
        <v>156</v>
      </c>
    </row>
    <row r="44" spans="2:11" ht="18" customHeight="1">
      <c r="B44" s="910"/>
      <c r="C44" s="911"/>
      <c r="D44" s="939" t="s">
        <v>154</v>
      </c>
      <c r="E44" s="939" t="s">
        <v>155</v>
      </c>
      <c r="F44" s="939" t="s">
        <v>425</v>
      </c>
      <c r="G44" s="939" t="s">
        <v>79</v>
      </c>
      <c r="H44" s="947" t="s">
        <v>111</v>
      </c>
      <c r="I44" s="941"/>
      <c r="J44" s="942"/>
      <c r="K44" s="944"/>
    </row>
    <row r="45" spans="2:11" ht="18" customHeight="1">
      <c r="B45" s="910"/>
      <c r="C45" s="911"/>
      <c r="D45" s="946"/>
      <c r="E45" s="946"/>
      <c r="F45" s="946"/>
      <c r="G45" s="946"/>
      <c r="H45" s="945"/>
      <c r="I45" s="888" t="s">
        <v>157</v>
      </c>
      <c r="J45" s="889" t="s">
        <v>158</v>
      </c>
      <c r="K45" s="945"/>
    </row>
    <row r="46" spans="2:11" ht="18" customHeight="1">
      <c r="B46" s="906" t="s">
        <v>38</v>
      </c>
      <c r="C46" s="78" t="s">
        <v>39</v>
      </c>
      <c r="D46" s="276">
        <v>2</v>
      </c>
      <c r="E46" s="687">
        <v>6</v>
      </c>
      <c r="F46" s="278">
        <v>2</v>
      </c>
      <c r="G46" s="687">
        <v>5</v>
      </c>
      <c r="H46" s="278">
        <f>SUM(D46:G46)</f>
        <v>15</v>
      </c>
      <c r="I46" s="276">
        <v>1</v>
      </c>
      <c r="J46" s="277"/>
      <c r="K46" s="687">
        <v>4</v>
      </c>
    </row>
    <row r="47" spans="2:11" ht="18" customHeight="1">
      <c r="B47" s="907"/>
      <c r="C47" s="82" t="s">
        <v>40</v>
      </c>
      <c r="D47" s="303">
        <v>2</v>
      </c>
      <c r="E47" s="747">
        <v>6</v>
      </c>
      <c r="F47" s="305">
        <v>3</v>
      </c>
      <c r="G47" s="747">
        <v>7</v>
      </c>
      <c r="H47" s="305">
        <f>SUM(D47:G47)</f>
        <v>18</v>
      </c>
      <c r="I47" s="303">
        <v>2</v>
      </c>
      <c r="J47" s="304"/>
      <c r="K47" s="747"/>
    </row>
    <row r="48" spans="2:11" ht="18" customHeight="1">
      <c r="B48" s="907"/>
      <c r="C48" s="25" t="s">
        <v>41</v>
      </c>
      <c r="D48" s="279">
        <v>2</v>
      </c>
      <c r="E48" s="692">
        <v>13</v>
      </c>
      <c r="F48" s="117">
        <v>2</v>
      </c>
      <c r="G48" s="692">
        <v>2</v>
      </c>
      <c r="H48" s="305">
        <f t="shared" ref="H48:H56" si="2">SUM(D48:G48)</f>
        <v>19</v>
      </c>
      <c r="I48" s="279">
        <v>9</v>
      </c>
      <c r="J48" s="280"/>
      <c r="K48" s="692">
        <v>2</v>
      </c>
    </row>
    <row r="49" spans="2:11" ht="18" customHeight="1">
      <c r="B49" s="907"/>
      <c r="C49" s="25" t="s">
        <v>42</v>
      </c>
      <c r="D49" s="279">
        <v>3</v>
      </c>
      <c r="E49" s="692">
        <v>3</v>
      </c>
      <c r="F49" s="117">
        <v>2</v>
      </c>
      <c r="G49" s="692">
        <v>4</v>
      </c>
      <c r="H49" s="305">
        <f t="shared" si="2"/>
        <v>12</v>
      </c>
      <c r="I49" s="279">
        <v>2</v>
      </c>
      <c r="J49" s="280"/>
      <c r="K49" s="692"/>
    </row>
    <row r="50" spans="2:11" ht="18" customHeight="1">
      <c r="B50" s="907"/>
      <c r="C50" s="25" t="s">
        <v>43</v>
      </c>
      <c r="D50" s="292">
        <v>2</v>
      </c>
      <c r="E50" s="782">
        <v>8</v>
      </c>
      <c r="F50" s="290"/>
      <c r="G50" s="782">
        <v>4</v>
      </c>
      <c r="H50" s="305">
        <f t="shared" si="2"/>
        <v>14</v>
      </c>
      <c r="I50" s="292">
        <v>2</v>
      </c>
      <c r="J50" s="291"/>
      <c r="K50" s="782">
        <v>1</v>
      </c>
    </row>
    <row r="51" spans="2:11" ht="18" customHeight="1">
      <c r="B51" s="907"/>
      <c r="C51" s="25" t="s">
        <v>44</v>
      </c>
      <c r="D51" s="279">
        <v>1</v>
      </c>
      <c r="E51" s="692">
        <v>11</v>
      </c>
      <c r="F51" s="117"/>
      <c r="G51" s="692">
        <v>3</v>
      </c>
      <c r="H51" s="305">
        <f t="shared" si="2"/>
        <v>15</v>
      </c>
      <c r="I51" s="279">
        <v>2</v>
      </c>
      <c r="J51" s="280"/>
      <c r="K51" s="692">
        <v>1</v>
      </c>
    </row>
    <row r="52" spans="2:11" ht="18" customHeight="1">
      <c r="B52" s="907"/>
      <c r="C52" s="26" t="s">
        <v>45</v>
      </c>
      <c r="D52" s="281">
        <v>1</v>
      </c>
      <c r="E52" s="779">
        <v>4</v>
      </c>
      <c r="F52" s="282">
        <v>1</v>
      </c>
      <c r="G52" s="779">
        <v>4</v>
      </c>
      <c r="H52" s="305">
        <f t="shared" si="2"/>
        <v>10</v>
      </c>
      <c r="I52" s="281">
        <v>1</v>
      </c>
      <c r="J52" s="283"/>
      <c r="K52" s="779"/>
    </row>
    <row r="53" spans="2:11" ht="18" customHeight="1">
      <c r="B53" s="907"/>
      <c r="C53" s="26" t="s">
        <v>46</v>
      </c>
      <c r="D53" s="284">
        <v>3</v>
      </c>
      <c r="E53" s="704">
        <v>7</v>
      </c>
      <c r="F53" s="286">
        <v>1</v>
      </c>
      <c r="G53" s="704">
        <v>4</v>
      </c>
      <c r="H53" s="305">
        <f t="shared" si="2"/>
        <v>15</v>
      </c>
      <c r="I53" s="284">
        <v>3</v>
      </c>
      <c r="J53" s="285"/>
      <c r="K53" s="704"/>
    </row>
    <row r="54" spans="2:11" ht="18" customHeight="1">
      <c r="B54" s="907"/>
      <c r="C54" s="25" t="s">
        <v>47</v>
      </c>
      <c r="D54" s="281">
        <v>2</v>
      </c>
      <c r="E54" s="779">
        <v>4</v>
      </c>
      <c r="F54" s="282">
        <v>1</v>
      </c>
      <c r="G54" s="779">
        <v>5</v>
      </c>
      <c r="H54" s="305">
        <f t="shared" si="2"/>
        <v>12</v>
      </c>
      <c r="I54" s="281">
        <v>2</v>
      </c>
      <c r="J54" s="283"/>
      <c r="K54" s="779"/>
    </row>
    <row r="55" spans="2:11" ht="18" customHeight="1">
      <c r="B55" s="907"/>
      <c r="C55" s="25" t="s">
        <v>48</v>
      </c>
      <c r="D55" s="292">
        <v>3</v>
      </c>
      <c r="E55" s="782">
        <v>2</v>
      </c>
      <c r="F55" s="290">
        <v>1</v>
      </c>
      <c r="G55" s="782">
        <v>4</v>
      </c>
      <c r="H55" s="305">
        <f t="shared" si="2"/>
        <v>10</v>
      </c>
      <c r="I55" s="292">
        <v>2</v>
      </c>
      <c r="J55" s="291"/>
      <c r="K55" s="782"/>
    </row>
    <row r="56" spans="2:11" ht="18" customHeight="1">
      <c r="B56" s="907"/>
      <c r="C56" s="26" t="s">
        <v>49</v>
      </c>
      <c r="D56" s="297">
        <v>3</v>
      </c>
      <c r="E56" s="731">
        <v>2</v>
      </c>
      <c r="F56" s="299">
        <v>3</v>
      </c>
      <c r="G56" s="731">
        <v>2</v>
      </c>
      <c r="H56" s="305">
        <f t="shared" si="2"/>
        <v>10</v>
      </c>
      <c r="I56" s="297">
        <v>1</v>
      </c>
      <c r="J56" s="298"/>
      <c r="K56" s="731"/>
    </row>
    <row r="57" spans="2:11" ht="18" customHeight="1">
      <c r="B57" s="908"/>
      <c r="C57" s="28" t="s">
        <v>50</v>
      </c>
      <c r="D57" s="306">
        <v>1</v>
      </c>
      <c r="E57" s="897">
        <v>10</v>
      </c>
      <c r="F57" s="307"/>
      <c r="G57" s="897">
        <v>1</v>
      </c>
      <c r="H57" s="308">
        <f>SUM(D57:G57)</f>
        <v>12</v>
      </c>
      <c r="I57" s="306">
        <v>1</v>
      </c>
      <c r="J57" s="309"/>
      <c r="K57" s="897">
        <v>1</v>
      </c>
    </row>
    <row r="58" spans="2:11" ht="18" customHeight="1">
      <c r="B58" s="906" t="s">
        <v>51</v>
      </c>
      <c r="C58" s="78" t="s">
        <v>52</v>
      </c>
      <c r="D58" s="276">
        <v>2</v>
      </c>
      <c r="E58" s="687">
        <v>7</v>
      </c>
      <c r="F58" s="278">
        <v>1</v>
      </c>
      <c r="G58" s="687">
        <v>4</v>
      </c>
      <c r="H58" s="278">
        <f>SUM(D58:G58)</f>
        <v>14</v>
      </c>
      <c r="I58" s="276">
        <v>1</v>
      </c>
      <c r="J58" s="277"/>
      <c r="K58" s="687"/>
    </row>
    <row r="59" spans="2:11" ht="18" customHeight="1">
      <c r="B59" s="907"/>
      <c r="C59" s="25" t="s">
        <v>53</v>
      </c>
      <c r="D59" s="292"/>
      <c r="E59" s="782">
        <v>3</v>
      </c>
      <c r="F59" s="290">
        <v>2</v>
      </c>
      <c r="G59" s="782"/>
      <c r="H59" s="293">
        <f>SUM(D59:G59)</f>
        <v>5</v>
      </c>
      <c r="I59" s="292"/>
      <c r="J59" s="291"/>
      <c r="K59" s="782"/>
    </row>
    <row r="60" spans="2:11" ht="18" customHeight="1">
      <c r="B60" s="907"/>
      <c r="C60" s="25" t="s">
        <v>54</v>
      </c>
      <c r="D60" s="297">
        <v>3</v>
      </c>
      <c r="E60" s="731">
        <v>8</v>
      </c>
      <c r="F60" s="299">
        <v>2</v>
      </c>
      <c r="G60" s="731">
        <v>2</v>
      </c>
      <c r="H60" s="293">
        <f t="shared" ref="H60:H69" si="3">SUM(D60:G60)</f>
        <v>15</v>
      </c>
      <c r="I60" s="297">
        <v>3</v>
      </c>
      <c r="J60" s="298"/>
      <c r="K60" s="731"/>
    </row>
    <row r="61" spans="2:11" ht="18" customHeight="1">
      <c r="B61" s="907"/>
      <c r="C61" s="25" t="s">
        <v>55</v>
      </c>
      <c r="D61" s="279">
        <v>3</v>
      </c>
      <c r="E61" s="692">
        <v>9</v>
      </c>
      <c r="F61" s="117">
        <v>1</v>
      </c>
      <c r="G61" s="692">
        <v>5</v>
      </c>
      <c r="H61" s="293">
        <f t="shared" si="3"/>
        <v>18</v>
      </c>
      <c r="I61" s="279">
        <v>2</v>
      </c>
      <c r="J61" s="280"/>
      <c r="K61" s="692">
        <v>1</v>
      </c>
    </row>
    <row r="62" spans="2:11" ht="18" customHeight="1">
      <c r="B62" s="907"/>
      <c r="C62" s="25" t="s">
        <v>56</v>
      </c>
      <c r="D62" s="279"/>
      <c r="E62" s="692"/>
      <c r="F62" s="117"/>
      <c r="G62" s="692"/>
      <c r="H62" s="293"/>
      <c r="I62" s="279"/>
      <c r="J62" s="280"/>
      <c r="K62" s="692"/>
    </row>
    <row r="63" spans="2:11" ht="18" customHeight="1">
      <c r="B63" s="907"/>
      <c r="C63" s="25" t="s">
        <v>57</v>
      </c>
      <c r="D63" s="279">
        <v>1</v>
      </c>
      <c r="E63" s="692">
        <v>12</v>
      </c>
      <c r="F63" s="117">
        <v>1</v>
      </c>
      <c r="G63" s="692">
        <v>6</v>
      </c>
      <c r="H63" s="293">
        <f t="shared" si="3"/>
        <v>20</v>
      </c>
      <c r="I63" s="279">
        <v>3</v>
      </c>
      <c r="J63" s="280"/>
      <c r="K63" s="692">
        <v>6</v>
      </c>
    </row>
    <row r="64" spans="2:11" ht="18" customHeight="1">
      <c r="B64" s="907"/>
      <c r="C64" s="25" t="s">
        <v>58</v>
      </c>
      <c r="D64" s="279">
        <v>4</v>
      </c>
      <c r="E64" s="692">
        <v>7</v>
      </c>
      <c r="F64" s="117">
        <v>3</v>
      </c>
      <c r="G64" s="692">
        <v>1</v>
      </c>
      <c r="H64" s="293">
        <f t="shared" si="3"/>
        <v>15</v>
      </c>
      <c r="I64" s="279">
        <v>3</v>
      </c>
      <c r="J64" s="280"/>
      <c r="K64" s="692">
        <v>4</v>
      </c>
    </row>
    <row r="65" spans="2:12" ht="18" customHeight="1">
      <c r="B65" s="907"/>
      <c r="C65" s="25" t="s">
        <v>59</v>
      </c>
      <c r="D65" s="279">
        <v>4</v>
      </c>
      <c r="E65" s="692">
        <v>2</v>
      </c>
      <c r="F65" s="117">
        <v>2</v>
      </c>
      <c r="G65" s="692">
        <v>2</v>
      </c>
      <c r="H65" s="293">
        <f t="shared" si="3"/>
        <v>10</v>
      </c>
      <c r="I65" s="279">
        <v>2</v>
      </c>
      <c r="J65" s="280"/>
      <c r="K65" s="692">
        <v>1</v>
      </c>
      <c r="L65" s="77"/>
    </row>
    <row r="66" spans="2:12" ht="18" customHeight="1">
      <c r="B66" s="907"/>
      <c r="C66" s="25" t="s">
        <v>60</v>
      </c>
      <c r="D66" s="292">
        <v>1</v>
      </c>
      <c r="E66" s="782">
        <v>3</v>
      </c>
      <c r="F66" s="290">
        <v>2</v>
      </c>
      <c r="G66" s="782">
        <v>1</v>
      </c>
      <c r="H66" s="293">
        <f t="shared" si="3"/>
        <v>7</v>
      </c>
      <c r="I66" s="292">
        <v>2</v>
      </c>
      <c r="J66" s="291"/>
      <c r="K66" s="782"/>
    </row>
    <row r="67" spans="2:12" ht="18" customHeight="1">
      <c r="B67" s="907"/>
      <c r="C67" s="25" t="s">
        <v>61</v>
      </c>
      <c r="D67" s="279">
        <v>3</v>
      </c>
      <c r="E67" s="692">
        <v>5</v>
      </c>
      <c r="F67" s="117">
        <v>2</v>
      </c>
      <c r="G67" s="692"/>
      <c r="H67" s="293">
        <f t="shared" si="3"/>
        <v>10</v>
      </c>
      <c r="I67" s="279">
        <v>3</v>
      </c>
      <c r="J67" s="280"/>
      <c r="K67" s="692">
        <v>1</v>
      </c>
    </row>
    <row r="68" spans="2:12" ht="18" customHeight="1">
      <c r="B68" s="907"/>
      <c r="C68" s="25" t="s">
        <v>62</v>
      </c>
      <c r="D68" s="310">
        <v>1</v>
      </c>
      <c r="E68" s="898">
        <v>8</v>
      </c>
      <c r="F68" s="311">
        <v>2</v>
      </c>
      <c r="G68" s="898">
        <v>3</v>
      </c>
      <c r="H68" s="293">
        <f t="shared" si="3"/>
        <v>14</v>
      </c>
      <c r="I68" s="310">
        <v>3</v>
      </c>
      <c r="J68" s="312"/>
      <c r="K68" s="898">
        <v>1</v>
      </c>
    </row>
    <row r="69" spans="2:12" ht="18" customHeight="1">
      <c r="B69" s="907"/>
      <c r="C69" s="25" t="s">
        <v>63</v>
      </c>
      <c r="D69" s="279">
        <v>2</v>
      </c>
      <c r="E69" s="692">
        <v>5</v>
      </c>
      <c r="F69" s="117">
        <v>5</v>
      </c>
      <c r="G69" s="692">
        <v>2</v>
      </c>
      <c r="H69" s="293">
        <f t="shared" si="3"/>
        <v>14</v>
      </c>
      <c r="I69" s="279">
        <v>2</v>
      </c>
      <c r="J69" s="280"/>
      <c r="K69" s="692"/>
    </row>
    <row r="70" spans="2:12" ht="18" customHeight="1">
      <c r="B70" s="907"/>
      <c r="C70" s="25" t="s">
        <v>64</v>
      </c>
      <c r="D70" s="279"/>
      <c r="E70" s="692"/>
      <c r="F70" s="117"/>
      <c r="G70" s="692"/>
      <c r="H70" s="293"/>
      <c r="I70" s="279"/>
      <c r="J70" s="280"/>
      <c r="K70" s="692"/>
    </row>
    <row r="71" spans="2:12" ht="18" customHeight="1">
      <c r="B71" s="907"/>
      <c r="C71" s="25" t="s">
        <v>65</v>
      </c>
      <c r="D71" s="279"/>
      <c r="E71" s="692"/>
      <c r="F71" s="117"/>
      <c r="G71" s="692"/>
      <c r="H71" s="293"/>
      <c r="I71" s="279"/>
      <c r="J71" s="280"/>
      <c r="K71" s="692">
        <v>1</v>
      </c>
    </row>
    <row r="72" spans="2:12" ht="18" customHeight="1">
      <c r="B72" s="908"/>
      <c r="C72" s="79" t="s">
        <v>480</v>
      </c>
      <c r="D72" s="313">
        <v>1</v>
      </c>
      <c r="E72" s="736">
        <v>7</v>
      </c>
      <c r="F72" s="315">
        <v>1</v>
      </c>
      <c r="G72" s="736">
        <v>3</v>
      </c>
      <c r="H72" s="315">
        <f>SUM(D72:G72)</f>
        <v>12</v>
      </c>
      <c r="I72" s="313">
        <v>2</v>
      </c>
      <c r="J72" s="314"/>
      <c r="K72" s="736">
        <v>1</v>
      </c>
      <c r="L72" s="77"/>
    </row>
    <row r="73" spans="2:12" ht="18" customHeight="1">
      <c r="B73" s="912" t="s">
        <v>67</v>
      </c>
      <c r="C73" s="913"/>
      <c r="D73" s="316">
        <f t="shared" ref="D73:K73" si="4">SUM(D5:D40,D46:D72)</f>
        <v>125</v>
      </c>
      <c r="E73" s="770">
        <f t="shared" si="4"/>
        <v>365</v>
      </c>
      <c r="F73" s="318">
        <f t="shared" si="4"/>
        <v>93</v>
      </c>
      <c r="G73" s="770">
        <f t="shared" si="4"/>
        <v>203</v>
      </c>
      <c r="H73" s="899">
        <f t="shared" si="4"/>
        <v>786</v>
      </c>
      <c r="I73" s="318">
        <f t="shared" si="4"/>
        <v>154</v>
      </c>
      <c r="J73" s="317">
        <f t="shared" si="4"/>
        <v>13</v>
      </c>
      <c r="K73" s="770">
        <f t="shared" si="4"/>
        <v>162</v>
      </c>
    </row>
    <row r="74" spans="2:12" ht="18" customHeight="1">
      <c r="B74" s="909"/>
      <c r="C74" s="909"/>
      <c r="D74" s="257"/>
      <c r="E74" s="257"/>
      <c r="F74" s="257"/>
      <c r="G74" s="319" t="s">
        <v>175</v>
      </c>
      <c r="H74" s="887">
        <v>60</v>
      </c>
      <c r="K74" s="887">
        <v>38</v>
      </c>
    </row>
    <row r="75" spans="2:12" ht="18" customHeight="1"/>
    <row r="76" spans="2:12" ht="18" customHeight="1">
      <c r="C76" s="33" t="s">
        <v>172</v>
      </c>
      <c r="D76" s="600"/>
      <c r="E76" s="600" t="s">
        <v>173</v>
      </c>
      <c r="F76" s="600"/>
      <c r="G76" s="600"/>
      <c r="H76" s="600"/>
      <c r="I76" s="600"/>
      <c r="J76" s="600"/>
      <c r="K76" s="600"/>
    </row>
    <row r="77" spans="2:12" ht="18" customHeight="1">
      <c r="C77" s="33" t="s">
        <v>171</v>
      </c>
      <c r="E77" s="600" t="s">
        <v>495</v>
      </c>
      <c r="F77" s="600"/>
      <c r="G77" s="600"/>
      <c r="H77" s="600"/>
    </row>
    <row r="78" spans="2:12" ht="18" customHeight="1">
      <c r="C78" s="33" t="s">
        <v>170</v>
      </c>
      <c r="D78" s="600"/>
      <c r="E78" s="600" t="s">
        <v>174</v>
      </c>
      <c r="F78" s="600"/>
      <c r="G78" s="600"/>
      <c r="H78" s="600"/>
      <c r="I78" s="600"/>
    </row>
    <row r="79" spans="2:12" ht="6" customHeight="1"/>
  </sheetData>
  <mergeCells count="25">
    <mergeCell ref="B74:C74"/>
    <mergeCell ref="D3:D4"/>
    <mergeCell ref="E3:E4"/>
    <mergeCell ref="F3:F4"/>
    <mergeCell ref="G3:G4"/>
    <mergeCell ref="B73:C73"/>
    <mergeCell ref="B19:B40"/>
    <mergeCell ref="B46:B57"/>
    <mergeCell ref="B58:B72"/>
    <mergeCell ref="B5:C5"/>
    <mergeCell ref="B6:B18"/>
    <mergeCell ref="B43:C45"/>
    <mergeCell ref="D43:H43"/>
    <mergeCell ref="K2:K4"/>
    <mergeCell ref="H3:H4"/>
    <mergeCell ref="D2:H2"/>
    <mergeCell ref="I2:J3"/>
    <mergeCell ref="B2:C4"/>
    <mergeCell ref="I43:J44"/>
    <mergeCell ref="K43:K45"/>
    <mergeCell ref="D44:D45"/>
    <mergeCell ref="E44:E45"/>
    <mergeCell ref="F44:F45"/>
    <mergeCell ref="G44:G45"/>
    <mergeCell ref="H44:H45"/>
  </mergeCells>
  <phoneticPr fontId="7"/>
  <printOptions horizontalCentered="1"/>
  <pageMargins left="0.59055118110236227" right="0.59055118110236227" top="0.59055118110236227" bottom="0.59055118110236227" header="0.31496062992125984" footer="0.31496062992125984"/>
  <pageSetup paperSize="9" orientation="portrait" r:id="rId1"/>
  <headerFooter>
    <oddFooter>&amp;P ページ</oddFooter>
  </headerFooter>
  <rowBreaks count="1" manualBreakCount="1">
    <brk id="4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K77"/>
  <sheetViews>
    <sheetView showZeros="0" tabSelected="1" view="pageBreakPreview" topLeftCell="K16" zoomScaleNormal="100" zoomScaleSheetLayoutView="100" workbookViewId="0">
      <selection activeCell="AB25" sqref="AB25"/>
    </sheetView>
  </sheetViews>
  <sheetFormatPr defaultColWidth="9" defaultRowHeight="13"/>
  <cols>
    <col min="1" max="1" width="1" style="29" customWidth="1"/>
    <col min="2" max="2" width="2.7265625" style="29" customWidth="1"/>
    <col min="3" max="3" width="8.36328125" style="29" customWidth="1"/>
    <col min="4" max="12" width="6.90625" style="403" customWidth="1"/>
    <col min="13" max="13" width="2.6328125" style="29" customWidth="1"/>
    <col min="14" max="14" width="0.90625" style="29" customWidth="1"/>
    <col min="15" max="15" width="2.7265625" style="29" customWidth="1"/>
    <col min="16" max="16" width="8.36328125" style="29" customWidth="1"/>
    <col min="17" max="28" width="6.90625" style="403" customWidth="1"/>
    <col min="29" max="29" width="0.90625" style="29" customWidth="1"/>
    <col min="30" max="16384" width="9" style="29"/>
  </cols>
  <sheetData>
    <row r="1" spans="2:28" ht="18" customHeight="1">
      <c r="B1" s="24" t="s">
        <v>514</v>
      </c>
      <c r="C1" s="24"/>
      <c r="D1" s="320"/>
      <c r="E1" s="320"/>
      <c r="F1" s="320"/>
      <c r="G1" s="320"/>
      <c r="H1" s="320"/>
      <c r="I1" s="320"/>
      <c r="J1" s="320"/>
      <c r="K1" s="320"/>
      <c r="L1" s="320"/>
      <c r="M1" s="24"/>
      <c r="N1" s="24"/>
      <c r="O1" s="24"/>
      <c r="P1" s="24"/>
      <c r="Q1" s="320"/>
      <c r="R1" s="320"/>
      <c r="S1" s="320"/>
      <c r="T1" s="320"/>
      <c r="U1" s="320"/>
      <c r="V1" s="320"/>
      <c r="W1" s="320"/>
      <c r="X1" s="320"/>
      <c r="Y1" s="320"/>
      <c r="Z1" s="320"/>
      <c r="AA1" s="320"/>
      <c r="AB1" s="320"/>
    </row>
    <row r="2" spans="2:28" ht="12.75" customHeight="1">
      <c r="B2" s="901"/>
      <c r="C2" s="902"/>
      <c r="D2" s="954" t="s">
        <v>80</v>
      </c>
      <c r="E2" s="954"/>
      <c r="F2" s="954"/>
      <c r="G2" s="954"/>
      <c r="H2" s="954"/>
      <c r="I2" s="954"/>
      <c r="J2" s="954"/>
      <c r="K2" s="954"/>
      <c r="L2" s="955"/>
      <c r="M2" s="48"/>
      <c r="N2" s="49"/>
      <c r="O2" s="956"/>
      <c r="P2" s="957"/>
      <c r="Q2" s="954" t="s">
        <v>80</v>
      </c>
      <c r="R2" s="954"/>
      <c r="S2" s="954"/>
      <c r="T2" s="954"/>
      <c r="U2" s="954"/>
      <c r="V2" s="954"/>
      <c r="W2" s="954"/>
      <c r="X2" s="954"/>
      <c r="Y2" s="962"/>
      <c r="Z2" s="976" t="s">
        <v>81</v>
      </c>
      <c r="AA2" s="977"/>
      <c r="AB2" s="978"/>
    </row>
    <row r="3" spans="2:28" ht="12.75" customHeight="1">
      <c r="B3" s="910"/>
      <c r="C3" s="921"/>
      <c r="D3" s="954" t="s">
        <v>502</v>
      </c>
      <c r="E3" s="954"/>
      <c r="F3" s="955"/>
      <c r="G3" s="982" t="s">
        <v>82</v>
      </c>
      <c r="H3" s="954"/>
      <c r="I3" s="955"/>
      <c r="J3" s="982" t="s">
        <v>83</v>
      </c>
      <c r="K3" s="954"/>
      <c r="L3" s="955"/>
      <c r="M3" s="48"/>
      <c r="N3" s="48"/>
      <c r="O3" s="958"/>
      <c r="P3" s="959"/>
      <c r="Q3" s="954" t="s">
        <v>84</v>
      </c>
      <c r="R3" s="954"/>
      <c r="S3" s="955"/>
      <c r="T3" s="982" t="s">
        <v>212</v>
      </c>
      <c r="U3" s="954"/>
      <c r="V3" s="955"/>
      <c r="W3" s="954" t="s">
        <v>85</v>
      </c>
      <c r="X3" s="954"/>
      <c r="Y3" s="954"/>
      <c r="Z3" s="979"/>
      <c r="AA3" s="980"/>
      <c r="AB3" s="981"/>
    </row>
    <row r="4" spans="2:28" ht="12.75" customHeight="1" thickBot="1">
      <c r="B4" s="974"/>
      <c r="C4" s="975"/>
      <c r="D4" s="321" t="s">
        <v>86</v>
      </c>
      <c r="E4" s="322" t="s">
        <v>87</v>
      </c>
      <c r="F4" s="323" t="s">
        <v>88</v>
      </c>
      <c r="G4" s="324" t="s">
        <v>86</v>
      </c>
      <c r="H4" s="322" t="s">
        <v>87</v>
      </c>
      <c r="I4" s="323" t="s">
        <v>88</v>
      </c>
      <c r="J4" s="324" t="s">
        <v>86</v>
      </c>
      <c r="K4" s="322" t="s">
        <v>87</v>
      </c>
      <c r="L4" s="323" t="s">
        <v>88</v>
      </c>
      <c r="M4" s="48"/>
      <c r="N4" s="48"/>
      <c r="O4" s="960"/>
      <c r="P4" s="961"/>
      <c r="Q4" s="321" t="s">
        <v>86</v>
      </c>
      <c r="R4" s="322" t="s">
        <v>87</v>
      </c>
      <c r="S4" s="323" t="s">
        <v>88</v>
      </c>
      <c r="T4" s="324" t="s">
        <v>86</v>
      </c>
      <c r="U4" s="322" t="s">
        <v>87</v>
      </c>
      <c r="V4" s="323" t="s">
        <v>88</v>
      </c>
      <c r="W4" s="324" t="s">
        <v>86</v>
      </c>
      <c r="X4" s="322" t="s">
        <v>87</v>
      </c>
      <c r="Y4" s="405" t="s">
        <v>88</v>
      </c>
      <c r="Z4" s="406" t="s">
        <v>86</v>
      </c>
      <c r="AA4" s="322" t="s">
        <v>87</v>
      </c>
      <c r="AB4" s="323" t="s">
        <v>88</v>
      </c>
    </row>
    <row r="5" spans="2:28" ht="13.5" customHeight="1" thickTop="1">
      <c r="B5" s="973" t="s">
        <v>0</v>
      </c>
      <c r="C5" s="973"/>
      <c r="D5" s="325">
        <v>129</v>
      </c>
      <c r="E5" s="326">
        <v>2208</v>
      </c>
      <c r="F5" s="327">
        <v>2820</v>
      </c>
      <c r="G5" s="328">
        <v>296</v>
      </c>
      <c r="H5" s="326">
        <v>7374</v>
      </c>
      <c r="I5" s="329">
        <v>17533</v>
      </c>
      <c r="J5" s="325">
        <v>3</v>
      </c>
      <c r="K5" s="326">
        <v>33</v>
      </c>
      <c r="L5" s="330">
        <v>69</v>
      </c>
      <c r="M5" s="96"/>
      <c r="N5" s="96"/>
      <c r="O5" s="963" t="s">
        <v>0</v>
      </c>
      <c r="P5" s="964"/>
      <c r="Q5" s="325">
        <v>477</v>
      </c>
      <c r="R5" s="326">
        <v>9641</v>
      </c>
      <c r="S5" s="329">
        <v>41155</v>
      </c>
      <c r="T5" s="325">
        <v>0</v>
      </c>
      <c r="U5" s="326">
        <v>0</v>
      </c>
      <c r="V5" s="327">
        <v>0</v>
      </c>
      <c r="W5" s="328">
        <v>301</v>
      </c>
      <c r="X5" s="326">
        <v>33045</v>
      </c>
      <c r="Y5" s="327">
        <v>51454</v>
      </c>
      <c r="Z5" s="407">
        <f t="shared" ref="Z5:AB5" si="0">SUM(D5,G5,J5,Q5,T5,W5)</f>
        <v>1206</v>
      </c>
      <c r="AA5" s="408">
        <f t="shared" si="0"/>
        <v>52301</v>
      </c>
      <c r="AB5" s="409">
        <f t="shared" si="0"/>
        <v>113031</v>
      </c>
    </row>
    <row r="6" spans="2:28" ht="13.5" customHeight="1">
      <c r="B6" s="905" t="s">
        <v>1</v>
      </c>
      <c r="C6" s="78" t="s">
        <v>2</v>
      </c>
      <c r="D6" s="331">
        <v>50</v>
      </c>
      <c r="E6" s="332">
        <v>30723</v>
      </c>
      <c r="F6" s="333">
        <v>32649</v>
      </c>
      <c r="G6" s="331">
        <v>103</v>
      </c>
      <c r="H6" s="332">
        <v>5840</v>
      </c>
      <c r="I6" s="333">
        <v>11519</v>
      </c>
      <c r="J6" s="331">
        <v>1</v>
      </c>
      <c r="K6" s="332">
        <v>28</v>
      </c>
      <c r="L6" s="334">
        <v>83</v>
      </c>
      <c r="M6" s="96"/>
      <c r="N6" s="96"/>
      <c r="O6" s="965" t="s">
        <v>1</v>
      </c>
      <c r="P6" s="98" t="s">
        <v>2</v>
      </c>
      <c r="Q6" s="410">
        <v>13</v>
      </c>
      <c r="R6" s="411">
        <v>574</v>
      </c>
      <c r="S6" s="412">
        <v>3130</v>
      </c>
      <c r="T6" s="410">
        <v>1</v>
      </c>
      <c r="U6" s="411">
        <v>20</v>
      </c>
      <c r="V6" s="413">
        <v>77</v>
      </c>
      <c r="W6" s="414">
        <v>8</v>
      </c>
      <c r="X6" s="411">
        <v>111</v>
      </c>
      <c r="Y6" s="415">
        <v>650</v>
      </c>
      <c r="Z6" s="416">
        <f t="shared" ref="Z6:Z23" si="1">SUM(D6,G6,J6,Q6,T6,W6)</f>
        <v>176</v>
      </c>
      <c r="AA6" s="332">
        <f t="shared" ref="AA6:AA23" si="2">SUM(E6,H6,K6,R6,U6,X6)</f>
        <v>37296</v>
      </c>
      <c r="AB6" s="334">
        <f t="shared" ref="AB6:AB23" si="3">SUM(F6,I6,L6,S6,V6,Y6)</f>
        <v>48108</v>
      </c>
    </row>
    <row r="7" spans="2:28" ht="13.5" customHeight="1">
      <c r="B7" s="905"/>
      <c r="C7" s="25" t="s">
        <v>3</v>
      </c>
      <c r="D7" s="335">
        <v>18</v>
      </c>
      <c r="E7" s="336">
        <v>243</v>
      </c>
      <c r="F7" s="337">
        <v>805</v>
      </c>
      <c r="G7" s="335">
        <v>82</v>
      </c>
      <c r="H7" s="336">
        <v>1388</v>
      </c>
      <c r="I7" s="337">
        <v>6149</v>
      </c>
      <c r="J7" s="335">
        <v>1</v>
      </c>
      <c r="K7" s="336">
        <v>11</v>
      </c>
      <c r="L7" s="338">
        <v>52</v>
      </c>
      <c r="M7" s="96"/>
      <c r="N7" s="96"/>
      <c r="O7" s="965"/>
      <c r="P7" s="99" t="s">
        <v>3</v>
      </c>
      <c r="Q7" s="335">
        <v>4</v>
      </c>
      <c r="R7" s="336">
        <v>316</v>
      </c>
      <c r="S7" s="337">
        <v>1227</v>
      </c>
      <c r="T7" s="335">
        <v>0</v>
      </c>
      <c r="U7" s="336">
        <v>0</v>
      </c>
      <c r="V7" s="338">
        <v>0</v>
      </c>
      <c r="W7" s="417">
        <v>0</v>
      </c>
      <c r="X7" s="336">
        <v>0</v>
      </c>
      <c r="Y7" s="418">
        <v>0</v>
      </c>
      <c r="Z7" s="419">
        <f t="shared" si="1"/>
        <v>105</v>
      </c>
      <c r="AA7" s="336">
        <f t="shared" si="2"/>
        <v>1958</v>
      </c>
      <c r="AB7" s="338">
        <f t="shared" si="3"/>
        <v>8233</v>
      </c>
    </row>
    <row r="8" spans="2:28" ht="13.5" customHeight="1">
      <c r="B8" s="905"/>
      <c r="C8" s="25" t="s">
        <v>4</v>
      </c>
      <c r="D8" s="335">
        <v>13</v>
      </c>
      <c r="E8" s="336">
        <v>258</v>
      </c>
      <c r="F8" s="337">
        <v>1653</v>
      </c>
      <c r="G8" s="335">
        <v>83</v>
      </c>
      <c r="H8" s="336">
        <v>2057</v>
      </c>
      <c r="I8" s="337">
        <v>3610</v>
      </c>
      <c r="J8" s="335">
        <v>1</v>
      </c>
      <c r="K8" s="336">
        <v>19</v>
      </c>
      <c r="L8" s="338">
        <v>70</v>
      </c>
      <c r="M8" s="96"/>
      <c r="N8" s="96"/>
      <c r="O8" s="965"/>
      <c r="P8" s="99" t="s">
        <v>4</v>
      </c>
      <c r="Q8" s="335">
        <v>7</v>
      </c>
      <c r="R8" s="336">
        <v>190</v>
      </c>
      <c r="S8" s="337">
        <v>964</v>
      </c>
      <c r="T8" s="335"/>
      <c r="U8" s="336"/>
      <c r="V8" s="338"/>
      <c r="W8" s="417">
        <v>21</v>
      </c>
      <c r="X8" s="336">
        <v>359</v>
      </c>
      <c r="Y8" s="418">
        <v>452</v>
      </c>
      <c r="Z8" s="420">
        <f t="shared" si="1"/>
        <v>125</v>
      </c>
      <c r="AA8" s="336">
        <f t="shared" si="2"/>
        <v>2883</v>
      </c>
      <c r="AB8" s="338">
        <f t="shared" si="3"/>
        <v>6749</v>
      </c>
    </row>
    <row r="9" spans="2:28" ht="13.5" customHeight="1">
      <c r="B9" s="905"/>
      <c r="C9" s="25" t="s">
        <v>5</v>
      </c>
      <c r="D9" s="335">
        <v>78</v>
      </c>
      <c r="E9" s="336">
        <v>3209</v>
      </c>
      <c r="F9" s="337">
        <v>7257</v>
      </c>
      <c r="G9" s="335">
        <v>203</v>
      </c>
      <c r="H9" s="336">
        <v>6376</v>
      </c>
      <c r="I9" s="337">
        <v>8610</v>
      </c>
      <c r="J9" s="335">
        <v>5</v>
      </c>
      <c r="K9" s="336">
        <v>52</v>
      </c>
      <c r="L9" s="338">
        <v>790</v>
      </c>
      <c r="M9" s="96"/>
      <c r="N9" s="96"/>
      <c r="O9" s="965"/>
      <c r="P9" s="99" t="s">
        <v>5</v>
      </c>
      <c r="Q9" s="335">
        <v>26</v>
      </c>
      <c r="R9" s="336">
        <v>1298</v>
      </c>
      <c r="S9" s="337">
        <v>4699</v>
      </c>
      <c r="T9" s="335">
        <v>1</v>
      </c>
      <c r="U9" s="336">
        <v>31</v>
      </c>
      <c r="V9" s="338">
        <v>226</v>
      </c>
      <c r="W9" s="417">
        <v>20</v>
      </c>
      <c r="X9" s="336">
        <v>8058</v>
      </c>
      <c r="Y9" s="418">
        <v>8386</v>
      </c>
      <c r="Z9" s="419">
        <f t="shared" ref="Z9:AB10" si="4">SUM(D9,G9,J9,Q9,T9,W9)</f>
        <v>333</v>
      </c>
      <c r="AA9" s="336">
        <f t="shared" si="4"/>
        <v>19024</v>
      </c>
      <c r="AB9" s="338">
        <f t="shared" si="4"/>
        <v>29968</v>
      </c>
    </row>
    <row r="10" spans="2:28" ht="13.5" customHeight="1">
      <c r="B10" s="905"/>
      <c r="C10" s="26" t="s">
        <v>6</v>
      </c>
      <c r="D10" s="339">
        <v>29</v>
      </c>
      <c r="E10" s="340">
        <v>753</v>
      </c>
      <c r="F10" s="341">
        <v>2667</v>
      </c>
      <c r="G10" s="339">
        <v>9</v>
      </c>
      <c r="H10" s="340">
        <v>230</v>
      </c>
      <c r="I10" s="341">
        <v>528</v>
      </c>
      <c r="J10" s="339">
        <v>3</v>
      </c>
      <c r="K10" s="340">
        <v>155</v>
      </c>
      <c r="L10" s="342">
        <v>335</v>
      </c>
      <c r="M10" s="96"/>
      <c r="N10" s="96"/>
      <c r="O10" s="965"/>
      <c r="P10" s="100" t="s">
        <v>6</v>
      </c>
      <c r="Q10" s="339">
        <v>8</v>
      </c>
      <c r="R10" s="340">
        <v>174</v>
      </c>
      <c r="S10" s="341">
        <v>988</v>
      </c>
      <c r="T10" s="339">
        <v>0</v>
      </c>
      <c r="U10" s="340"/>
      <c r="V10" s="342"/>
      <c r="W10" s="421">
        <v>23</v>
      </c>
      <c r="X10" s="340">
        <v>399</v>
      </c>
      <c r="Y10" s="422">
        <v>4861</v>
      </c>
      <c r="Z10" s="423">
        <f t="shared" si="4"/>
        <v>72</v>
      </c>
      <c r="AA10" s="340">
        <f t="shared" si="4"/>
        <v>1711</v>
      </c>
      <c r="AB10" s="342">
        <f t="shared" si="4"/>
        <v>9379</v>
      </c>
    </row>
    <row r="11" spans="2:28" ht="13.5" customHeight="1">
      <c r="B11" s="905"/>
      <c r="C11" s="25" t="s">
        <v>7</v>
      </c>
      <c r="D11" s="343">
        <v>6</v>
      </c>
      <c r="E11" s="344">
        <v>114</v>
      </c>
      <c r="F11" s="345">
        <v>311</v>
      </c>
      <c r="G11" s="335">
        <v>25</v>
      </c>
      <c r="H11" s="336">
        <v>534</v>
      </c>
      <c r="I11" s="337">
        <v>2087</v>
      </c>
      <c r="J11" s="335"/>
      <c r="K11" s="336"/>
      <c r="L11" s="338"/>
      <c r="M11" s="96"/>
      <c r="N11" s="96"/>
      <c r="O11" s="965"/>
      <c r="P11" s="99" t="s">
        <v>7</v>
      </c>
      <c r="Q11" s="343">
        <v>3</v>
      </c>
      <c r="R11" s="344">
        <v>41</v>
      </c>
      <c r="S11" s="424">
        <v>147</v>
      </c>
      <c r="T11" s="335"/>
      <c r="U11" s="336"/>
      <c r="V11" s="338"/>
      <c r="W11" s="417">
        <v>6</v>
      </c>
      <c r="X11" s="336">
        <v>31</v>
      </c>
      <c r="Y11" s="418">
        <v>141</v>
      </c>
      <c r="Z11" s="419">
        <f t="shared" si="1"/>
        <v>40</v>
      </c>
      <c r="AA11" s="336">
        <f t="shared" si="2"/>
        <v>720</v>
      </c>
      <c r="AB11" s="338">
        <f t="shared" si="3"/>
        <v>2686</v>
      </c>
    </row>
    <row r="12" spans="2:28" ht="13.5" customHeight="1">
      <c r="B12" s="905"/>
      <c r="C12" s="26" t="s">
        <v>8</v>
      </c>
      <c r="D12" s="339">
        <v>108</v>
      </c>
      <c r="E12" s="340">
        <v>245</v>
      </c>
      <c r="F12" s="341">
        <v>1654</v>
      </c>
      <c r="G12" s="339"/>
      <c r="H12" s="340"/>
      <c r="I12" s="341"/>
      <c r="J12" s="339"/>
      <c r="K12" s="340"/>
      <c r="L12" s="342"/>
      <c r="M12" s="105"/>
      <c r="N12" s="96"/>
      <c r="O12" s="965"/>
      <c r="P12" s="100" t="s">
        <v>8</v>
      </c>
      <c r="Q12" s="339"/>
      <c r="R12" s="340"/>
      <c r="S12" s="341"/>
      <c r="T12" s="339"/>
      <c r="U12" s="340"/>
      <c r="V12" s="342"/>
      <c r="W12" s="421"/>
      <c r="X12" s="340"/>
      <c r="Y12" s="422"/>
      <c r="Z12" s="423">
        <f t="shared" si="1"/>
        <v>108</v>
      </c>
      <c r="AA12" s="340">
        <f t="shared" si="2"/>
        <v>245</v>
      </c>
      <c r="AB12" s="342">
        <f t="shared" si="3"/>
        <v>1654</v>
      </c>
    </row>
    <row r="13" spans="2:28" ht="13.5" customHeight="1">
      <c r="B13" s="905"/>
      <c r="C13" s="25" t="s">
        <v>9</v>
      </c>
      <c r="D13" s="335">
        <v>1</v>
      </c>
      <c r="E13" s="336">
        <v>12</v>
      </c>
      <c r="F13" s="337">
        <v>24</v>
      </c>
      <c r="G13" s="335">
        <v>0</v>
      </c>
      <c r="H13" s="336"/>
      <c r="I13" s="337"/>
      <c r="J13" s="335"/>
      <c r="K13" s="336"/>
      <c r="L13" s="338"/>
      <c r="M13" s="96"/>
      <c r="N13" s="96"/>
      <c r="O13" s="965"/>
      <c r="P13" s="99" t="s">
        <v>9</v>
      </c>
      <c r="Q13" s="335">
        <v>3</v>
      </c>
      <c r="R13" s="336">
        <v>180</v>
      </c>
      <c r="S13" s="337">
        <v>2562</v>
      </c>
      <c r="T13" s="335"/>
      <c r="U13" s="336"/>
      <c r="V13" s="338"/>
      <c r="W13" s="417">
        <v>5</v>
      </c>
      <c r="X13" s="336">
        <v>47</v>
      </c>
      <c r="Y13" s="418">
        <v>409</v>
      </c>
      <c r="Z13" s="419">
        <f t="shared" si="1"/>
        <v>9</v>
      </c>
      <c r="AA13" s="336">
        <f t="shared" si="2"/>
        <v>239</v>
      </c>
      <c r="AB13" s="338">
        <f t="shared" si="3"/>
        <v>2995</v>
      </c>
    </row>
    <row r="14" spans="2:28" ht="13.5" customHeight="1">
      <c r="B14" s="905"/>
      <c r="C14" s="26" t="s">
        <v>10</v>
      </c>
      <c r="D14" s="339">
        <v>216</v>
      </c>
      <c r="E14" s="340">
        <v>3968</v>
      </c>
      <c r="F14" s="341">
        <v>4028</v>
      </c>
      <c r="G14" s="339">
        <v>90</v>
      </c>
      <c r="H14" s="340">
        <v>928</v>
      </c>
      <c r="I14" s="341">
        <v>1077</v>
      </c>
      <c r="J14" s="339">
        <v>0</v>
      </c>
      <c r="K14" s="340">
        <v>0</v>
      </c>
      <c r="L14" s="342">
        <v>0</v>
      </c>
      <c r="M14" s="96"/>
      <c r="N14" s="96"/>
      <c r="O14" s="965"/>
      <c r="P14" s="100" t="s">
        <v>10</v>
      </c>
      <c r="Q14" s="339"/>
      <c r="R14" s="340"/>
      <c r="S14" s="341"/>
      <c r="T14" s="339">
        <v>0</v>
      </c>
      <c r="U14" s="340">
        <v>0</v>
      </c>
      <c r="V14" s="342">
        <v>0</v>
      </c>
      <c r="W14" s="421">
        <v>27</v>
      </c>
      <c r="X14" s="340">
        <v>338</v>
      </c>
      <c r="Y14" s="422">
        <v>377</v>
      </c>
      <c r="Z14" s="423">
        <f t="shared" si="1"/>
        <v>333</v>
      </c>
      <c r="AA14" s="340">
        <f t="shared" si="2"/>
        <v>5234</v>
      </c>
      <c r="AB14" s="342">
        <f t="shared" si="3"/>
        <v>5482</v>
      </c>
    </row>
    <row r="15" spans="2:28" ht="13.5" customHeight="1">
      <c r="B15" s="905"/>
      <c r="C15" s="25" t="s">
        <v>11</v>
      </c>
      <c r="D15" s="346">
        <v>75</v>
      </c>
      <c r="E15" s="347">
        <v>1364</v>
      </c>
      <c r="F15" s="348">
        <v>6517</v>
      </c>
      <c r="G15" s="346">
        <v>161</v>
      </c>
      <c r="H15" s="347">
        <v>4328</v>
      </c>
      <c r="I15" s="348">
        <v>5597</v>
      </c>
      <c r="J15" s="335">
        <v>1</v>
      </c>
      <c r="K15" s="347">
        <v>2</v>
      </c>
      <c r="L15" s="349">
        <v>36</v>
      </c>
      <c r="M15" s="101"/>
      <c r="N15" s="101"/>
      <c r="O15" s="965"/>
      <c r="P15" s="99" t="s">
        <v>11</v>
      </c>
      <c r="Q15" s="346">
        <v>13</v>
      </c>
      <c r="R15" s="347">
        <v>293</v>
      </c>
      <c r="S15" s="348">
        <v>412</v>
      </c>
      <c r="T15" s="346">
        <v>0</v>
      </c>
      <c r="U15" s="347">
        <v>0</v>
      </c>
      <c r="V15" s="349">
        <v>0</v>
      </c>
      <c r="W15" s="425">
        <v>0</v>
      </c>
      <c r="X15" s="347">
        <v>0</v>
      </c>
      <c r="Y15" s="426">
        <v>0</v>
      </c>
      <c r="Z15" s="427">
        <f t="shared" si="1"/>
        <v>250</v>
      </c>
      <c r="AA15" s="347">
        <f t="shared" si="2"/>
        <v>5987</v>
      </c>
      <c r="AB15" s="349">
        <f t="shared" si="3"/>
        <v>12562</v>
      </c>
    </row>
    <row r="16" spans="2:28" ht="13.5" customHeight="1">
      <c r="B16" s="905"/>
      <c r="C16" s="25" t="s">
        <v>12</v>
      </c>
      <c r="D16" s="350">
        <v>9</v>
      </c>
      <c r="E16" s="351">
        <v>63</v>
      </c>
      <c r="F16" s="352">
        <v>102</v>
      </c>
      <c r="G16" s="350">
        <v>118</v>
      </c>
      <c r="H16" s="351">
        <v>149</v>
      </c>
      <c r="I16" s="352">
        <v>2992</v>
      </c>
      <c r="J16" s="350"/>
      <c r="K16" s="351"/>
      <c r="L16" s="353"/>
      <c r="M16" s="96"/>
      <c r="N16" s="96"/>
      <c r="O16" s="965"/>
      <c r="P16" s="99" t="s">
        <v>12</v>
      </c>
      <c r="Q16" s="350"/>
      <c r="R16" s="351"/>
      <c r="S16" s="352"/>
      <c r="T16" s="350">
        <v>0</v>
      </c>
      <c r="U16" s="351">
        <v>0</v>
      </c>
      <c r="V16" s="353">
        <v>0</v>
      </c>
      <c r="W16" s="428"/>
      <c r="X16" s="351"/>
      <c r="Y16" s="429"/>
      <c r="Z16" s="427">
        <f t="shared" si="1"/>
        <v>127</v>
      </c>
      <c r="AA16" s="336">
        <f t="shared" si="2"/>
        <v>212</v>
      </c>
      <c r="AB16" s="338">
        <f t="shared" si="3"/>
        <v>3094</v>
      </c>
    </row>
    <row r="17" spans="2:28" ht="13.5" customHeight="1">
      <c r="B17" s="905"/>
      <c r="C17" s="25" t="s">
        <v>13</v>
      </c>
      <c r="D17" s="335">
        <v>22</v>
      </c>
      <c r="E17" s="336">
        <v>750</v>
      </c>
      <c r="F17" s="337">
        <v>11638</v>
      </c>
      <c r="G17" s="335">
        <v>60</v>
      </c>
      <c r="H17" s="336">
        <v>1105</v>
      </c>
      <c r="I17" s="337">
        <v>4320</v>
      </c>
      <c r="J17" s="354">
        <v>0</v>
      </c>
      <c r="K17" s="355">
        <v>0</v>
      </c>
      <c r="L17" s="356">
        <v>0</v>
      </c>
      <c r="M17" s="96"/>
      <c r="N17" s="96"/>
      <c r="O17" s="965"/>
      <c r="P17" s="99" t="s">
        <v>13</v>
      </c>
      <c r="Q17" s="335">
        <v>34</v>
      </c>
      <c r="R17" s="336">
        <v>386</v>
      </c>
      <c r="S17" s="337">
        <v>5424</v>
      </c>
      <c r="T17" s="335">
        <v>18</v>
      </c>
      <c r="U17" s="336">
        <v>113</v>
      </c>
      <c r="V17" s="338">
        <v>273</v>
      </c>
      <c r="W17" s="417">
        <v>176</v>
      </c>
      <c r="X17" s="336">
        <v>1566</v>
      </c>
      <c r="Y17" s="418">
        <v>1724</v>
      </c>
      <c r="Z17" s="419">
        <f t="shared" si="1"/>
        <v>310</v>
      </c>
      <c r="AA17" s="336">
        <f t="shared" si="2"/>
        <v>3920</v>
      </c>
      <c r="AB17" s="338">
        <f t="shared" si="3"/>
        <v>23379</v>
      </c>
    </row>
    <row r="18" spans="2:28" ht="13.5" customHeight="1">
      <c r="B18" s="905"/>
      <c r="C18" s="79" t="s">
        <v>14</v>
      </c>
      <c r="D18" s="357">
        <v>20</v>
      </c>
      <c r="E18" s="358">
        <v>214</v>
      </c>
      <c r="F18" s="359">
        <v>314</v>
      </c>
      <c r="G18" s="357">
        <v>8</v>
      </c>
      <c r="H18" s="358">
        <v>132</v>
      </c>
      <c r="I18" s="359">
        <v>348</v>
      </c>
      <c r="J18" s="357">
        <v>0</v>
      </c>
      <c r="K18" s="358">
        <v>0</v>
      </c>
      <c r="L18" s="360">
        <v>0</v>
      </c>
      <c r="M18" s="96"/>
      <c r="N18" s="96"/>
      <c r="O18" s="965"/>
      <c r="P18" s="103" t="s">
        <v>14</v>
      </c>
      <c r="Q18" s="357">
        <v>1</v>
      </c>
      <c r="R18" s="358">
        <v>32</v>
      </c>
      <c r="S18" s="359">
        <v>96</v>
      </c>
      <c r="T18" s="357"/>
      <c r="U18" s="358"/>
      <c r="V18" s="360"/>
      <c r="W18" s="430"/>
      <c r="X18" s="358"/>
      <c r="Y18" s="431"/>
      <c r="Z18" s="432">
        <f t="shared" si="1"/>
        <v>29</v>
      </c>
      <c r="AA18" s="375">
        <f t="shared" si="2"/>
        <v>378</v>
      </c>
      <c r="AB18" s="377">
        <f t="shared" si="3"/>
        <v>758</v>
      </c>
    </row>
    <row r="19" spans="2:28" ht="13.5" customHeight="1">
      <c r="B19" s="906" t="s">
        <v>15</v>
      </c>
      <c r="C19" s="78" t="s">
        <v>450</v>
      </c>
      <c r="D19" s="331">
        <v>59</v>
      </c>
      <c r="E19" s="332">
        <v>5082</v>
      </c>
      <c r="F19" s="333">
        <v>6694</v>
      </c>
      <c r="G19" s="331">
        <v>124</v>
      </c>
      <c r="H19" s="332">
        <v>7642</v>
      </c>
      <c r="I19" s="333">
        <v>9062</v>
      </c>
      <c r="J19" s="331">
        <v>9</v>
      </c>
      <c r="K19" s="332">
        <v>155</v>
      </c>
      <c r="L19" s="334">
        <v>269</v>
      </c>
      <c r="M19" s="96"/>
      <c r="N19" s="96"/>
      <c r="O19" s="966" t="s">
        <v>15</v>
      </c>
      <c r="P19" s="98" t="s">
        <v>16</v>
      </c>
      <c r="Q19" s="331">
        <v>29</v>
      </c>
      <c r="R19" s="332">
        <v>1324</v>
      </c>
      <c r="S19" s="334">
        <v>7297</v>
      </c>
      <c r="T19" s="433">
        <v>6</v>
      </c>
      <c r="U19" s="332">
        <v>192</v>
      </c>
      <c r="V19" s="334">
        <v>882</v>
      </c>
      <c r="W19" s="433">
        <v>42</v>
      </c>
      <c r="X19" s="434">
        <v>3486</v>
      </c>
      <c r="Y19" s="435">
        <v>3905</v>
      </c>
      <c r="Z19" s="436">
        <f t="shared" si="1"/>
        <v>269</v>
      </c>
      <c r="AA19" s="379">
        <f t="shared" si="2"/>
        <v>17881</v>
      </c>
      <c r="AB19" s="381">
        <f t="shared" si="3"/>
        <v>28109</v>
      </c>
    </row>
    <row r="20" spans="2:28" ht="13.5" customHeight="1">
      <c r="B20" s="907"/>
      <c r="C20" s="25" t="s">
        <v>17</v>
      </c>
      <c r="D20" s="335">
        <v>60</v>
      </c>
      <c r="E20" s="336">
        <v>2437</v>
      </c>
      <c r="F20" s="337">
        <v>3213</v>
      </c>
      <c r="G20" s="335">
        <v>261</v>
      </c>
      <c r="H20" s="336">
        <v>16165</v>
      </c>
      <c r="I20" s="337">
        <v>23958</v>
      </c>
      <c r="J20" s="335">
        <v>1</v>
      </c>
      <c r="K20" s="336">
        <v>3</v>
      </c>
      <c r="L20" s="338">
        <v>15</v>
      </c>
      <c r="M20" s="96"/>
      <c r="N20" s="96"/>
      <c r="O20" s="967"/>
      <c r="P20" s="99" t="s">
        <v>17</v>
      </c>
      <c r="Q20" s="335">
        <v>177</v>
      </c>
      <c r="R20" s="336">
        <v>1275</v>
      </c>
      <c r="S20" s="337">
        <v>15294</v>
      </c>
      <c r="T20" s="335">
        <v>3</v>
      </c>
      <c r="U20" s="336">
        <v>22</v>
      </c>
      <c r="V20" s="338">
        <v>131</v>
      </c>
      <c r="W20" s="417">
        <v>161</v>
      </c>
      <c r="X20" s="336">
        <v>7459</v>
      </c>
      <c r="Y20" s="418">
        <v>15262</v>
      </c>
      <c r="Z20" s="436">
        <f t="shared" si="1"/>
        <v>663</v>
      </c>
      <c r="AA20" s="379">
        <f t="shared" si="2"/>
        <v>27361</v>
      </c>
      <c r="AB20" s="381">
        <f t="shared" si="3"/>
        <v>57873</v>
      </c>
    </row>
    <row r="21" spans="2:28" ht="13.5" customHeight="1">
      <c r="B21" s="907"/>
      <c r="C21" s="26" t="s">
        <v>18</v>
      </c>
      <c r="D21" s="339">
        <v>7</v>
      </c>
      <c r="E21" s="340">
        <v>760</v>
      </c>
      <c r="F21" s="341">
        <v>957</v>
      </c>
      <c r="G21" s="339">
        <v>22</v>
      </c>
      <c r="H21" s="340">
        <v>468</v>
      </c>
      <c r="I21" s="341">
        <v>1539</v>
      </c>
      <c r="J21" s="339"/>
      <c r="K21" s="340"/>
      <c r="L21" s="342"/>
      <c r="M21" s="96"/>
      <c r="N21" s="96"/>
      <c r="O21" s="967"/>
      <c r="P21" s="100" t="s">
        <v>18</v>
      </c>
      <c r="Q21" s="437"/>
      <c r="R21" s="438"/>
      <c r="S21" s="439"/>
      <c r="T21" s="339"/>
      <c r="U21" s="340"/>
      <c r="V21" s="342"/>
      <c r="W21" s="421">
        <v>1</v>
      </c>
      <c r="X21" s="340">
        <v>9</v>
      </c>
      <c r="Y21" s="422">
        <v>25</v>
      </c>
      <c r="Z21" s="440">
        <f t="shared" si="1"/>
        <v>30</v>
      </c>
      <c r="AA21" s="340">
        <f t="shared" si="2"/>
        <v>1237</v>
      </c>
      <c r="AB21" s="342">
        <f t="shared" si="3"/>
        <v>2521</v>
      </c>
    </row>
    <row r="22" spans="2:28" ht="13.5" customHeight="1">
      <c r="B22" s="907"/>
      <c r="C22" s="25" t="s">
        <v>432</v>
      </c>
      <c r="D22" s="350">
        <v>8</v>
      </c>
      <c r="E22" s="351">
        <v>114</v>
      </c>
      <c r="F22" s="352">
        <v>1496</v>
      </c>
      <c r="G22" s="350">
        <v>17</v>
      </c>
      <c r="H22" s="351">
        <v>112</v>
      </c>
      <c r="I22" s="352">
        <v>1252</v>
      </c>
      <c r="J22" s="350">
        <v>0</v>
      </c>
      <c r="K22" s="351">
        <v>0</v>
      </c>
      <c r="L22" s="353">
        <v>0</v>
      </c>
      <c r="M22" s="96"/>
      <c r="N22" s="96"/>
      <c r="O22" s="967"/>
      <c r="P22" s="99" t="s">
        <v>19</v>
      </c>
      <c r="Q22" s="350">
        <v>0</v>
      </c>
      <c r="R22" s="351">
        <v>0</v>
      </c>
      <c r="S22" s="352">
        <v>0</v>
      </c>
      <c r="T22" s="350"/>
      <c r="U22" s="351"/>
      <c r="V22" s="353"/>
      <c r="W22" s="428">
        <v>0</v>
      </c>
      <c r="X22" s="351"/>
      <c r="Y22" s="429"/>
      <c r="Z22" s="436">
        <f t="shared" si="1"/>
        <v>25</v>
      </c>
      <c r="AA22" s="379">
        <f t="shared" si="2"/>
        <v>226</v>
      </c>
      <c r="AB22" s="381">
        <f t="shared" si="3"/>
        <v>2748</v>
      </c>
    </row>
    <row r="23" spans="2:28" ht="13.5" customHeight="1">
      <c r="B23" s="907"/>
      <c r="C23" s="25" t="s">
        <v>20</v>
      </c>
      <c r="D23" s="335">
        <v>126</v>
      </c>
      <c r="E23" s="336">
        <v>4411</v>
      </c>
      <c r="F23" s="337">
        <v>9338</v>
      </c>
      <c r="G23" s="335">
        <v>230</v>
      </c>
      <c r="H23" s="336">
        <v>3372</v>
      </c>
      <c r="I23" s="337">
        <v>6690</v>
      </c>
      <c r="J23" s="335">
        <v>3</v>
      </c>
      <c r="K23" s="336">
        <v>35</v>
      </c>
      <c r="L23" s="338">
        <v>69</v>
      </c>
      <c r="M23" s="96"/>
      <c r="N23" s="96"/>
      <c r="O23" s="967"/>
      <c r="P23" s="99" t="s">
        <v>20</v>
      </c>
      <c r="Q23" s="335">
        <v>44</v>
      </c>
      <c r="R23" s="336">
        <v>1222</v>
      </c>
      <c r="S23" s="337">
        <v>4727</v>
      </c>
      <c r="T23" s="335">
        <v>2</v>
      </c>
      <c r="U23" s="336">
        <v>44</v>
      </c>
      <c r="V23" s="338">
        <v>116</v>
      </c>
      <c r="W23" s="417">
        <v>23</v>
      </c>
      <c r="X23" s="336">
        <v>7763</v>
      </c>
      <c r="Y23" s="418">
        <v>7867</v>
      </c>
      <c r="Z23" s="440">
        <f t="shared" si="1"/>
        <v>428</v>
      </c>
      <c r="AA23" s="340">
        <f t="shared" si="2"/>
        <v>16847</v>
      </c>
      <c r="AB23" s="342">
        <f t="shared" si="3"/>
        <v>28807</v>
      </c>
    </row>
    <row r="24" spans="2:28" ht="13.5" customHeight="1">
      <c r="B24" s="907"/>
      <c r="C24" s="25" t="s">
        <v>21</v>
      </c>
      <c r="D24" s="335">
        <v>18</v>
      </c>
      <c r="E24" s="336">
        <v>722</v>
      </c>
      <c r="F24" s="337">
        <v>1192</v>
      </c>
      <c r="G24" s="335">
        <v>52</v>
      </c>
      <c r="H24" s="336">
        <v>2406</v>
      </c>
      <c r="I24" s="337">
        <v>3740</v>
      </c>
      <c r="J24" s="335">
        <v>0</v>
      </c>
      <c r="K24" s="336">
        <v>0</v>
      </c>
      <c r="L24" s="338">
        <v>0</v>
      </c>
      <c r="M24" s="96"/>
      <c r="N24" s="96"/>
      <c r="O24" s="967"/>
      <c r="P24" s="99" t="s">
        <v>21</v>
      </c>
      <c r="Q24" s="335">
        <v>6</v>
      </c>
      <c r="R24" s="336">
        <v>177</v>
      </c>
      <c r="S24" s="337">
        <v>867</v>
      </c>
      <c r="T24" s="335"/>
      <c r="U24" s="336"/>
      <c r="V24" s="338"/>
      <c r="W24" s="417">
        <v>0</v>
      </c>
      <c r="X24" s="336">
        <v>0</v>
      </c>
      <c r="Y24" s="418"/>
      <c r="Z24" s="436">
        <f t="shared" ref="Z24:Z41" si="5">SUM(D24,G24,J24,Q24,T24,W24)</f>
        <v>76</v>
      </c>
      <c r="AA24" s="379">
        <f t="shared" ref="AA24:AA41" si="6">SUM(E24,H24,K24,R24,U24,X24)</f>
        <v>3305</v>
      </c>
      <c r="AB24" s="381">
        <f t="shared" ref="AB24:AB41" si="7">SUM(F24,I24,L24,S24,V24,Y24)</f>
        <v>5799</v>
      </c>
    </row>
    <row r="25" spans="2:28" ht="13.5" customHeight="1">
      <c r="B25" s="907"/>
      <c r="C25" s="25" t="s">
        <v>459</v>
      </c>
      <c r="D25" s="350">
        <v>5</v>
      </c>
      <c r="E25" s="351">
        <v>220</v>
      </c>
      <c r="F25" s="352">
        <v>5873</v>
      </c>
      <c r="G25" s="350">
        <v>14</v>
      </c>
      <c r="H25" s="351">
        <v>250</v>
      </c>
      <c r="I25" s="352">
        <v>921</v>
      </c>
      <c r="J25" s="350"/>
      <c r="K25" s="351"/>
      <c r="L25" s="353"/>
      <c r="M25" s="96"/>
      <c r="N25" s="96"/>
      <c r="O25" s="967"/>
      <c r="P25" s="99" t="s">
        <v>22</v>
      </c>
      <c r="Q25" s="350">
        <v>5</v>
      </c>
      <c r="R25" s="351">
        <v>378</v>
      </c>
      <c r="S25" s="352">
        <v>4507</v>
      </c>
      <c r="T25" s="350">
        <v>1</v>
      </c>
      <c r="U25" s="351">
        <v>24</v>
      </c>
      <c r="V25" s="353">
        <v>190</v>
      </c>
      <c r="W25" s="428">
        <v>4</v>
      </c>
      <c r="X25" s="351">
        <v>152</v>
      </c>
      <c r="Y25" s="429">
        <v>521</v>
      </c>
      <c r="Z25" s="419">
        <f>SUM(D25,G25,J25,Q25,T25,W25)</f>
        <v>29</v>
      </c>
      <c r="AA25" s="336">
        <f t="shared" si="6"/>
        <v>1024</v>
      </c>
      <c r="AB25" s="338">
        <f t="shared" si="7"/>
        <v>12012</v>
      </c>
    </row>
    <row r="26" spans="2:28" ht="13.5" customHeight="1">
      <c r="B26" s="907"/>
      <c r="C26" s="25" t="s">
        <v>23</v>
      </c>
      <c r="D26" s="335">
        <v>1</v>
      </c>
      <c r="E26" s="336">
        <v>18</v>
      </c>
      <c r="F26" s="337">
        <v>220</v>
      </c>
      <c r="G26" s="354">
        <v>87</v>
      </c>
      <c r="H26" s="355">
        <v>2166</v>
      </c>
      <c r="I26" s="361">
        <v>4723</v>
      </c>
      <c r="J26" s="335">
        <v>2</v>
      </c>
      <c r="K26" s="336">
        <v>53</v>
      </c>
      <c r="L26" s="338">
        <v>254</v>
      </c>
      <c r="M26" s="96"/>
      <c r="N26" s="96"/>
      <c r="O26" s="967"/>
      <c r="P26" s="99" t="s">
        <v>23</v>
      </c>
      <c r="Q26" s="335">
        <v>9</v>
      </c>
      <c r="R26" s="336">
        <v>509</v>
      </c>
      <c r="S26" s="441">
        <v>2911</v>
      </c>
      <c r="T26" s="335"/>
      <c r="U26" s="336"/>
      <c r="V26" s="338"/>
      <c r="W26" s="417"/>
      <c r="X26" s="336"/>
      <c r="Y26" s="418"/>
      <c r="Z26" s="436">
        <f t="shared" ref="Z26:Z27" si="8">SUM(D26,G26,J26,Q26,T26,W26)</f>
        <v>99</v>
      </c>
      <c r="AA26" s="379">
        <f t="shared" si="6"/>
        <v>2746</v>
      </c>
      <c r="AB26" s="381">
        <f t="shared" si="7"/>
        <v>8108</v>
      </c>
    </row>
    <row r="27" spans="2:28" ht="13.5" customHeight="1">
      <c r="B27" s="907"/>
      <c r="C27" s="25" t="s">
        <v>24</v>
      </c>
      <c r="D27" s="335"/>
      <c r="E27" s="336"/>
      <c r="F27" s="337"/>
      <c r="G27" s="362">
        <v>1</v>
      </c>
      <c r="H27" s="363">
        <v>45</v>
      </c>
      <c r="I27" s="364">
        <v>82</v>
      </c>
      <c r="J27" s="362"/>
      <c r="K27" s="363"/>
      <c r="L27" s="365"/>
      <c r="M27" s="96"/>
      <c r="N27" s="96"/>
      <c r="O27" s="967"/>
      <c r="P27" s="99" t="s">
        <v>24</v>
      </c>
      <c r="Q27" s="335"/>
      <c r="R27" s="336"/>
      <c r="S27" s="337"/>
      <c r="T27" s="335"/>
      <c r="U27" s="336"/>
      <c r="V27" s="338"/>
      <c r="W27" s="417"/>
      <c r="X27" s="336"/>
      <c r="Y27" s="418"/>
      <c r="Z27" s="419">
        <f t="shared" si="8"/>
        <v>1</v>
      </c>
      <c r="AA27" s="336">
        <f t="shared" si="6"/>
        <v>45</v>
      </c>
      <c r="AB27" s="338">
        <f t="shared" si="7"/>
        <v>82</v>
      </c>
    </row>
    <row r="28" spans="2:28" ht="13.5" customHeight="1">
      <c r="B28" s="907"/>
      <c r="C28" s="25" t="s">
        <v>25</v>
      </c>
      <c r="D28" s="366">
        <v>5</v>
      </c>
      <c r="E28" s="367">
        <v>124</v>
      </c>
      <c r="F28" s="368">
        <v>458</v>
      </c>
      <c r="G28" s="366">
        <v>1</v>
      </c>
      <c r="H28" s="367">
        <v>77</v>
      </c>
      <c r="I28" s="368">
        <v>470</v>
      </c>
      <c r="J28" s="366"/>
      <c r="K28" s="367"/>
      <c r="L28" s="369"/>
      <c r="M28" s="96"/>
      <c r="N28" s="96"/>
      <c r="O28" s="967"/>
      <c r="P28" s="99" t="s">
        <v>25</v>
      </c>
      <c r="Q28" s="335"/>
      <c r="R28" s="336"/>
      <c r="S28" s="337"/>
      <c r="T28" s="335"/>
      <c r="U28" s="336"/>
      <c r="V28" s="338"/>
      <c r="W28" s="417"/>
      <c r="X28" s="336"/>
      <c r="Y28" s="418"/>
      <c r="Z28" s="436">
        <f t="shared" si="5"/>
        <v>6</v>
      </c>
      <c r="AA28" s="379">
        <f t="shared" si="6"/>
        <v>201</v>
      </c>
      <c r="AB28" s="381">
        <f t="shared" si="7"/>
        <v>928</v>
      </c>
    </row>
    <row r="29" spans="2:28" ht="13.5" customHeight="1">
      <c r="B29" s="907"/>
      <c r="C29" s="25" t="s">
        <v>26</v>
      </c>
      <c r="D29" s="335">
        <v>43</v>
      </c>
      <c r="E29" s="336">
        <v>605</v>
      </c>
      <c r="F29" s="337">
        <v>1232</v>
      </c>
      <c r="G29" s="335">
        <v>220</v>
      </c>
      <c r="H29" s="336">
        <v>1960</v>
      </c>
      <c r="I29" s="337">
        <v>2214</v>
      </c>
      <c r="J29" s="335"/>
      <c r="K29" s="336"/>
      <c r="L29" s="338"/>
      <c r="M29" s="96"/>
      <c r="N29" s="96"/>
      <c r="O29" s="967"/>
      <c r="P29" s="99" t="s">
        <v>26</v>
      </c>
      <c r="Q29" s="335">
        <v>39</v>
      </c>
      <c r="R29" s="336">
        <v>172</v>
      </c>
      <c r="S29" s="337">
        <v>1048</v>
      </c>
      <c r="T29" s="335">
        <v>10</v>
      </c>
      <c r="U29" s="336">
        <v>21</v>
      </c>
      <c r="V29" s="338">
        <v>152</v>
      </c>
      <c r="W29" s="417">
        <v>6</v>
      </c>
      <c r="X29" s="336">
        <v>10</v>
      </c>
      <c r="Y29" s="418">
        <v>60</v>
      </c>
      <c r="Z29" s="419">
        <f t="shared" si="5"/>
        <v>318</v>
      </c>
      <c r="AA29" s="336">
        <f t="shared" si="6"/>
        <v>2768</v>
      </c>
      <c r="AB29" s="338">
        <f t="shared" si="7"/>
        <v>4706</v>
      </c>
    </row>
    <row r="30" spans="2:28" ht="13.5" customHeight="1">
      <c r="B30" s="907"/>
      <c r="C30" s="25" t="s">
        <v>27</v>
      </c>
      <c r="D30" s="354">
        <v>2</v>
      </c>
      <c r="E30" s="355">
        <v>54</v>
      </c>
      <c r="F30" s="361">
        <v>282</v>
      </c>
      <c r="G30" s="335">
        <v>1</v>
      </c>
      <c r="H30" s="336">
        <v>10</v>
      </c>
      <c r="I30" s="337">
        <v>139</v>
      </c>
      <c r="J30" s="335"/>
      <c r="K30" s="336"/>
      <c r="L30" s="338"/>
      <c r="M30" s="96"/>
      <c r="N30" s="96"/>
      <c r="O30" s="967"/>
      <c r="P30" s="99" t="s">
        <v>27</v>
      </c>
      <c r="Q30" s="335">
        <v>3</v>
      </c>
      <c r="R30" s="336">
        <v>121</v>
      </c>
      <c r="S30" s="337">
        <v>1885</v>
      </c>
      <c r="T30" s="335">
        <v>0</v>
      </c>
      <c r="U30" s="336">
        <v>0</v>
      </c>
      <c r="V30" s="338">
        <v>0</v>
      </c>
      <c r="W30" s="417"/>
      <c r="X30" s="336"/>
      <c r="Y30" s="418"/>
      <c r="Z30" s="436">
        <f t="shared" si="5"/>
        <v>6</v>
      </c>
      <c r="AA30" s="379">
        <f t="shared" si="6"/>
        <v>185</v>
      </c>
      <c r="AB30" s="381">
        <f t="shared" si="7"/>
        <v>2306</v>
      </c>
    </row>
    <row r="31" spans="2:28" ht="13.5" customHeight="1">
      <c r="B31" s="907"/>
      <c r="C31" s="26" t="s">
        <v>28</v>
      </c>
      <c r="D31" s="370"/>
      <c r="E31" s="371"/>
      <c r="F31" s="372"/>
      <c r="G31" s="370">
        <v>25</v>
      </c>
      <c r="H31" s="371">
        <v>475</v>
      </c>
      <c r="I31" s="372">
        <v>958</v>
      </c>
      <c r="J31" s="370"/>
      <c r="K31" s="371"/>
      <c r="L31" s="373"/>
      <c r="M31" s="101"/>
      <c r="N31" s="101"/>
      <c r="O31" s="967"/>
      <c r="P31" s="100" t="s">
        <v>28</v>
      </c>
      <c r="Q31" s="370">
        <v>4</v>
      </c>
      <c r="R31" s="371">
        <v>30</v>
      </c>
      <c r="S31" s="372">
        <v>120</v>
      </c>
      <c r="T31" s="370"/>
      <c r="U31" s="371"/>
      <c r="V31" s="373"/>
      <c r="W31" s="442">
        <v>4</v>
      </c>
      <c r="X31" s="371">
        <v>37</v>
      </c>
      <c r="Y31" s="443">
        <v>148</v>
      </c>
      <c r="Z31" s="440">
        <f t="shared" si="5"/>
        <v>33</v>
      </c>
      <c r="AA31" s="371">
        <f t="shared" si="6"/>
        <v>542</v>
      </c>
      <c r="AB31" s="373">
        <f t="shared" si="7"/>
        <v>1226</v>
      </c>
    </row>
    <row r="32" spans="2:28" ht="13.5" customHeight="1">
      <c r="B32" s="907"/>
      <c r="C32" s="25" t="s">
        <v>29</v>
      </c>
      <c r="D32" s="335"/>
      <c r="E32" s="336"/>
      <c r="F32" s="337"/>
      <c r="G32" s="335"/>
      <c r="H32" s="336"/>
      <c r="I32" s="337"/>
      <c r="J32" s="335"/>
      <c r="K32" s="336"/>
      <c r="L32" s="338"/>
      <c r="M32" s="96"/>
      <c r="N32" s="96"/>
      <c r="O32" s="967"/>
      <c r="P32" s="99" t="s">
        <v>29</v>
      </c>
      <c r="Q32" s="335">
        <v>0</v>
      </c>
      <c r="R32" s="336"/>
      <c r="S32" s="337"/>
      <c r="T32" s="335"/>
      <c r="U32" s="336"/>
      <c r="V32" s="338"/>
      <c r="W32" s="417"/>
      <c r="X32" s="336"/>
      <c r="Y32" s="418"/>
      <c r="Z32" s="436">
        <f t="shared" si="5"/>
        <v>0</v>
      </c>
      <c r="AA32" s="379">
        <f t="shared" si="6"/>
        <v>0</v>
      </c>
      <c r="AB32" s="381">
        <f t="shared" si="7"/>
        <v>0</v>
      </c>
    </row>
    <row r="33" spans="2:29" ht="13.5" customHeight="1">
      <c r="B33" s="907"/>
      <c r="C33" s="25" t="s">
        <v>30</v>
      </c>
      <c r="D33" s="335">
        <v>7</v>
      </c>
      <c r="E33" s="336">
        <v>187</v>
      </c>
      <c r="F33" s="337">
        <v>389</v>
      </c>
      <c r="G33" s="335">
        <v>11</v>
      </c>
      <c r="H33" s="336">
        <v>117</v>
      </c>
      <c r="I33" s="337">
        <v>306</v>
      </c>
      <c r="J33" s="335">
        <v>0</v>
      </c>
      <c r="K33" s="336">
        <v>0</v>
      </c>
      <c r="L33" s="338">
        <v>0</v>
      </c>
      <c r="M33" s="96"/>
      <c r="N33" s="96"/>
      <c r="O33" s="967"/>
      <c r="P33" s="99" t="s">
        <v>30</v>
      </c>
      <c r="Q33" s="335">
        <v>2</v>
      </c>
      <c r="R33" s="336">
        <v>252</v>
      </c>
      <c r="S33" s="337">
        <v>504</v>
      </c>
      <c r="T33" s="335">
        <v>0</v>
      </c>
      <c r="U33" s="336">
        <v>0</v>
      </c>
      <c r="V33" s="338">
        <v>0</v>
      </c>
      <c r="W33" s="417"/>
      <c r="X33" s="336"/>
      <c r="Y33" s="418"/>
      <c r="Z33" s="419">
        <f t="shared" si="5"/>
        <v>20</v>
      </c>
      <c r="AA33" s="336">
        <f t="shared" si="6"/>
        <v>556</v>
      </c>
      <c r="AB33" s="338">
        <f t="shared" si="7"/>
        <v>1199</v>
      </c>
    </row>
    <row r="34" spans="2:29" ht="13.5" customHeight="1">
      <c r="B34" s="907"/>
      <c r="C34" s="25" t="s">
        <v>31</v>
      </c>
      <c r="D34" s="350"/>
      <c r="E34" s="351"/>
      <c r="F34" s="352"/>
      <c r="G34" s="350"/>
      <c r="H34" s="351"/>
      <c r="I34" s="352"/>
      <c r="J34" s="350"/>
      <c r="K34" s="351"/>
      <c r="L34" s="353"/>
      <c r="M34" s="96"/>
      <c r="N34" s="96"/>
      <c r="O34" s="967"/>
      <c r="P34" s="99" t="s">
        <v>31</v>
      </c>
      <c r="Q34" s="350"/>
      <c r="R34" s="351"/>
      <c r="S34" s="352"/>
      <c r="T34" s="350"/>
      <c r="U34" s="351"/>
      <c r="V34" s="353"/>
      <c r="W34" s="428"/>
      <c r="X34" s="351"/>
      <c r="Y34" s="429"/>
      <c r="Z34" s="436">
        <f t="shared" si="5"/>
        <v>0</v>
      </c>
      <c r="AA34" s="379">
        <f t="shared" si="6"/>
        <v>0</v>
      </c>
      <c r="AB34" s="381">
        <f t="shared" si="7"/>
        <v>0</v>
      </c>
    </row>
    <row r="35" spans="2:29" ht="13.5" customHeight="1">
      <c r="B35" s="907"/>
      <c r="C35" s="25" t="s">
        <v>32</v>
      </c>
      <c r="D35" s="335">
        <v>4</v>
      </c>
      <c r="E35" s="336">
        <v>43</v>
      </c>
      <c r="F35" s="337">
        <v>69</v>
      </c>
      <c r="G35" s="335">
        <v>60</v>
      </c>
      <c r="H35" s="336">
        <v>948</v>
      </c>
      <c r="I35" s="337">
        <v>2565</v>
      </c>
      <c r="J35" s="335">
        <v>2</v>
      </c>
      <c r="K35" s="336">
        <v>11</v>
      </c>
      <c r="L35" s="338">
        <v>53</v>
      </c>
      <c r="M35" s="96"/>
      <c r="N35" s="96"/>
      <c r="O35" s="967"/>
      <c r="P35" s="99" t="s">
        <v>32</v>
      </c>
      <c r="Q35" s="335">
        <v>4</v>
      </c>
      <c r="R35" s="336">
        <v>170</v>
      </c>
      <c r="S35" s="337">
        <v>452</v>
      </c>
      <c r="T35" s="335">
        <v>0</v>
      </c>
      <c r="U35" s="336">
        <v>0</v>
      </c>
      <c r="V35" s="338">
        <v>0</v>
      </c>
      <c r="W35" s="417">
        <v>10</v>
      </c>
      <c r="X35" s="336">
        <v>153</v>
      </c>
      <c r="Y35" s="418">
        <v>208</v>
      </c>
      <c r="Z35" s="419">
        <f t="shared" si="5"/>
        <v>80</v>
      </c>
      <c r="AA35" s="336">
        <f t="shared" si="6"/>
        <v>1325</v>
      </c>
      <c r="AB35" s="338">
        <f t="shared" si="7"/>
        <v>3347</v>
      </c>
    </row>
    <row r="36" spans="2:29" ht="13.5" customHeight="1">
      <c r="B36" s="907"/>
      <c r="C36" s="25" t="s">
        <v>33</v>
      </c>
      <c r="D36" s="335">
        <v>25</v>
      </c>
      <c r="E36" s="336">
        <v>1620</v>
      </c>
      <c r="F36" s="337">
        <v>1880</v>
      </c>
      <c r="G36" s="335">
        <v>21</v>
      </c>
      <c r="H36" s="336">
        <v>656</v>
      </c>
      <c r="I36" s="337">
        <v>839</v>
      </c>
      <c r="J36" s="335"/>
      <c r="K36" s="336"/>
      <c r="L36" s="338"/>
      <c r="M36" s="96"/>
      <c r="N36" s="96"/>
      <c r="O36" s="967"/>
      <c r="P36" s="99" t="s">
        <v>33</v>
      </c>
      <c r="Q36" s="335"/>
      <c r="R36" s="336"/>
      <c r="S36" s="337"/>
      <c r="T36" s="335"/>
      <c r="U36" s="336"/>
      <c r="V36" s="338"/>
      <c r="W36" s="417">
        <v>4</v>
      </c>
      <c r="X36" s="336">
        <v>652</v>
      </c>
      <c r="Y36" s="418">
        <v>1108</v>
      </c>
      <c r="Z36" s="436">
        <f t="shared" si="5"/>
        <v>50</v>
      </c>
      <c r="AA36" s="379">
        <f t="shared" si="6"/>
        <v>2928</v>
      </c>
      <c r="AB36" s="381">
        <f t="shared" si="7"/>
        <v>3827</v>
      </c>
    </row>
    <row r="37" spans="2:29" ht="13.5" customHeight="1">
      <c r="B37" s="907"/>
      <c r="C37" s="25" t="s">
        <v>34</v>
      </c>
      <c r="D37" s="335">
        <v>7</v>
      </c>
      <c r="E37" s="336">
        <v>98</v>
      </c>
      <c r="F37" s="337">
        <v>1678</v>
      </c>
      <c r="G37" s="335">
        <v>11</v>
      </c>
      <c r="H37" s="336">
        <v>40</v>
      </c>
      <c r="I37" s="337">
        <v>196</v>
      </c>
      <c r="J37" s="335">
        <v>0</v>
      </c>
      <c r="K37" s="336">
        <v>0</v>
      </c>
      <c r="L37" s="338">
        <v>0</v>
      </c>
      <c r="M37" s="96"/>
      <c r="N37" s="96"/>
      <c r="O37" s="967"/>
      <c r="P37" s="99" t="s">
        <v>34</v>
      </c>
      <c r="Q37" s="335">
        <v>11</v>
      </c>
      <c r="R37" s="336">
        <v>331</v>
      </c>
      <c r="S37" s="337">
        <v>475</v>
      </c>
      <c r="T37" s="335">
        <v>0</v>
      </c>
      <c r="U37" s="336">
        <v>0</v>
      </c>
      <c r="V37" s="338">
        <v>0</v>
      </c>
      <c r="W37" s="417">
        <v>22</v>
      </c>
      <c r="X37" s="336">
        <v>991</v>
      </c>
      <c r="Y37" s="418">
        <v>999</v>
      </c>
      <c r="Z37" s="419">
        <f t="shared" si="5"/>
        <v>51</v>
      </c>
      <c r="AA37" s="336">
        <f t="shared" si="6"/>
        <v>1460</v>
      </c>
      <c r="AB37" s="338">
        <f t="shared" si="7"/>
        <v>3348</v>
      </c>
    </row>
    <row r="38" spans="2:29" ht="13.5" customHeight="1">
      <c r="B38" s="907"/>
      <c r="C38" s="25" t="s">
        <v>35</v>
      </c>
      <c r="D38" s="370"/>
      <c r="E38" s="371"/>
      <c r="F38" s="372"/>
      <c r="G38" s="370"/>
      <c r="H38" s="371"/>
      <c r="I38" s="372"/>
      <c r="J38" s="370">
        <v>0</v>
      </c>
      <c r="K38" s="371"/>
      <c r="L38" s="373"/>
      <c r="M38" s="96"/>
      <c r="N38" s="96"/>
      <c r="O38" s="967"/>
      <c r="P38" s="99" t="s">
        <v>35</v>
      </c>
      <c r="Q38" s="370">
        <v>1</v>
      </c>
      <c r="R38" s="371">
        <v>32</v>
      </c>
      <c r="S38" s="372">
        <v>32</v>
      </c>
      <c r="T38" s="370"/>
      <c r="U38" s="371"/>
      <c r="V38" s="373"/>
      <c r="W38" s="442"/>
      <c r="X38" s="371"/>
      <c r="Y38" s="443"/>
      <c r="Z38" s="444">
        <f t="shared" si="5"/>
        <v>1</v>
      </c>
      <c r="AA38" s="445">
        <f t="shared" si="6"/>
        <v>32</v>
      </c>
      <c r="AB38" s="446">
        <f t="shared" si="7"/>
        <v>32</v>
      </c>
    </row>
    <row r="39" spans="2:29" ht="13.5" customHeight="1">
      <c r="B39" s="907"/>
      <c r="C39" s="25" t="s">
        <v>36</v>
      </c>
      <c r="D39" s="335">
        <v>1</v>
      </c>
      <c r="E39" s="336">
        <v>45</v>
      </c>
      <c r="F39" s="337">
        <v>145</v>
      </c>
      <c r="G39" s="335">
        <v>2</v>
      </c>
      <c r="H39" s="336">
        <v>9</v>
      </c>
      <c r="I39" s="337">
        <v>18</v>
      </c>
      <c r="J39" s="335"/>
      <c r="K39" s="336"/>
      <c r="L39" s="338"/>
      <c r="M39" s="96"/>
      <c r="N39" s="96"/>
      <c r="O39" s="967"/>
      <c r="P39" s="99" t="s">
        <v>36</v>
      </c>
      <c r="Q39" s="335"/>
      <c r="R39" s="336"/>
      <c r="S39" s="337"/>
      <c r="T39" s="335"/>
      <c r="U39" s="336"/>
      <c r="V39" s="338"/>
      <c r="W39" s="417"/>
      <c r="X39" s="336"/>
      <c r="Y39" s="418"/>
      <c r="Z39" s="419">
        <f t="shared" si="5"/>
        <v>3</v>
      </c>
      <c r="AA39" s="336">
        <f t="shared" si="6"/>
        <v>54</v>
      </c>
      <c r="AB39" s="338">
        <f t="shared" si="7"/>
        <v>163</v>
      </c>
    </row>
    <row r="40" spans="2:29" ht="13.5" customHeight="1">
      <c r="B40" s="908"/>
      <c r="C40" s="79" t="s">
        <v>37</v>
      </c>
      <c r="D40" s="374"/>
      <c r="E40" s="375"/>
      <c r="F40" s="376"/>
      <c r="G40" s="374"/>
      <c r="H40" s="375"/>
      <c r="I40" s="376"/>
      <c r="J40" s="374"/>
      <c r="K40" s="375"/>
      <c r="L40" s="377"/>
      <c r="M40" s="96"/>
      <c r="N40" s="96"/>
      <c r="O40" s="968"/>
      <c r="P40" s="103" t="s">
        <v>37</v>
      </c>
      <c r="Q40" s="374"/>
      <c r="R40" s="375"/>
      <c r="S40" s="376"/>
      <c r="T40" s="374"/>
      <c r="U40" s="375"/>
      <c r="V40" s="377"/>
      <c r="W40" s="447"/>
      <c r="X40" s="375"/>
      <c r="Y40" s="448"/>
      <c r="Z40" s="432">
        <f t="shared" si="5"/>
        <v>0</v>
      </c>
      <c r="AA40" s="375">
        <f t="shared" si="6"/>
        <v>0</v>
      </c>
      <c r="AB40" s="377">
        <f t="shared" si="7"/>
        <v>0</v>
      </c>
    </row>
    <row r="41" spans="2:29" ht="13.5" customHeight="1">
      <c r="B41" s="906" t="s">
        <v>38</v>
      </c>
      <c r="C41" s="78" t="s">
        <v>39</v>
      </c>
      <c r="D41" s="378">
        <v>7</v>
      </c>
      <c r="E41" s="379">
        <v>128</v>
      </c>
      <c r="F41" s="380">
        <v>640</v>
      </c>
      <c r="G41" s="378">
        <v>94</v>
      </c>
      <c r="H41" s="379">
        <v>3031</v>
      </c>
      <c r="I41" s="380">
        <v>12122</v>
      </c>
      <c r="J41" s="378">
        <v>0</v>
      </c>
      <c r="K41" s="379">
        <v>0</v>
      </c>
      <c r="L41" s="381">
        <v>0</v>
      </c>
      <c r="M41" s="101"/>
      <c r="N41" s="101"/>
      <c r="O41" s="966" t="s">
        <v>38</v>
      </c>
      <c r="P41" s="98" t="s">
        <v>39</v>
      </c>
      <c r="Q41" s="378"/>
      <c r="R41" s="379"/>
      <c r="S41" s="380"/>
      <c r="T41" s="378">
        <v>0</v>
      </c>
      <c r="U41" s="379">
        <v>0</v>
      </c>
      <c r="V41" s="381">
        <v>0</v>
      </c>
      <c r="W41" s="449"/>
      <c r="X41" s="379"/>
      <c r="Y41" s="450"/>
      <c r="Z41" s="451">
        <f t="shared" si="5"/>
        <v>101</v>
      </c>
      <c r="AA41" s="358">
        <f t="shared" si="6"/>
        <v>3159</v>
      </c>
      <c r="AB41" s="360">
        <f t="shared" si="7"/>
        <v>12762</v>
      </c>
      <c r="AC41" s="77"/>
    </row>
    <row r="42" spans="2:29" ht="13.5" customHeight="1">
      <c r="B42" s="907"/>
      <c r="C42" s="82" t="s">
        <v>473</v>
      </c>
      <c r="D42" s="370">
        <v>124</v>
      </c>
      <c r="E42" s="371">
        <v>711</v>
      </c>
      <c r="F42" s="372">
        <v>1642</v>
      </c>
      <c r="G42" s="370">
        <v>382</v>
      </c>
      <c r="H42" s="371">
        <v>6426</v>
      </c>
      <c r="I42" s="372">
        <v>6426</v>
      </c>
      <c r="J42" s="370">
        <v>28</v>
      </c>
      <c r="K42" s="371">
        <v>848</v>
      </c>
      <c r="L42" s="373">
        <v>848</v>
      </c>
      <c r="M42" s="101"/>
      <c r="N42" s="101"/>
      <c r="O42" s="967"/>
      <c r="P42" s="104" t="s">
        <v>40</v>
      </c>
      <c r="Q42" s="370">
        <v>288</v>
      </c>
      <c r="R42" s="371">
        <v>4578</v>
      </c>
      <c r="S42" s="372">
        <v>4578</v>
      </c>
      <c r="T42" s="452"/>
      <c r="U42" s="453"/>
      <c r="V42" s="454"/>
      <c r="W42" s="455">
        <v>40</v>
      </c>
      <c r="X42" s="453">
        <v>4614</v>
      </c>
      <c r="Y42" s="456">
        <v>4614</v>
      </c>
      <c r="Z42" s="419">
        <f t="shared" ref="Z42:AB46" si="9">SUM(D42,G42,J42,Q42,T42,W42)</f>
        <v>862</v>
      </c>
      <c r="AA42" s="336">
        <f t="shared" si="9"/>
        <v>17177</v>
      </c>
      <c r="AB42" s="338">
        <f t="shared" si="9"/>
        <v>18108</v>
      </c>
    </row>
    <row r="43" spans="2:29" ht="13.5" customHeight="1">
      <c r="B43" s="907"/>
      <c r="C43" s="25" t="s">
        <v>474</v>
      </c>
      <c r="D43" s="335">
        <v>12</v>
      </c>
      <c r="E43" s="336">
        <v>727</v>
      </c>
      <c r="F43" s="337">
        <v>6412</v>
      </c>
      <c r="G43" s="335">
        <v>59</v>
      </c>
      <c r="H43" s="336">
        <v>2189</v>
      </c>
      <c r="I43" s="337">
        <v>3623</v>
      </c>
      <c r="J43" s="335">
        <v>0</v>
      </c>
      <c r="K43" s="336">
        <v>0</v>
      </c>
      <c r="L43" s="338">
        <v>0</v>
      </c>
      <c r="M43" s="96"/>
      <c r="N43" s="96"/>
      <c r="O43" s="967"/>
      <c r="P43" s="99" t="s">
        <v>41</v>
      </c>
      <c r="Q43" s="335">
        <v>0</v>
      </c>
      <c r="R43" s="336">
        <v>0</v>
      </c>
      <c r="S43" s="337">
        <v>0</v>
      </c>
      <c r="T43" s="335">
        <v>0</v>
      </c>
      <c r="U43" s="336">
        <v>0</v>
      </c>
      <c r="V43" s="338">
        <v>0</v>
      </c>
      <c r="W43" s="417"/>
      <c r="X43" s="336"/>
      <c r="Y43" s="418"/>
      <c r="Z43" s="419">
        <f t="shared" si="9"/>
        <v>71</v>
      </c>
      <c r="AA43" s="336">
        <f t="shared" si="9"/>
        <v>2916</v>
      </c>
      <c r="AB43" s="338">
        <f t="shared" si="9"/>
        <v>10035</v>
      </c>
    </row>
    <row r="44" spans="2:29" ht="13.5" customHeight="1">
      <c r="B44" s="907"/>
      <c r="C44" s="25" t="s">
        <v>42</v>
      </c>
      <c r="D44" s="335">
        <v>0</v>
      </c>
      <c r="E44" s="336">
        <v>0</v>
      </c>
      <c r="F44" s="337">
        <v>0</v>
      </c>
      <c r="G44" s="335">
        <v>84</v>
      </c>
      <c r="H44" s="336">
        <v>173</v>
      </c>
      <c r="I44" s="337">
        <v>1265</v>
      </c>
      <c r="J44" s="335"/>
      <c r="K44" s="336"/>
      <c r="L44" s="338"/>
      <c r="M44" s="96"/>
      <c r="N44" s="96"/>
      <c r="O44" s="967"/>
      <c r="P44" s="99" t="s">
        <v>42</v>
      </c>
      <c r="Q44" s="335"/>
      <c r="R44" s="336"/>
      <c r="S44" s="337"/>
      <c r="T44" s="335"/>
      <c r="U44" s="336"/>
      <c r="V44" s="338"/>
      <c r="W44" s="417"/>
      <c r="X44" s="336"/>
      <c r="Y44" s="418"/>
      <c r="Z44" s="419">
        <f t="shared" si="9"/>
        <v>84</v>
      </c>
      <c r="AA44" s="336">
        <f t="shared" si="9"/>
        <v>173</v>
      </c>
      <c r="AB44" s="338">
        <f t="shared" si="9"/>
        <v>1265</v>
      </c>
    </row>
    <row r="45" spans="2:29" ht="13.5" customHeight="1">
      <c r="B45" s="907"/>
      <c r="C45" s="25" t="s">
        <v>43</v>
      </c>
      <c r="D45" s="350">
        <v>22</v>
      </c>
      <c r="E45" s="351">
        <v>340</v>
      </c>
      <c r="F45" s="352">
        <v>362</v>
      </c>
      <c r="G45" s="350">
        <v>47</v>
      </c>
      <c r="H45" s="351">
        <v>602</v>
      </c>
      <c r="I45" s="352">
        <v>869</v>
      </c>
      <c r="J45" s="382"/>
      <c r="K45" s="383"/>
      <c r="L45" s="384"/>
      <c r="M45" s="96"/>
      <c r="N45" s="96"/>
      <c r="O45" s="967"/>
      <c r="P45" s="99" t="s">
        <v>43</v>
      </c>
      <c r="Q45" s="350">
        <v>5</v>
      </c>
      <c r="R45" s="351">
        <v>207</v>
      </c>
      <c r="S45" s="352">
        <v>447</v>
      </c>
      <c r="T45" s="350"/>
      <c r="U45" s="351"/>
      <c r="V45" s="353"/>
      <c r="W45" s="428">
        <v>5</v>
      </c>
      <c r="X45" s="351">
        <v>412</v>
      </c>
      <c r="Y45" s="429">
        <v>412</v>
      </c>
      <c r="Z45" s="419">
        <f t="shared" si="9"/>
        <v>79</v>
      </c>
      <c r="AA45" s="336">
        <f t="shared" si="9"/>
        <v>1561</v>
      </c>
      <c r="AB45" s="338">
        <f t="shared" si="9"/>
        <v>2090</v>
      </c>
    </row>
    <row r="46" spans="2:29" ht="13.5" customHeight="1">
      <c r="B46" s="907"/>
      <c r="C46" s="25" t="s">
        <v>44</v>
      </c>
      <c r="D46" s="335">
        <v>8</v>
      </c>
      <c r="E46" s="336">
        <v>224</v>
      </c>
      <c r="F46" s="337">
        <v>3314</v>
      </c>
      <c r="G46" s="335">
        <v>15</v>
      </c>
      <c r="H46" s="336">
        <v>233</v>
      </c>
      <c r="I46" s="337">
        <v>626</v>
      </c>
      <c r="J46" s="335"/>
      <c r="K46" s="336"/>
      <c r="L46" s="338"/>
      <c r="M46" s="96"/>
      <c r="N46" s="96"/>
      <c r="O46" s="967"/>
      <c r="P46" s="99" t="s">
        <v>44</v>
      </c>
      <c r="Q46" s="335">
        <v>1</v>
      </c>
      <c r="R46" s="336">
        <v>10</v>
      </c>
      <c r="S46" s="337">
        <v>24</v>
      </c>
      <c r="T46" s="335"/>
      <c r="U46" s="336"/>
      <c r="V46" s="338"/>
      <c r="W46" s="417"/>
      <c r="X46" s="336"/>
      <c r="Y46" s="418"/>
      <c r="Z46" s="419">
        <f t="shared" si="9"/>
        <v>24</v>
      </c>
      <c r="AA46" s="336">
        <f t="shared" si="9"/>
        <v>467</v>
      </c>
      <c r="AB46" s="338">
        <f t="shared" si="9"/>
        <v>3964</v>
      </c>
    </row>
    <row r="47" spans="2:29" ht="13.5" customHeight="1">
      <c r="B47" s="907"/>
      <c r="C47" s="25" t="s">
        <v>45</v>
      </c>
      <c r="D47" s="385">
        <v>48</v>
      </c>
      <c r="E47" s="386">
        <v>83</v>
      </c>
      <c r="F47" s="387">
        <v>684</v>
      </c>
      <c r="G47" s="385">
        <v>91</v>
      </c>
      <c r="H47" s="386">
        <v>1276</v>
      </c>
      <c r="I47" s="387">
        <v>30289</v>
      </c>
      <c r="J47" s="385">
        <v>2</v>
      </c>
      <c r="K47" s="386">
        <v>11</v>
      </c>
      <c r="L47" s="388">
        <v>97</v>
      </c>
      <c r="M47" s="96"/>
      <c r="N47" s="96"/>
      <c r="O47" s="967"/>
      <c r="P47" s="99" t="s">
        <v>45</v>
      </c>
      <c r="Q47" s="385">
        <v>1</v>
      </c>
      <c r="R47" s="386">
        <v>41</v>
      </c>
      <c r="S47" s="387">
        <v>343</v>
      </c>
      <c r="T47" s="385"/>
      <c r="U47" s="386"/>
      <c r="V47" s="388"/>
      <c r="W47" s="457"/>
      <c r="X47" s="386"/>
      <c r="Y47" s="458"/>
      <c r="Z47" s="440">
        <f t="shared" ref="Z47:Z53" si="10">SUM(D47,G47,J47,Q47,T47,W47)</f>
        <v>142</v>
      </c>
      <c r="AA47" s="371">
        <f t="shared" ref="AA47:AA53" si="11">SUM(E47,H47,K47,R47,U47,X47)</f>
        <v>1411</v>
      </c>
      <c r="AB47" s="373">
        <f t="shared" ref="AB47:AB53" si="12">SUM(F47,I47,L47,S47,V47,Y47)</f>
        <v>31413</v>
      </c>
    </row>
    <row r="48" spans="2:29" ht="13.5" customHeight="1">
      <c r="B48" s="907"/>
      <c r="C48" s="26" t="s">
        <v>46</v>
      </c>
      <c r="D48" s="339">
        <v>22</v>
      </c>
      <c r="E48" s="340">
        <v>440</v>
      </c>
      <c r="F48" s="341">
        <v>4667</v>
      </c>
      <c r="G48" s="339">
        <v>345</v>
      </c>
      <c r="H48" s="340">
        <v>4501</v>
      </c>
      <c r="I48" s="341">
        <v>70830</v>
      </c>
      <c r="J48" s="339">
        <v>53</v>
      </c>
      <c r="K48" s="340">
        <v>704</v>
      </c>
      <c r="L48" s="342">
        <v>7435</v>
      </c>
      <c r="M48" s="101"/>
      <c r="N48" s="101"/>
      <c r="O48" s="967"/>
      <c r="P48" s="100" t="s">
        <v>46</v>
      </c>
      <c r="Q48" s="339">
        <v>6</v>
      </c>
      <c r="R48" s="340">
        <v>154</v>
      </c>
      <c r="S48" s="341">
        <v>5619</v>
      </c>
      <c r="T48" s="339"/>
      <c r="U48" s="340"/>
      <c r="V48" s="342"/>
      <c r="W48" s="421">
        <v>0</v>
      </c>
      <c r="X48" s="340">
        <v>0</v>
      </c>
      <c r="Y48" s="422">
        <v>0</v>
      </c>
      <c r="Z48" s="440">
        <f t="shared" si="10"/>
        <v>426</v>
      </c>
      <c r="AA48" s="340">
        <f t="shared" si="11"/>
        <v>5799</v>
      </c>
      <c r="AB48" s="342">
        <f t="shared" si="12"/>
        <v>88551</v>
      </c>
    </row>
    <row r="49" spans="2:37" ht="13.5" customHeight="1">
      <c r="B49" s="907"/>
      <c r="C49" s="25" t="s">
        <v>47</v>
      </c>
      <c r="D49" s="385">
        <v>8</v>
      </c>
      <c r="E49" s="386">
        <v>61</v>
      </c>
      <c r="F49" s="387">
        <v>141</v>
      </c>
      <c r="G49" s="385">
        <v>11</v>
      </c>
      <c r="H49" s="386">
        <v>48</v>
      </c>
      <c r="I49" s="387">
        <v>139</v>
      </c>
      <c r="J49" s="385">
        <v>0</v>
      </c>
      <c r="K49" s="386">
        <v>0</v>
      </c>
      <c r="L49" s="388">
        <v>0</v>
      </c>
      <c r="M49" s="96"/>
      <c r="N49" s="96"/>
      <c r="O49" s="967"/>
      <c r="P49" s="99" t="s">
        <v>47</v>
      </c>
      <c r="Q49" s="385">
        <v>5</v>
      </c>
      <c r="R49" s="386">
        <v>16</v>
      </c>
      <c r="S49" s="387">
        <v>72</v>
      </c>
      <c r="T49" s="385">
        <v>0</v>
      </c>
      <c r="U49" s="386">
        <v>0</v>
      </c>
      <c r="V49" s="388">
        <v>0</v>
      </c>
      <c r="W49" s="457"/>
      <c r="X49" s="386"/>
      <c r="Y49" s="458"/>
      <c r="Z49" s="440">
        <f t="shared" si="10"/>
        <v>24</v>
      </c>
      <c r="AA49" s="371">
        <f t="shared" si="11"/>
        <v>125</v>
      </c>
      <c r="AB49" s="373">
        <f t="shared" si="12"/>
        <v>352</v>
      </c>
    </row>
    <row r="50" spans="2:37" ht="13.5" customHeight="1">
      <c r="B50" s="907"/>
      <c r="C50" s="25" t="s">
        <v>48</v>
      </c>
      <c r="D50" s="335"/>
      <c r="E50" s="336"/>
      <c r="F50" s="337"/>
      <c r="G50" s="335"/>
      <c r="H50" s="336"/>
      <c r="I50" s="337"/>
      <c r="J50" s="335"/>
      <c r="K50" s="336"/>
      <c r="L50" s="338"/>
      <c r="M50" s="96"/>
      <c r="N50" s="96"/>
      <c r="O50" s="967"/>
      <c r="P50" s="99" t="s">
        <v>48</v>
      </c>
      <c r="Q50" s="335">
        <v>1</v>
      </c>
      <c r="R50" s="336">
        <v>52</v>
      </c>
      <c r="S50" s="337">
        <v>366</v>
      </c>
      <c r="T50" s="335"/>
      <c r="U50" s="336"/>
      <c r="V50" s="338"/>
      <c r="W50" s="417">
        <v>7</v>
      </c>
      <c r="X50" s="336">
        <v>31</v>
      </c>
      <c r="Y50" s="418">
        <v>38</v>
      </c>
      <c r="Z50" s="419">
        <f t="shared" si="10"/>
        <v>8</v>
      </c>
      <c r="AA50" s="336">
        <f t="shared" si="11"/>
        <v>83</v>
      </c>
      <c r="AB50" s="338">
        <f t="shared" si="12"/>
        <v>404</v>
      </c>
    </row>
    <row r="51" spans="2:37" ht="13.5" customHeight="1">
      <c r="B51" s="907"/>
      <c r="C51" s="26" t="s">
        <v>49</v>
      </c>
      <c r="D51" s="339">
        <v>4</v>
      </c>
      <c r="E51" s="340">
        <v>8</v>
      </c>
      <c r="F51" s="341">
        <v>33</v>
      </c>
      <c r="G51" s="339">
        <v>2</v>
      </c>
      <c r="H51" s="340">
        <v>16</v>
      </c>
      <c r="I51" s="341">
        <v>31</v>
      </c>
      <c r="J51" s="370">
        <v>0</v>
      </c>
      <c r="K51" s="371">
        <v>0</v>
      </c>
      <c r="L51" s="373">
        <v>0</v>
      </c>
      <c r="M51" s="101"/>
      <c r="N51" s="101"/>
      <c r="O51" s="967"/>
      <c r="P51" s="100" t="s">
        <v>49</v>
      </c>
      <c r="Q51" s="370"/>
      <c r="R51" s="371"/>
      <c r="S51" s="372"/>
      <c r="T51" s="370">
        <v>0</v>
      </c>
      <c r="U51" s="371">
        <v>0</v>
      </c>
      <c r="V51" s="373">
        <v>0</v>
      </c>
      <c r="W51" s="442">
        <v>3</v>
      </c>
      <c r="X51" s="340">
        <v>45</v>
      </c>
      <c r="Y51" s="443">
        <v>135</v>
      </c>
      <c r="Z51" s="440">
        <f t="shared" si="10"/>
        <v>9</v>
      </c>
      <c r="AA51" s="340">
        <f t="shared" si="11"/>
        <v>69</v>
      </c>
      <c r="AB51" s="373">
        <f t="shared" si="12"/>
        <v>199</v>
      </c>
    </row>
    <row r="52" spans="2:37" ht="13.5" customHeight="1">
      <c r="B52" s="908"/>
      <c r="C52" s="28" t="s">
        <v>50</v>
      </c>
      <c r="D52" s="389">
        <v>1</v>
      </c>
      <c r="E52" s="390">
        <v>8</v>
      </c>
      <c r="F52" s="391">
        <v>13</v>
      </c>
      <c r="G52" s="389">
        <v>3</v>
      </c>
      <c r="H52" s="390">
        <v>55</v>
      </c>
      <c r="I52" s="391">
        <v>345</v>
      </c>
      <c r="J52" s="389"/>
      <c r="K52" s="390"/>
      <c r="L52" s="392"/>
      <c r="M52" s="96"/>
      <c r="N52" s="96"/>
      <c r="O52" s="968"/>
      <c r="P52" s="102" t="s">
        <v>50</v>
      </c>
      <c r="Q52" s="389"/>
      <c r="R52" s="390"/>
      <c r="S52" s="391"/>
      <c r="T52" s="389"/>
      <c r="U52" s="390"/>
      <c r="V52" s="392"/>
      <c r="W52" s="459"/>
      <c r="X52" s="390"/>
      <c r="Y52" s="460"/>
      <c r="Z52" s="461">
        <f t="shared" si="10"/>
        <v>4</v>
      </c>
      <c r="AA52" s="462">
        <f t="shared" si="11"/>
        <v>63</v>
      </c>
      <c r="AB52" s="463">
        <f t="shared" si="12"/>
        <v>358</v>
      </c>
    </row>
    <row r="53" spans="2:37" ht="13.5" customHeight="1">
      <c r="B53" s="906" t="s">
        <v>51</v>
      </c>
      <c r="C53" s="78" t="s">
        <v>52</v>
      </c>
      <c r="D53" s="331">
        <v>57</v>
      </c>
      <c r="E53" s="332">
        <v>986</v>
      </c>
      <c r="F53" s="333">
        <v>1894</v>
      </c>
      <c r="G53" s="331">
        <v>304</v>
      </c>
      <c r="H53" s="332">
        <v>2984</v>
      </c>
      <c r="I53" s="333">
        <v>7949</v>
      </c>
      <c r="J53" s="331">
        <v>22</v>
      </c>
      <c r="K53" s="332">
        <v>165</v>
      </c>
      <c r="L53" s="334">
        <v>422</v>
      </c>
      <c r="M53" s="96"/>
      <c r="N53" s="96"/>
      <c r="O53" s="966" t="s">
        <v>51</v>
      </c>
      <c r="P53" s="98" t="s">
        <v>52</v>
      </c>
      <c r="Q53" s="331">
        <v>40</v>
      </c>
      <c r="R53" s="332">
        <v>512</v>
      </c>
      <c r="S53" s="333">
        <v>1664</v>
      </c>
      <c r="T53" s="331">
        <v>0</v>
      </c>
      <c r="U53" s="332">
        <v>0</v>
      </c>
      <c r="V53" s="334">
        <v>0</v>
      </c>
      <c r="W53" s="433">
        <v>35</v>
      </c>
      <c r="X53" s="332">
        <v>663</v>
      </c>
      <c r="Y53" s="435">
        <v>1814</v>
      </c>
      <c r="Z53" s="464">
        <f t="shared" si="10"/>
        <v>458</v>
      </c>
      <c r="AA53" s="465">
        <f t="shared" si="11"/>
        <v>5310</v>
      </c>
      <c r="AB53" s="466">
        <f t="shared" si="12"/>
        <v>13743</v>
      </c>
    </row>
    <row r="54" spans="2:37" ht="13.5" customHeight="1">
      <c r="B54" s="907"/>
      <c r="C54" s="25" t="s">
        <v>53</v>
      </c>
      <c r="D54" s="350"/>
      <c r="E54" s="351"/>
      <c r="F54" s="352"/>
      <c r="G54" s="350">
        <v>65</v>
      </c>
      <c r="H54" s="351">
        <v>2718</v>
      </c>
      <c r="I54" s="352">
        <v>3253</v>
      </c>
      <c r="J54" s="350">
        <v>5</v>
      </c>
      <c r="K54" s="351">
        <v>127</v>
      </c>
      <c r="L54" s="353">
        <v>153</v>
      </c>
      <c r="M54" s="96"/>
      <c r="N54" s="96"/>
      <c r="O54" s="967"/>
      <c r="P54" s="99" t="s">
        <v>53</v>
      </c>
      <c r="Q54" s="350">
        <v>42</v>
      </c>
      <c r="R54" s="351">
        <v>908</v>
      </c>
      <c r="S54" s="352">
        <v>1043</v>
      </c>
      <c r="T54" s="350">
        <v>0</v>
      </c>
      <c r="U54" s="351"/>
      <c r="V54" s="353"/>
      <c r="W54" s="428">
        <v>16</v>
      </c>
      <c r="X54" s="351">
        <v>108</v>
      </c>
      <c r="Y54" s="429">
        <v>153</v>
      </c>
      <c r="Z54" s="436">
        <f t="shared" ref="Z54:AB57" si="13">SUM(D54,G54,J54,Q54,T54,W54)</f>
        <v>128</v>
      </c>
      <c r="AA54" s="336">
        <f t="shared" si="13"/>
        <v>3861</v>
      </c>
      <c r="AB54" s="338">
        <f t="shared" si="13"/>
        <v>4602</v>
      </c>
    </row>
    <row r="55" spans="2:37" ht="13.5" customHeight="1">
      <c r="B55" s="907"/>
      <c r="C55" s="25" t="s">
        <v>54</v>
      </c>
      <c r="D55" s="370">
        <v>5</v>
      </c>
      <c r="E55" s="371">
        <v>88</v>
      </c>
      <c r="F55" s="372">
        <v>479</v>
      </c>
      <c r="G55" s="370">
        <v>4</v>
      </c>
      <c r="H55" s="371">
        <v>53</v>
      </c>
      <c r="I55" s="372">
        <v>727</v>
      </c>
      <c r="J55" s="370">
        <v>1</v>
      </c>
      <c r="K55" s="371">
        <v>83</v>
      </c>
      <c r="L55" s="373">
        <v>128</v>
      </c>
      <c r="M55" s="96"/>
      <c r="N55" s="96"/>
      <c r="O55" s="967"/>
      <c r="P55" s="99" t="s">
        <v>54</v>
      </c>
      <c r="Q55" s="370">
        <v>5</v>
      </c>
      <c r="R55" s="371">
        <v>155</v>
      </c>
      <c r="S55" s="372">
        <v>2835</v>
      </c>
      <c r="T55" s="370">
        <v>1</v>
      </c>
      <c r="U55" s="371">
        <v>15</v>
      </c>
      <c r="V55" s="373">
        <v>138</v>
      </c>
      <c r="W55" s="442"/>
      <c r="X55" s="371"/>
      <c r="Y55" s="443"/>
      <c r="Z55" s="444">
        <f t="shared" si="13"/>
        <v>16</v>
      </c>
      <c r="AA55" s="371">
        <f t="shared" si="13"/>
        <v>394</v>
      </c>
      <c r="AB55" s="373">
        <f t="shared" si="13"/>
        <v>4307</v>
      </c>
    </row>
    <row r="56" spans="2:37" ht="13.5" customHeight="1">
      <c r="B56" s="907"/>
      <c r="C56" s="25" t="s">
        <v>55</v>
      </c>
      <c r="D56" s="335">
        <v>0</v>
      </c>
      <c r="E56" s="336">
        <v>0</v>
      </c>
      <c r="F56" s="337">
        <v>0</v>
      </c>
      <c r="G56" s="335">
        <v>21</v>
      </c>
      <c r="H56" s="336">
        <v>238</v>
      </c>
      <c r="I56" s="337">
        <v>577</v>
      </c>
      <c r="J56" s="335">
        <v>2</v>
      </c>
      <c r="K56" s="336">
        <v>28</v>
      </c>
      <c r="L56" s="338">
        <v>62</v>
      </c>
      <c r="M56" s="96"/>
      <c r="N56" s="96"/>
      <c r="O56" s="967"/>
      <c r="P56" s="99" t="s">
        <v>55</v>
      </c>
      <c r="Q56" s="335">
        <v>9</v>
      </c>
      <c r="R56" s="336">
        <v>629</v>
      </c>
      <c r="S56" s="337">
        <v>2055</v>
      </c>
      <c r="T56" s="335"/>
      <c r="U56" s="336"/>
      <c r="V56" s="338"/>
      <c r="W56" s="417">
        <v>7</v>
      </c>
      <c r="X56" s="336">
        <v>181</v>
      </c>
      <c r="Y56" s="418">
        <v>372</v>
      </c>
      <c r="Z56" s="436">
        <f t="shared" si="13"/>
        <v>39</v>
      </c>
      <c r="AA56" s="336">
        <f t="shared" si="13"/>
        <v>1076</v>
      </c>
      <c r="AB56" s="338">
        <f t="shared" si="13"/>
        <v>3066</v>
      </c>
    </row>
    <row r="57" spans="2:37" ht="13.5" customHeight="1">
      <c r="B57" s="907"/>
      <c r="C57" s="25" t="s">
        <v>56</v>
      </c>
      <c r="D57" s="335">
        <v>284</v>
      </c>
      <c r="E57" s="336">
        <v>67099</v>
      </c>
      <c r="F57" s="337">
        <v>68205</v>
      </c>
      <c r="G57" s="335">
        <v>126</v>
      </c>
      <c r="H57" s="336">
        <v>2604</v>
      </c>
      <c r="I57" s="337">
        <v>4389</v>
      </c>
      <c r="J57" s="335">
        <v>6</v>
      </c>
      <c r="K57" s="336">
        <v>192</v>
      </c>
      <c r="L57" s="338">
        <v>339</v>
      </c>
      <c r="M57" s="105"/>
      <c r="N57" s="96"/>
      <c r="O57" s="967"/>
      <c r="P57" s="99" t="s">
        <v>56</v>
      </c>
      <c r="Q57" s="335">
        <v>34</v>
      </c>
      <c r="R57" s="336">
        <v>1259</v>
      </c>
      <c r="S57" s="337">
        <v>2584</v>
      </c>
      <c r="T57" s="335"/>
      <c r="U57" s="336"/>
      <c r="V57" s="338"/>
      <c r="W57" s="417">
        <v>42</v>
      </c>
      <c r="X57" s="336">
        <v>1428</v>
      </c>
      <c r="Y57" s="418">
        <v>4944</v>
      </c>
      <c r="Z57" s="436">
        <f t="shared" si="13"/>
        <v>492</v>
      </c>
      <c r="AA57" s="336">
        <f t="shared" si="13"/>
        <v>72582</v>
      </c>
      <c r="AB57" s="338">
        <f t="shared" si="13"/>
        <v>80461</v>
      </c>
    </row>
    <row r="58" spans="2:37" ht="13.5" customHeight="1">
      <c r="B58" s="907"/>
      <c r="C58" s="25" t="s">
        <v>57</v>
      </c>
      <c r="D58" s="335">
        <f>39+1</f>
        <v>40</v>
      </c>
      <c r="E58" s="336">
        <f>622+58</f>
        <v>680</v>
      </c>
      <c r="F58" s="337">
        <f>622+191</f>
        <v>813</v>
      </c>
      <c r="G58" s="335">
        <v>1</v>
      </c>
      <c r="H58" s="336">
        <v>21</v>
      </c>
      <c r="I58" s="337">
        <v>509</v>
      </c>
      <c r="J58" s="335"/>
      <c r="K58" s="336"/>
      <c r="L58" s="338"/>
      <c r="M58" s="96"/>
      <c r="N58" s="96"/>
      <c r="O58" s="967"/>
      <c r="P58" s="99" t="s">
        <v>57</v>
      </c>
      <c r="Q58" s="335">
        <v>1</v>
      </c>
      <c r="R58" s="336">
        <v>157</v>
      </c>
      <c r="S58" s="337">
        <v>2977</v>
      </c>
      <c r="T58" s="335"/>
      <c r="U58" s="336"/>
      <c r="V58" s="338"/>
      <c r="W58" s="417">
        <v>6</v>
      </c>
      <c r="X58" s="336">
        <v>263</v>
      </c>
      <c r="Y58" s="418">
        <v>587</v>
      </c>
      <c r="Z58" s="436">
        <f t="shared" ref="Z58:Z67" si="14">SUM(D58,G58,J58,Q58,T58,W58)</f>
        <v>48</v>
      </c>
      <c r="AA58" s="336">
        <f t="shared" ref="AA58:AA67" si="15">SUM(E58,H58,K58,R58,U58,X58)</f>
        <v>1121</v>
      </c>
      <c r="AB58" s="338">
        <f t="shared" ref="AB58:AB67" si="16">SUM(F58,I58,L58,S58,V58,Y58)</f>
        <v>4886</v>
      </c>
    </row>
    <row r="59" spans="2:37" ht="13.5" customHeight="1">
      <c r="B59" s="907"/>
      <c r="C59" s="25" t="s">
        <v>58</v>
      </c>
      <c r="D59" s="335">
        <v>29</v>
      </c>
      <c r="E59" s="336">
        <v>686</v>
      </c>
      <c r="F59" s="337">
        <v>714</v>
      </c>
      <c r="G59" s="335">
        <v>3</v>
      </c>
      <c r="H59" s="336">
        <v>26</v>
      </c>
      <c r="I59" s="337">
        <v>636</v>
      </c>
      <c r="J59" s="335"/>
      <c r="K59" s="336"/>
      <c r="L59" s="338"/>
      <c r="M59" s="96"/>
      <c r="N59" s="96"/>
      <c r="O59" s="967"/>
      <c r="P59" s="99" t="s">
        <v>58</v>
      </c>
      <c r="Q59" s="335"/>
      <c r="R59" s="336"/>
      <c r="S59" s="337"/>
      <c r="T59" s="335"/>
      <c r="U59" s="336"/>
      <c r="V59" s="338"/>
      <c r="W59" s="417">
        <v>35</v>
      </c>
      <c r="X59" s="336">
        <v>1451</v>
      </c>
      <c r="Y59" s="418">
        <v>2353</v>
      </c>
      <c r="Z59" s="436">
        <f t="shared" si="14"/>
        <v>67</v>
      </c>
      <c r="AA59" s="336">
        <f t="shared" si="15"/>
        <v>2163</v>
      </c>
      <c r="AB59" s="338">
        <f t="shared" si="16"/>
        <v>3703</v>
      </c>
    </row>
    <row r="60" spans="2:37" ht="13.5" customHeight="1">
      <c r="B60" s="907"/>
      <c r="C60" s="25" t="s">
        <v>59</v>
      </c>
      <c r="D60" s="335">
        <v>40</v>
      </c>
      <c r="E60" s="336">
        <v>202</v>
      </c>
      <c r="F60" s="337">
        <v>789</v>
      </c>
      <c r="G60" s="335">
        <v>235</v>
      </c>
      <c r="H60" s="336">
        <v>741</v>
      </c>
      <c r="I60" s="337">
        <v>2885</v>
      </c>
      <c r="J60" s="335"/>
      <c r="K60" s="336"/>
      <c r="L60" s="338"/>
      <c r="M60" s="96"/>
      <c r="N60" s="96"/>
      <c r="O60" s="967"/>
      <c r="P60" s="99" t="s">
        <v>59</v>
      </c>
      <c r="Q60" s="335">
        <v>22</v>
      </c>
      <c r="R60" s="336">
        <v>157</v>
      </c>
      <c r="S60" s="337">
        <v>471</v>
      </c>
      <c r="T60" s="335">
        <v>0</v>
      </c>
      <c r="U60" s="336">
        <v>0</v>
      </c>
      <c r="V60" s="338">
        <v>0</v>
      </c>
      <c r="W60" s="417">
        <v>20</v>
      </c>
      <c r="X60" s="336">
        <v>59</v>
      </c>
      <c r="Y60" s="337">
        <v>269</v>
      </c>
      <c r="Z60" s="436">
        <f t="shared" si="14"/>
        <v>317</v>
      </c>
      <c r="AA60" s="336">
        <f t="shared" si="15"/>
        <v>1159</v>
      </c>
      <c r="AB60" s="338">
        <f t="shared" si="16"/>
        <v>4414</v>
      </c>
      <c r="AC60" s="66"/>
      <c r="AD60" s="66"/>
      <c r="AE60" s="66"/>
      <c r="AF60" s="66"/>
      <c r="AG60" s="66"/>
      <c r="AH60" s="66"/>
      <c r="AI60" s="66"/>
      <c r="AJ60" s="66"/>
      <c r="AK60" s="66"/>
    </row>
    <row r="61" spans="2:37" ht="13.5" customHeight="1">
      <c r="B61" s="907"/>
      <c r="C61" s="25" t="s">
        <v>60</v>
      </c>
      <c r="D61" s="350"/>
      <c r="E61" s="351"/>
      <c r="F61" s="352"/>
      <c r="G61" s="350"/>
      <c r="H61" s="351"/>
      <c r="I61" s="352"/>
      <c r="J61" s="350"/>
      <c r="K61" s="351"/>
      <c r="L61" s="353"/>
      <c r="M61" s="96"/>
      <c r="N61" s="96"/>
      <c r="O61" s="967"/>
      <c r="P61" s="99" t="s">
        <v>60</v>
      </c>
      <c r="Q61" s="350">
        <v>2</v>
      </c>
      <c r="R61" s="351">
        <v>58</v>
      </c>
      <c r="S61" s="352">
        <v>140</v>
      </c>
      <c r="T61" s="350"/>
      <c r="U61" s="351"/>
      <c r="V61" s="353"/>
      <c r="W61" s="428">
        <v>45</v>
      </c>
      <c r="X61" s="351">
        <v>805</v>
      </c>
      <c r="Y61" s="429">
        <v>932</v>
      </c>
      <c r="Z61" s="436">
        <f t="shared" si="14"/>
        <v>47</v>
      </c>
      <c r="AA61" s="336">
        <f t="shared" si="15"/>
        <v>863</v>
      </c>
      <c r="AB61" s="338">
        <f t="shared" si="16"/>
        <v>1072</v>
      </c>
    </row>
    <row r="62" spans="2:37" ht="13.5" customHeight="1">
      <c r="B62" s="907"/>
      <c r="C62" s="25" t="s">
        <v>435</v>
      </c>
      <c r="D62" s="335">
        <v>10</v>
      </c>
      <c r="E62" s="336">
        <v>125</v>
      </c>
      <c r="F62" s="337">
        <v>276</v>
      </c>
      <c r="G62" s="335">
        <v>41</v>
      </c>
      <c r="H62" s="336">
        <v>763</v>
      </c>
      <c r="I62" s="337">
        <v>1732</v>
      </c>
      <c r="J62" s="335"/>
      <c r="K62" s="336"/>
      <c r="L62" s="338"/>
      <c r="M62" s="96"/>
      <c r="N62" s="96"/>
      <c r="O62" s="967"/>
      <c r="P62" s="99" t="s">
        <v>61</v>
      </c>
      <c r="Q62" s="335">
        <v>1</v>
      </c>
      <c r="R62" s="336">
        <v>10</v>
      </c>
      <c r="S62" s="337">
        <v>39</v>
      </c>
      <c r="T62" s="335"/>
      <c r="U62" s="336"/>
      <c r="V62" s="338"/>
      <c r="W62" s="417"/>
      <c r="X62" s="336"/>
      <c r="Y62" s="418"/>
      <c r="Z62" s="436">
        <f t="shared" si="14"/>
        <v>52</v>
      </c>
      <c r="AA62" s="336">
        <f t="shared" si="15"/>
        <v>898</v>
      </c>
      <c r="AB62" s="338">
        <f t="shared" si="16"/>
        <v>2047</v>
      </c>
    </row>
    <row r="63" spans="2:37" ht="13.5" customHeight="1">
      <c r="B63" s="907"/>
      <c r="C63" s="25" t="s">
        <v>436</v>
      </c>
      <c r="D63" s="393"/>
      <c r="E63" s="386"/>
      <c r="F63" s="387"/>
      <c r="G63" s="393">
        <v>2</v>
      </c>
      <c r="H63" s="386">
        <v>37</v>
      </c>
      <c r="I63" s="387">
        <v>60</v>
      </c>
      <c r="J63" s="393"/>
      <c r="K63" s="386"/>
      <c r="L63" s="394"/>
      <c r="M63" s="96"/>
      <c r="N63" s="96"/>
      <c r="O63" s="967"/>
      <c r="P63" s="99" t="s">
        <v>62</v>
      </c>
      <c r="Q63" s="393"/>
      <c r="R63" s="386"/>
      <c r="S63" s="387"/>
      <c r="T63" s="393"/>
      <c r="U63" s="386"/>
      <c r="V63" s="394"/>
      <c r="W63" s="467">
        <v>3</v>
      </c>
      <c r="X63" s="386">
        <v>46</v>
      </c>
      <c r="Y63" s="458">
        <v>323</v>
      </c>
      <c r="Z63" s="444">
        <f t="shared" si="14"/>
        <v>5</v>
      </c>
      <c r="AA63" s="371">
        <f t="shared" si="15"/>
        <v>83</v>
      </c>
      <c r="AB63" s="373">
        <f t="shared" si="16"/>
        <v>383</v>
      </c>
    </row>
    <row r="64" spans="2:37" ht="13.5" customHeight="1">
      <c r="B64" s="907"/>
      <c r="C64" s="25" t="s">
        <v>63</v>
      </c>
      <c r="D64" s="335">
        <v>5</v>
      </c>
      <c r="E64" s="336">
        <v>380</v>
      </c>
      <c r="F64" s="337">
        <v>536</v>
      </c>
      <c r="G64" s="335">
        <v>24</v>
      </c>
      <c r="H64" s="336">
        <v>3152</v>
      </c>
      <c r="I64" s="337">
        <v>4115</v>
      </c>
      <c r="J64" s="335"/>
      <c r="K64" s="336"/>
      <c r="L64" s="338"/>
      <c r="M64" s="96"/>
      <c r="N64" s="96"/>
      <c r="O64" s="967"/>
      <c r="P64" s="99" t="s">
        <v>63</v>
      </c>
      <c r="Q64" s="335"/>
      <c r="R64" s="336"/>
      <c r="S64" s="337"/>
      <c r="T64" s="335"/>
      <c r="U64" s="336"/>
      <c r="V64" s="338"/>
      <c r="W64" s="417">
        <v>14</v>
      </c>
      <c r="X64" s="336">
        <v>2231</v>
      </c>
      <c r="Y64" s="418">
        <v>2459</v>
      </c>
      <c r="Z64" s="436">
        <f t="shared" si="14"/>
        <v>43</v>
      </c>
      <c r="AA64" s="336">
        <f t="shared" si="15"/>
        <v>5763</v>
      </c>
      <c r="AB64" s="338">
        <f t="shared" si="16"/>
        <v>7110</v>
      </c>
    </row>
    <row r="65" spans="2:28" ht="13.5" customHeight="1">
      <c r="B65" s="907"/>
      <c r="C65" s="25" t="s">
        <v>64</v>
      </c>
      <c r="D65" s="335">
        <v>6</v>
      </c>
      <c r="E65" s="336">
        <v>40</v>
      </c>
      <c r="F65" s="337">
        <v>214</v>
      </c>
      <c r="G65" s="335"/>
      <c r="H65" s="336"/>
      <c r="I65" s="337"/>
      <c r="J65" s="335"/>
      <c r="K65" s="336"/>
      <c r="L65" s="338"/>
      <c r="M65" s="96"/>
      <c r="N65" s="96"/>
      <c r="O65" s="967"/>
      <c r="P65" s="99" t="s">
        <v>64</v>
      </c>
      <c r="Q65" s="335">
        <v>3</v>
      </c>
      <c r="R65" s="336">
        <v>67</v>
      </c>
      <c r="S65" s="337">
        <v>144</v>
      </c>
      <c r="T65" s="335"/>
      <c r="U65" s="336"/>
      <c r="V65" s="338"/>
      <c r="W65" s="417"/>
      <c r="X65" s="336"/>
      <c r="Y65" s="418"/>
      <c r="Z65" s="436">
        <f t="shared" si="14"/>
        <v>9</v>
      </c>
      <c r="AA65" s="336">
        <f t="shared" si="15"/>
        <v>107</v>
      </c>
      <c r="AB65" s="338">
        <f t="shared" si="16"/>
        <v>358</v>
      </c>
    </row>
    <row r="66" spans="2:28" ht="13.5" customHeight="1">
      <c r="B66" s="907"/>
      <c r="C66" s="25" t="s">
        <v>65</v>
      </c>
      <c r="D66" s="335">
        <v>1</v>
      </c>
      <c r="E66" s="336">
        <v>42</v>
      </c>
      <c r="F66" s="337">
        <v>465</v>
      </c>
      <c r="G66" s="350"/>
      <c r="H66" s="351"/>
      <c r="I66" s="352"/>
      <c r="J66" s="350">
        <v>1</v>
      </c>
      <c r="K66" s="351">
        <v>15</v>
      </c>
      <c r="L66" s="353">
        <v>123</v>
      </c>
      <c r="M66" s="96"/>
      <c r="N66" s="96"/>
      <c r="O66" s="967"/>
      <c r="P66" s="46" t="s">
        <v>65</v>
      </c>
      <c r="Q66" s="350">
        <v>1</v>
      </c>
      <c r="R66" s="351">
        <v>15</v>
      </c>
      <c r="S66" s="352">
        <v>58</v>
      </c>
      <c r="T66" s="350">
        <v>0</v>
      </c>
      <c r="U66" s="351">
        <v>0</v>
      </c>
      <c r="V66" s="353">
        <v>0</v>
      </c>
      <c r="W66" s="428">
        <v>0</v>
      </c>
      <c r="X66" s="351">
        <v>0</v>
      </c>
      <c r="Y66" s="429">
        <v>0</v>
      </c>
      <c r="Z66" s="436">
        <f t="shared" si="14"/>
        <v>3</v>
      </c>
      <c r="AA66" s="336">
        <f t="shared" si="15"/>
        <v>72</v>
      </c>
      <c r="AB66" s="338">
        <f t="shared" si="16"/>
        <v>646</v>
      </c>
    </row>
    <row r="67" spans="2:28" ht="13.5" customHeight="1">
      <c r="B67" s="908"/>
      <c r="C67" s="79" t="s">
        <v>66</v>
      </c>
      <c r="D67" s="374">
        <v>12</v>
      </c>
      <c r="E67" s="375">
        <v>213</v>
      </c>
      <c r="F67" s="376">
        <v>1898</v>
      </c>
      <c r="G67" s="374">
        <v>10</v>
      </c>
      <c r="H67" s="375">
        <v>132</v>
      </c>
      <c r="I67" s="376">
        <v>401</v>
      </c>
      <c r="J67" s="374"/>
      <c r="K67" s="375"/>
      <c r="L67" s="377"/>
      <c r="M67" s="96"/>
      <c r="N67" s="96"/>
      <c r="O67" s="968"/>
      <c r="P67" s="103" t="s">
        <v>66</v>
      </c>
      <c r="Q67" s="374"/>
      <c r="R67" s="375"/>
      <c r="S67" s="376"/>
      <c r="T67" s="374"/>
      <c r="U67" s="375"/>
      <c r="V67" s="377"/>
      <c r="W67" s="447">
        <v>1</v>
      </c>
      <c r="X67" s="375">
        <v>36</v>
      </c>
      <c r="Y67" s="448">
        <v>47</v>
      </c>
      <c r="Z67" s="432">
        <f t="shared" si="14"/>
        <v>23</v>
      </c>
      <c r="AA67" s="375">
        <f t="shared" si="15"/>
        <v>381</v>
      </c>
      <c r="AB67" s="377">
        <f t="shared" si="16"/>
        <v>2346</v>
      </c>
    </row>
    <row r="68" spans="2:28" ht="13.5" customHeight="1">
      <c r="B68" s="912" t="s">
        <v>67</v>
      </c>
      <c r="C68" s="922"/>
      <c r="D68" s="395">
        <f>SUM(D5:D67)</f>
        <v>1897</v>
      </c>
      <c r="E68" s="396">
        <f>SUM(E5:E67)</f>
        <v>133935</v>
      </c>
      <c r="F68" s="397">
        <f>SUM(F5:F67)</f>
        <v>201746</v>
      </c>
      <c r="G68" s="395">
        <f t="shared" ref="G68:Y68" si="17">SUM(G5:G67)</f>
        <v>4367</v>
      </c>
      <c r="H68" s="396">
        <f t="shared" si="17"/>
        <v>99378</v>
      </c>
      <c r="I68" s="397">
        <f t="shared" si="17"/>
        <v>277840</v>
      </c>
      <c r="J68" s="398">
        <f t="shared" si="17"/>
        <v>152</v>
      </c>
      <c r="K68" s="399">
        <f t="shared" si="17"/>
        <v>2730</v>
      </c>
      <c r="L68" s="400">
        <f t="shared" si="17"/>
        <v>11702</v>
      </c>
      <c r="M68" s="96"/>
      <c r="N68" s="96"/>
      <c r="O68" s="969" t="s">
        <v>67</v>
      </c>
      <c r="P68" s="970"/>
      <c r="Q68" s="395">
        <f t="shared" si="17"/>
        <v>1390</v>
      </c>
      <c r="R68" s="396">
        <f t="shared" si="17"/>
        <v>28103</v>
      </c>
      <c r="S68" s="397">
        <f t="shared" si="17"/>
        <v>126382</v>
      </c>
      <c r="T68" s="395">
        <f t="shared" si="17"/>
        <v>43</v>
      </c>
      <c r="U68" s="396">
        <f t="shared" si="17"/>
        <v>482</v>
      </c>
      <c r="V68" s="397">
        <f t="shared" si="17"/>
        <v>2185</v>
      </c>
      <c r="W68" s="395">
        <f t="shared" si="17"/>
        <v>1143</v>
      </c>
      <c r="X68" s="396">
        <f t="shared" si="17"/>
        <v>77039</v>
      </c>
      <c r="Y68" s="468">
        <f t="shared" si="17"/>
        <v>118009</v>
      </c>
      <c r="Z68" s="469">
        <f t="shared" ref="Z68:AB68" si="18">SUM(D68,G68,J68,Q68,T68,W68)</f>
        <v>8992</v>
      </c>
      <c r="AA68" s="396">
        <f t="shared" si="18"/>
        <v>341667</v>
      </c>
      <c r="AB68" s="400">
        <f t="shared" si="18"/>
        <v>737864</v>
      </c>
    </row>
    <row r="69" spans="2:28" ht="13.5" customHeight="1">
      <c r="B69" s="33" t="s">
        <v>176</v>
      </c>
      <c r="C69" s="33"/>
      <c r="D69" s="401"/>
      <c r="E69" s="971" t="s">
        <v>496</v>
      </c>
      <c r="F69" s="971"/>
      <c r="G69" s="971"/>
      <c r="H69" s="971"/>
      <c r="I69" s="971"/>
      <c r="J69" s="971"/>
      <c r="K69" s="971"/>
      <c r="L69" s="971"/>
      <c r="O69" s="33" t="s">
        <v>178</v>
      </c>
      <c r="P69" s="33"/>
      <c r="Q69" s="401" t="s">
        <v>619</v>
      </c>
      <c r="R69" s="401"/>
      <c r="S69" s="470"/>
      <c r="T69" s="470"/>
      <c r="U69" s="470"/>
      <c r="V69" s="470"/>
      <c r="W69" s="470"/>
      <c r="X69" s="470"/>
      <c r="Y69" s="470"/>
      <c r="Z69" s="470"/>
      <c r="AA69" s="470"/>
      <c r="AB69" s="470"/>
    </row>
    <row r="70" spans="2:28" ht="24" customHeight="1">
      <c r="B70" s="33"/>
      <c r="C70" s="33"/>
      <c r="D70" s="401"/>
      <c r="E70" s="953"/>
      <c r="F70" s="953"/>
      <c r="G70" s="953"/>
      <c r="H70" s="953"/>
      <c r="I70" s="953"/>
      <c r="J70" s="953"/>
      <c r="K70" s="953"/>
      <c r="L70" s="953"/>
      <c r="O70" s="33" t="s">
        <v>179</v>
      </c>
      <c r="P70" s="33"/>
      <c r="Q70" s="401" t="s">
        <v>259</v>
      </c>
      <c r="R70" s="401"/>
      <c r="S70" s="402"/>
      <c r="T70" s="402"/>
      <c r="U70" s="402"/>
      <c r="V70" s="402"/>
      <c r="W70" s="402"/>
      <c r="X70" s="402"/>
      <c r="Y70" s="402"/>
      <c r="Z70" s="402"/>
      <c r="AA70" s="402"/>
      <c r="AB70" s="402"/>
    </row>
    <row r="71" spans="2:28" ht="13.5" customHeight="1">
      <c r="B71" s="33" t="s">
        <v>177</v>
      </c>
      <c r="C71" s="33"/>
      <c r="D71" s="401"/>
      <c r="E71" s="972" t="s">
        <v>261</v>
      </c>
      <c r="F71" s="972"/>
      <c r="G71" s="972"/>
      <c r="H71" s="972"/>
      <c r="I71" s="972"/>
      <c r="J71" s="972"/>
      <c r="K71" s="972"/>
      <c r="L71" s="972"/>
      <c r="O71" s="33"/>
      <c r="P71" s="33"/>
      <c r="Q71" s="401"/>
      <c r="R71" s="401"/>
      <c r="S71" s="402"/>
      <c r="T71" s="402"/>
      <c r="U71" s="402"/>
      <c r="V71" s="402"/>
      <c r="W71" s="402"/>
      <c r="X71" s="402"/>
      <c r="Y71" s="402"/>
      <c r="Z71" s="402"/>
      <c r="AA71" s="402"/>
      <c r="AB71" s="402"/>
    </row>
    <row r="72" spans="2:28" ht="13.5" customHeight="1">
      <c r="B72" s="33"/>
      <c r="C72" s="33"/>
      <c r="D72" s="401"/>
      <c r="E72" s="972"/>
      <c r="F72" s="972"/>
      <c r="G72" s="972"/>
      <c r="H72" s="972"/>
      <c r="I72" s="972"/>
      <c r="J72" s="972"/>
      <c r="K72" s="972"/>
      <c r="L72" s="972"/>
      <c r="P72" s="34"/>
      <c r="S72" s="953"/>
      <c r="T72" s="953"/>
      <c r="U72" s="953"/>
      <c r="V72" s="953"/>
      <c r="W72" s="953"/>
      <c r="X72" s="953"/>
      <c r="Y72" s="953"/>
      <c r="Z72" s="953"/>
      <c r="AA72" s="953"/>
      <c r="AB72" s="953"/>
    </row>
    <row r="73" spans="2:28" ht="13.5" customHeight="1">
      <c r="C73" s="34"/>
      <c r="E73" s="404"/>
      <c r="F73" s="404"/>
      <c r="G73" s="404"/>
      <c r="H73" s="404"/>
      <c r="I73" s="404"/>
      <c r="J73" s="404"/>
      <c r="K73" s="404"/>
      <c r="L73" s="404"/>
    </row>
    <row r="74" spans="2:28" ht="12.75" customHeight="1"/>
    <row r="75" spans="2:28" ht="12.75" customHeight="1"/>
    <row r="76" spans="2:28" ht="12.75" customHeight="1"/>
    <row r="77" spans="2:28" ht="12.75" customHeight="1"/>
  </sheetData>
  <mergeCells count="26">
    <mergeCell ref="B2:C4"/>
    <mergeCell ref="Z2:AB3"/>
    <mergeCell ref="D3:F3"/>
    <mergeCell ref="G3:I3"/>
    <mergeCell ref="J3:L3"/>
    <mergeCell ref="Q3:S3"/>
    <mergeCell ref="T3:V3"/>
    <mergeCell ref="W3:Y3"/>
    <mergeCell ref="B41:B52"/>
    <mergeCell ref="B53:B67"/>
    <mergeCell ref="B68:C68"/>
    <mergeCell ref="B5:C5"/>
    <mergeCell ref="B6:B18"/>
    <mergeCell ref="B19:B40"/>
    <mergeCell ref="S72:AB72"/>
    <mergeCell ref="D2:L2"/>
    <mergeCell ref="O2:P4"/>
    <mergeCell ref="Q2:Y2"/>
    <mergeCell ref="O5:P5"/>
    <mergeCell ref="O6:O18"/>
    <mergeCell ref="O19:O40"/>
    <mergeCell ref="O41:O52"/>
    <mergeCell ref="O53:O67"/>
    <mergeCell ref="O68:P68"/>
    <mergeCell ref="E69:L70"/>
    <mergeCell ref="E71:L72"/>
  </mergeCells>
  <phoneticPr fontId="7"/>
  <printOptions horizontalCentered="1"/>
  <pageMargins left="0.59055118110236227" right="0.59055118110236227" top="0.59055118110236227" bottom="0.59055118110236227" header="0.31496062992125984" footer="0.31496062992125984"/>
  <pageSetup paperSize="9" scale="81" fitToWidth="2" orientation="portrait" r:id="rId1"/>
  <headerFooter>
    <oddFooter>&amp;P ページ</oddFooter>
  </headerFooter>
  <colBreaks count="1" manualBreakCount="1">
    <brk id="13" max="7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K80"/>
  <sheetViews>
    <sheetView view="pageBreakPreview" zoomScaleNormal="100" zoomScaleSheetLayoutView="100" workbookViewId="0">
      <pane xSplit="14" ySplit="4" topLeftCell="Q62" activePane="bottomRight" state="frozen"/>
      <selection activeCell="R48" sqref="R48"/>
      <selection pane="topRight" activeCell="R48" sqref="R48"/>
      <selection pane="bottomLeft" activeCell="R48" sqref="R48"/>
      <selection pane="bottomRight" activeCell="AO61" sqref="AO61"/>
    </sheetView>
  </sheetViews>
  <sheetFormatPr defaultColWidth="9" defaultRowHeight="13"/>
  <cols>
    <col min="1" max="1" width="1" style="29" customWidth="1"/>
    <col min="2" max="2" width="2.7265625" style="29" customWidth="1"/>
    <col min="3" max="3" width="8.36328125" style="29" customWidth="1"/>
    <col min="4" max="15" width="5.6328125" style="403" customWidth="1"/>
    <col min="16" max="16" width="24.6328125" style="29" customWidth="1"/>
    <col min="17" max="17" width="0.90625" style="29" customWidth="1"/>
    <col min="18" max="18" width="2.7265625" style="29" customWidth="1"/>
    <col min="19" max="19" width="8.36328125" style="29" customWidth="1"/>
    <col min="20" max="37" width="5.6328125" style="403" customWidth="1"/>
    <col min="38" max="38" width="1" style="29" customWidth="1"/>
    <col min="39" max="16384" width="9" style="29"/>
  </cols>
  <sheetData>
    <row r="1" spans="2:37" ht="18" customHeight="1">
      <c r="B1" s="23" t="s">
        <v>515</v>
      </c>
      <c r="C1" s="23"/>
      <c r="D1" s="471"/>
      <c r="E1" s="471"/>
      <c r="F1" s="471"/>
      <c r="G1" s="471"/>
      <c r="H1" s="471"/>
      <c r="I1" s="471"/>
      <c r="J1" s="471"/>
      <c r="K1" s="471"/>
      <c r="L1" s="471"/>
      <c r="M1" s="471"/>
      <c r="N1" s="471"/>
      <c r="O1" s="471"/>
      <c r="P1" s="24"/>
      <c r="Q1" s="24"/>
      <c r="R1" s="23"/>
      <c r="S1" s="23"/>
      <c r="T1" s="471"/>
      <c r="U1" s="471"/>
      <c r="V1" s="471"/>
      <c r="W1" s="471"/>
      <c r="X1" s="471"/>
      <c r="Y1" s="471"/>
      <c r="Z1" s="471"/>
      <c r="AA1" s="471"/>
      <c r="AB1" s="471"/>
      <c r="AC1" s="471"/>
      <c r="AD1" s="471"/>
      <c r="AE1" s="471"/>
      <c r="AF1" s="471"/>
      <c r="AG1" s="471"/>
      <c r="AH1" s="471"/>
      <c r="AI1" s="471"/>
      <c r="AJ1" s="471"/>
      <c r="AK1" s="471"/>
    </row>
    <row r="2" spans="2:37" ht="13.5" customHeight="1">
      <c r="B2" s="901"/>
      <c r="C2" s="909"/>
      <c r="D2" s="986" t="s">
        <v>503</v>
      </c>
      <c r="E2" s="977"/>
      <c r="F2" s="978"/>
      <c r="G2" s="986" t="s">
        <v>89</v>
      </c>
      <c r="H2" s="977"/>
      <c r="I2" s="978"/>
      <c r="J2" s="986" t="s">
        <v>90</v>
      </c>
      <c r="K2" s="977"/>
      <c r="L2" s="978"/>
      <c r="M2" s="986" t="s">
        <v>91</v>
      </c>
      <c r="N2" s="977"/>
      <c r="O2" s="978"/>
      <c r="P2" s="35"/>
      <c r="R2" s="901"/>
      <c r="S2" s="909"/>
      <c r="T2" s="986" t="s">
        <v>213</v>
      </c>
      <c r="U2" s="977"/>
      <c r="V2" s="978"/>
      <c r="W2" s="986" t="s">
        <v>92</v>
      </c>
      <c r="X2" s="977"/>
      <c r="Y2" s="978"/>
      <c r="Z2" s="982" t="s">
        <v>93</v>
      </c>
      <c r="AA2" s="985"/>
      <c r="AB2" s="985"/>
      <c r="AC2" s="985"/>
      <c r="AD2" s="985"/>
      <c r="AE2" s="985"/>
      <c r="AF2" s="985"/>
      <c r="AG2" s="985"/>
      <c r="AH2" s="985"/>
      <c r="AI2" s="985"/>
      <c r="AJ2" s="985"/>
      <c r="AK2" s="955"/>
    </row>
    <row r="3" spans="2:37" ht="13.5" customHeight="1">
      <c r="B3" s="910"/>
      <c r="C3" s="911"/>
      <c r="D3" s="987"/>
      <c r="E3" s="980"/>
      <c r="F3" s="981"/>
      <c r="G3" s="987"/>
      <c r="H3" s="980"/>
      <c r="I3" s="981"/>
      <c r="J3" s="987"/>
      <c r="K3" s="980"/>
      <c r="L3" s="981"/>
      <c r="M3" s="987"/>
      <c r="N3" s="980"/>
      <c r="O3" s="981"/>
      <c r="P3" s="35"/>
      <c r="R3" s="910"/>
      <c r="S3" s="911"/>
      <c r="T3" s="987"/>
      <c r="U3" s="980"/>
      <c r="V3" s="981"/>
      <c r="W3" s="987"/>
      <c r="X3" s="980"/>
      <c r="Y3" s="981"/>
      <c r="Z3" s="982" t="s">
        <v>94</v>
      </c>
      <c r="AA3" s="985"/>
      <c r="AB3" s="955"/>
      <c r="AC3" s="982" t="s">
        <v>95</v>
      </c>
      <c r="AD3" s="985"/>
      <c r="AE3" s="955"/>
      <c r="AF3" s="985" t="s">
        <v>96</v>
      </c>
      <c r="AG3" s="985"/>
      <c r="AH3" s="985"/>
      <c r="AI3" s="982" t="s">
        <v>97</v>
      </c>
      <c r="AJ3" s="985"/>
      <c r="AK3" s="955"/>
    </row>
    <row r="4" spans="2:37" ht="13.5" customHeight="1">
      <c r="B4" s="912"/>
      <c r="C4" s="913"/>
      <c r="D4" s="472" t="s">
        <v>86</v>
      </c>
      <c r="E4" s="473" t="s">
        <v>87</v>
      </c>
      <c r="F4" s="474" t="s">
        <v>88</v>
      </c>
      <c r="G4" s="472" t="s">
        <v>86</v>
      </c>
      <c r="H4" s="473" t="s">
        <v>87</v>
      </c>
      <c r="I4" s="475" t="s">
        <v>88</v>
      </c>
      <c r="J4" s="472" t="s">
        <v>86</v>
      </c>
      <c r="K4" s="473" t="s">
        <v>87</v>
      </c>
      <c r="L4" s="475" t="s">
        <v>88</v>
      </c>
      <c r="M4" s="472" t="s">
        <v>86</v>
      </c>
      <c r="N4" s="473" t="s">
        <v>87</v>
      </c>
      <c r="O4" s="475" t="s">
        <v>88</v>
      </c>
      <c r="P4" s="35"/>
      <c r="R4" s="912"/>
      <c r="S4" s="913"/>
      <c r="T4" s="472" t="s">
        <v>86</v>
      </c>
      <c r="U4" s="473" t="s">
        <v>87</v>
      </c>
      <c r="V4" s="475" t="s">
        <v>88</v>
      </c>
      <c r="W4" s="472" t="s">
        <v>86</v>
      </c>
      <c r="X4" s="473" t="s">
        <v>87</v>
      </c>
      <c r="Y4" s="475" t="s">
        <v>88</v>
      </c>
      <c r="Z4" s="472" t="s">
        <v>86</v>
      </c>
      <c r="AA4" s="473" t="s">
        <v>87</v>
      </c>
      <c r="AB4" s="475" t="s">
        <v>88</v>
      </c>
      <c r="AC4" s="472" t="s">
        <v>86</v>
      </c>
      <c r="AD4" s="473" t="s">
        <v>87</v>
      </c>
      <c r="AE4" s="475" t="s">
        <v>88</v>
      </c>
      <c r="AF4" s="472" t="s">
        <v>86</v>
      </c>
      <c r="AG4" s="473" t="s">
        <v>87</v>
      </c>
      <c r="AH4" s="474" t="s">
        <v>88</v>
      </c>
      <c r="AI4" s="472" t="s">
        <v>86</v>
      </c>
      <c r="AJ4" s="473" t="s">
        <v>87</v>
      </c>
      <c r="AK4" s="475" t="s">
        <v>88</v>
      </c>
    </row>
    <row r="5" spans="2:37" ht="13.5" customHeight="1">
      <c r="B5" s="952" t="s">
        <v>0</v>
      </c>
      <c r="C5" s="923"/>
      <c r="D5" s="325">
        <v>38</v>
      </c>
      <c r="E5" s="326">
        <v>675</v>
      </c>
      <c r="F5" s="329">
        <v>792</v>
      </c>
      <c r="G5" s="325">
        <v>42</v>
      </c>
      <c r="H5" s="326">
        <v>1027</v>
      </c>
      <c r="I5" s="329">
        <v>2402</v>
      </c>
      <c r="J5" s="325"/>
      <c r="K5" s="326"/>
      <c r="L5" s="329"/>
      <c r="M5" s="325">
        <v>248</v>
      </c>
      <c r="N5" s="326">
        <v>5007</v>
      </c>
      <c r="O5" s="327">
        <v>24690</v>
      </c>
      <c r="P5" s="96"/>
      <c r="Q5" s="97"/>
      <c r="R5" s="983" t="s">
        <v>0</v>
      </c>
      <c r="S5" s="984"/>
      <c r="T5" s="554"/>
      <c r="U5" s="555"/>
      <c r="V5" s="555"/>
      <c r="W5" s="554">
        <v>11</v>
      </c>
      <c r="X5" s="555">
        <v>215</v>
      </c>
      <c r="Y5" s="555">
        <v>508</v>
      </c>
      <c r="Z5" s="554">
        <v>51</v>
      </c>
      <c r="AA5" s="555">
        <v>3295</v>
      </c>
      <c r="AB5" s="555">
        <v>4597</v>
      </c>
      <c r="AC5" s="554"/>
      <c r="AD5" s="555"/>
      <c r="AE5" s="555"/>
      <c r="AF5" s="554"/>
      <c r="AG5" s="555"/>
      <c r="AH5" s="555"/>
      <c r="AI5" s="554">
        <v>109</v>
      </c>
      <c r="AJ5" s="555">
        <v>11593</v>
      </c>
      <c r="AK5" s="556">
        <v>11669</v>
      </c>
    </row>
    <row r="6" spans="2:37" ht="13.5" customHeight="1">
      <c r="B6" s="905" t="s">
        <v>1</v>
      </c>
      <c r="C6" s="78" t="s">
        <v>2</v>
      </c>
      <c r="D6" s="476">
        <v>50</v>
      </c>
      <c r="E6" s="477">
        <v>30723</v>
      </c>
      <c r="F6" s="478">
        <v>32649</v>
      </c>
      <c r="G6" s="476">
        <v>102</v>
      </c>
      <c r="H6" s="477">
        <v>5805</v>
      </c>
      <c r="I6" s="478">
        <v>11450</v>
      </c>
      <c r="J6" s="476">
        <v>1</v>
      </c>
      <c r="K6" s="477">
        <v>28</v>
      </c>
      <c r="L6" s="479">
        <v>83</v>
      </c>
      <c r="M6" s="480">
        <v>13</v>
      </c>
      <c r="N6" s="477">
        <v>574</v>
      </c>
      <c r="O6" s="479">
        <v>3130</v>
      </c>
      <c r="P6" s="96"/>
      <c r="Q6" s="97"/>
      <c r="R6" s="965" t="s">
        <v>1</v>
      </c>
      <c r="S6" s="98" t="s">
        <v>2</v>
      </c>
      <c r="T6" s="557">
        <v>1</v>
      </c>
      <c r="U6" s="558">
        <v>20</v>
      </c>
      <c r="V6" s="559">
        <v>77</v>
      </c>
      <c r="W6" s="557">
        <v>1</v>
      </c>
      <c r="X6" s="558">
        <v>35</v>
      </c>
      <c r="Y6" s="560">
        <v>69</v>
      </c>
      <c r="Z6" s="516">
        <v>8</v>
      </c>
      <c r="AA6" s="513">
        <v>111</v>
      </c>
      <c r="AB6" s="514">
        <v>650</v>
      </c>
      <c r="AC6" s="512"/>
      <c r="AD6" s="513"/>
      <c r="AE6" s="515"/>
      <c r="AF6" s="516"/>
      <c r="AG6" s="513"/>
      <c r="AH6" s="514"/>
      <c r="AI6" s="512"/>
      <c r="AJ6" s="513"/>
      <c r="AK6" s="515"/>
    </row>
    <row r="7" spans="2:37" ht="13.5" customHeight="1">
      <c r="B7" s="905"/>
      <c r="C7" s="25" t="s">
        <v>3</v>
      </c>
      <c r="D7" s="343">
        <v>18</v>
      </c>
      <c r="E7" s="344">
        <v>243</v>
      </c>
      <c r="F7" s="345">
        <v>805</v>
      </c>
      <c r="G7" s="343">
        <v>82</v>
      </c>
      <c r="H7" s="344">
        <v>1388</v>
      </c>
      <c r="I7" s="345">
        <v>6149</v>
      </c>
      <c r="J7" s="343">
        <v>1</v>
      </c>
      <c r="K7" s="344">
        <v>11</v>
      </c>
      <c r="L7" s="424">
        <v>52</v>
      </c>
      <c r="M7" s="481">
        <v>4</v>
      </c>
      <c r="N7" s="344">
        <v>316</v>
      </c>
      <c r="O7" s="424">
        <v>1227</v>
      </c>
      <c r="P7" s="96"/>
      <c r="Q7" s="97"/>
      <c r="R7" s="965"/>
      <c r="S7" s="99" t="s">
        <v>3</v>
      </c>
      <c r="T7" s="343"/>
      <c r="U7" s="344"/>
      <c r="V7" s="345"/>
      <c r="W7" s="343"/>
      <c r="X7" s="344"/>
      <c r="Y7" s="424"/>
      <c r="Z7" s="481"/>
      <c r="AA7" s="344"/>
      <c r="AB7" s="345"/>
      <c r="AC7" s="343"/>
      <c r="AD7" s="344"/>
      <c r="AE7" s="424"/>
      <c r="AF7" s="481"/>
      <c r="AG7" s="344"/>
      <c r="AH7" s="345"/>
      <c r="AI7" s="343"/>
      <c r="AJ7" s="344"/>
      <c r="AK7" s="424"/>
    </row>
    <row r="8" spans="2:37" ht="13.5" customHeight="1">
      <c r="B8" s="905"/>
      <c r="C8" s="25" t="s">
        <v>4</v>
      </c>
      <c r="D8" s="482">
        <v>6</v>
      </c>
      <c r="E8" s="483">
        <v>159</v>
      </c>
      <c r="F8" s="484">
        <v>1546</v>
      </c>
      <c r="G8" s="482"/>
      <c r="H8" s="483"/>
      <c r="I8" s="484"/>
      <c r="J8" s="482"/>
      <c r="K8" s="483"/>
      <c r="L8" s="485"/>
      <c r="M8" s="486">
        <v>6</v>
      </c>
      <c r="N8" s="483">
        <v>138</v>
      </c>
      <c r="O8" s="485">
        <v>406</v>
      </c>
      <c r="P8" s="96"/>
      <c r="Q8" s="97"/>
      <c r="R8" s="965"/>
      <c r="S8" s="99" t="s">
        <v>4</v>
      </c>
      <c r="T8" s="482"/>
      <c r="U8" s="483"/>
      <c r="V8" s="484"/>
      <c r="W8" s="482"/>
      <c r="X8" s="483"/>
      <c r="Y8" s="485"/>
      <c r="Z8" s="486"/>
      <c r="AA8" s="483"/>
      <c r="AB8" s="484"/>
      <c r="AC8" s="482"/>
      <c r="AD8" s="483"/>
      <c r="AE8" s="485"/>
      <c r="AF8" s="486"/>
      <c r="AG8" s="483"/>
      <c r="AH8" s="484"/>
      <c r="AI8" s="482"/>
      <c r="AJ8" s="561"/>
      <c r="AK8" s="562"/>
    </row>
    <row r="9" spans="2:37" ht="13.5" customHeight="1">
      <c r="B9" s="905"/>
      <c r="C9" s="25" t="s">
        <v>5</v>
      </c>
      <c r="D9" s="343">
        <v>78</v>
      </c>
      <c r="E9" s="344">
        <v>3209</v>
      </c>
      <c r="F9" s="345">
        <v>7257</v>
      </c>
      <c r="G9" s="343">
        <v>189</v>
      </c>
      <c r="H9" s="344">
        <v>5475</v>
      </c>
      <c r="I9" s="345">
        <v>7065</v>
      </c>
      <c r="J9" s="343">
        <v>5</v>
      </c>
      <c r="K9" s="344">
        <v>52</v>
      </c>
      <c r="L9" s="424">
        <v>790</v>
      </c>
      <c r="M9" s="481">
        <v>25</v>
      </c>
      <c r="N9" s="344">
        <v>1231</v>
      </c>
      <c r="O9" s="424">
        <v>4223</v>
      </c>
      <c r="P9" s="96"/>
      <c r="Q9" s="97"/>
      <c r="R9" s="965"/>
      <c r="S9" s="99" t="s">
        <v>5</v>
      </c>
      <c r="T9" s="343">
        <v>1</v>
      </c>
      <c r="U9" s="344">
        <v>31</v>
      </c>
      <c r="V9" s="345">
        <v>226</v>
      </c>
      <c r="W9" s="343">
        <v>1</v>
      </c>
      <c r="X9" s="344">
        <v>10</v>
      </c>
      <c r="Y9" s="424">
        <v>51</v>
      </c>
      <c r="Z9" s="481">
        <v>14</v>
      </c>
      <c r="AA9" s="344">
        <v>1096</v>
      </c>
      <c r="AB9" s="345">
        <v>1586</v>
      </c>
      <c r="AC9" s="343"/>
      <c r="AD9" s="344"/>
      <c r="AE9" s="424"/>
      <c r="AF9" s="481"/>
      <c r="AG9" s="344"/>
      <c r="AH9" s="345"/>
      <c r="AI9" s="343">
        <v>4</v>
      </c>
      <c r="AJ9" s="344">
        <v>105</v>
      </c>
      <c r="AK9" s="424">
        <v>766</v>
      </c>
    </row>
    <row r="10" spans="2:37" ht="13.5" customHeight="1">
      <c r="B10" s="905"/>
      <c r="C10" s="26" t="s">
        <v>6</v>
      </c>
      <c r="D10" s="487">
        <v>23</v>
      </c>
      <c r="E10" s="488">
        <v>552</v>
      </c>
      <c r="F10" s="489">
        <v>2355</v>
      </c>
      <c r="G10" s="487">
        <v>5</v>
      </c>
      <c r="H10" s="488">
        <v>93</v>
      </c>
      <c r="I10" s="489">
        <v>184</v>
      </c>
      <c r="J10" s="487">
        <v>3</v>
      </c>
      <c r="K10" s="488">
        <v>155</v>
      </c>
      <c r="L10" s="490">
        <v>335</v>
      </c>
      <c r="M10" s="491">
        <v>8</v>
      </c>
      <c r="N10" s="488">
        <v>174</v>
      </c>
      <c r="O10" s="490">
        <v>988</v>
      </c>
      <c r="P10" s="96"/>
      <c r="Q10" s="97"/>
      <c r="R10" s="965"/>
      <c r="S10" s="100" t="s">
        <v>6</v>
      </c>
      <c r="T10" s="563"/>
      <c r="U10" s="564"/>
      <c r="V10" s="565"/>
      <c r="W10" s="563"/>
      <c r="X10" s="564"/>
      <c r="Y10" s="566"/>
      <c r="Z10" s="567">
        <v>17</v>
      </c>
      <c r="AA10" s="564">
        <v>324</v>
      </c>
      <c r="AB10" s="565">
        <v>1595</v>
      </c>
      <c r="AC10" s="563"/>
      <c r="AD10" s="564"/>
      <c r="AE10" s="566"/>
      <c r="AF10" s="567"/>
      <c r="AG10" s="564"/>
      <c r="AH10" s="565"/>
      <c r="AI10" s="563">
        <v>2</v>
      </c>
      <c r="AJ10" s="564">
        <v>31</v>
      </c>
      <c r="AK10" s="566">
        <v>277</v>
      </c>
    </row>
    <row r="11" spans="2:37" ht="13.5" customHeight="1">
      <c r="B11" s="905"/>
      <c r="C11" s="25" t="s">
        <v>7</v>
      </c>
      <c r="D11" s="343">
        <v>6</v>
      </c>
      <c r="E11" s="344">
        <v>114</v>
      </c>
      <c r="F11" s="345">
        <v>311</v>
      </c>
      <c r="G11" s="335">
        <v>23</v>
      </c>
      <c r="H11" s="336">
        <v>502</v>
      </c>
      <c r="I11" s="337">
        <v>1897</v>
      </c>
      <c r="J11" s="343"/>
      <c r="K11" s="344"/>
      <c r="L11" s="424"/>
      <c r="M11" s="481">
        <v>3</v>
      </c>
      <c r="N11" s="344">
        <v>41</v>
      </c>
      <c r="O11" s="424">
        <v>147</v>
      </c>
      <c r="P11" s="96"/>
      <c r="Q11" s="97"/>
      <c r="R11" s="965"/>
      <c r="S11" s="99" t="s">
        <v>7</v>
      </c>
      <c r="T11" s="343"/>
      <c r="U11" s="344"/>
      <c r="V11" s="345"/>
      <c r="W11" s="343">
        <v>2</v>
      </c>
      <c r="X11" s="344">
        <v>32</v>
      </c>
      <c r="Y11" s="424">
        <v>190</v>
      </c>
      <c r="Z11" s="481">
        <v>1</v>
      </c>
      <c r="AA11" s="344">
        <v>11</v>
      </c>
      <c r="AB11" s="345">
        <v>56</v>
      </c>
      <c r="AC11" s="343"/>
      <c r="AD11" s="344"/>
      <c r="AE11" s="424"/>
      <c r="AF11" s="481"/>
      <c r="AG11" s="344"/>
      <c r="AH11" s="345"/>
      <c r="AI11" s="343"/>
      <c r="AJ11" s="344"/>
      <c r="AK11" s="424"/>
    </row>
    <row r="12" spans="2:37" ht="13.5" customHeight="1">
      <c r="B12" s="905"/>
      <c r="C12" s="26" t="s">
        <v>8</v>
      </c>
      <c r="D12" s="492">
        <v>108</v>
      </c>
      <c r="E12" s="493">
        <v>245</v>
      </c>
      <c r="F12" s="494">
        <v>1654</v>
      </c>
      <c r="G12" s="492"/>
      <c r="H12" s="493"/>
      <c r="I12" s="494"/>
      <c r="J12" s="492"/>
      <c r="K12" s="493"/>
      <c r="L12" s="495"/>
      <c r="M12" s="496"/>
      <c r="N12" s="493"/>
      <c r="O12" s="495"/>
      <c r="P12" s="96"/>
      <c r="Q12" s="97"/>
      <c r="R12" s="965"/>
      <c r="S12" s="100" t="s">
        <v>8</v>
      </c>
      <c r="T12" s="492"/>
      <c r="U12" s="493"/>
      <c r="V12" s="495"/>
      <c r="W12" s="492"/>
      <c r="X12" s="493"/>
      <c r="Y12" s="495"/>
      <c r="Z12" s="496"/>
      <c r="AA12" s="493"/>
      <c r="AB12" s="494"/>
      <c r="AC12" s="492"/>
      <c r="AD12" s="493"/>
      <c r="AE12" s="495"/>
      <c r="AF12" s="496"/>
      <c r="AG12" s="493"/>
      <c r="AH12" s="494"/>
      <c r="AI12" s="492"/>
      <c r="AJ12" s="493"/>
      <c r="AK12" s="495"/>
    </row>
    <row r="13" spans="2:37" ht="13.5" customHeight="1">
      <c r="B13" s="905"/>
      <c r="C13" s="25" t="s">
        <v>9</v>
      </c>
      <c r="D13" s="343">
        <v>1</v>
      </c>
      <c r="E13" s="344">
        <v>12</v>
      </c>
      <c r="F13" s="345">
        <v>24</v>
      </c>
      <c r="G13" s="343"/>
      <c r="H13" s="344"/>
      <c r="I13" s="345"/>
      <c r="J13" s="343"/>
      <c r="K13" s="344"/>
      <c r="L13" s="424"/>
      <c r="M13" s="335">
        <v>3</v>
      </c>
      <c r="N13" s="336">
        <v>180</v>
      </c>
      <c r="O13" s="338">
        <v>2562</v>
      </c>
      <c r="P13" s="96"/>
      <c r="Q13" s="97"/>
      <c r="R13" s="965"/>
      <c r="S13" s="99" t="s">
        <v>9</v>
      </c>
      <c r="T13" s="343"/>
      <c r="U13" s="344"/>
      <c r="V13" s="345"/>
      <c r="W13" s="343"/>
      <c r="X13" s="344"/>
      <c r="Y13" s="424"/>
      <c r="Z13" s="481">
        <v>2</v>
      </c>
      <c r="AA13" s="344">
        <v>27</v>
      </c>
      <c r="AB13" s="345">
        <v>240</v>
      </c>
      <c r="AC13" s="343"/>
      <c r="AD13" s="344"/>
      <c r="AE13" s="424"/>
      <c r="AF13" s="481"/>
      <c r="AG13" s="344"/>
      <c r="AH13" s="345"/>
      <c r="AI13" s="343"/>
      <c r="AJ13" s="344"/>
      <c r="AK13" s="424"/>
    </row>
    <row r="14" spans="2:37" ht="13.5" customHeight="1">
      <c r="B14" s="905"/>
      <c r="C14" s="26" t="s">
        <v>10</v>
      </c>
      <c r="D14" s="339">
        <v>160</v>
      </c>
      <c r="E14" s="340">
        <v>3301</v>
      </c>
      <c r="F14" s="341">
        <v>3361</v>
      </c>
      <c r="G14" s="492">
        <v>11</v>
      </c>
      <c r="H14" s="493">
        <v>52</v>
      </c>
      <c r="I14" s="494">
        <v>201</v>
      </c>
      <c r="J14" s="497"/>
      <c r="K14" s="493"/>
      <c r="L14" s="498"/>
      <c r="M14" s="496"/>
      <c r="N14" s="493"/>
      <c r="O14" s="498"/>
      <c r="P14" s="96"/>
      <c r="Q14" s="97"/>
      <c r="R14" s="965"/>
      <c r="S14" s="100" t="s">
        <v>10</v>
      </c>
      <c r="T14" s="497"/>
      <c r="U14" s="493"/>
      <c r="V14" s="494"/>
      <c r="W14" s="497"/>
      <c r="X14" s="493"/>
      <c r="Y14" s="498"/>
      <c r="Z14" s="496"/>
      <c r="AA14" s="493"/>
      <c r="AB14" s="494"/>
      <c r="AC14" s="497"/>
      <c r="AD14" s="493"/>
      <c r="AE14" s="498"/>
      <c r="AF14" s="496"/>
      <c r="AG14" s="493"/>
      <c r="AH14" s="494"/>
      <c r="AI14" s="497"/>
      <c r="AJ14" s="493"/>
      <c r="AK14" s="498"/>
    </row>
    <row r="15" spans="2:37" ht="13.5" customHeight="1">
      <c r="B15" s="905"/>
      <c r="C15" s="25" t="s">
        <v>11</v>
      </c>
      <c r="D15" s="499">
        <v>28</v>
      </c>
      <c r="E15" s="500">
        <v>548</v>
      </c>
      <c r="F15" s="501">
        <v>4127</v>
      </c>
      <c r="G15" s="499">
        <v>13</v>
      </c>
      <c r="H15" s="500">
        <v>993</v>
      </c>
      <c r="I15" s="501">
        <v>1317</v>
      </c>
      <c r="J15" s="499"/>
      <c r="K15" s="500"/>
      <c r="L15" s="502"/>
      <c r="M15" s="503"/>
      <c r="N15" s="500"/>
      <c r="O15" s="502"/>
      <c r="P15" s="101"/>
      <c r="Q15" s="97"/>
      <c r="R15" s="965"/>
      <c r="S15" s="99" t="s">
        <v>11</v>
      </c>
      <c r="T15" s="499"/>
      <c r="U15" s="500"/>
      <c r="V15" s="501"/>
      <c r="W15" s="499">
        <v>2</v>
      </c>
      <c r="X15" s="500">
        <v>12</v>
      </c>
      <c r="Y15" s="502">
        <v>28</v>
      </c>
      <c r="Z15" s="503"/>
      <c r="AA15" s="500"/>
      <c r="AB15" s="501"/>
      <c r="AC15" s="499"/>
      <c r="AD15" s="500"/>
      <c r="AE15" s="502"/>
      <c r="AF15" s="503"/>
      <c r="AG15" s="500"/>
      <c r="AH15" s="501"/>
      <c r="AI15" s="499"/>
      <c r="AJ15" s="500"/>
      <c r="AK15" s="502"/>
    </row>
    <row r="16" spans="2:37" ht="13.5" customHeight="1">
      <c r="B16" s="905"/>
      <c r="C16" s="25" t="s">
        <v>12</v>
      </c>
      <c r="D16" s="350">
        <v>9</v>
      </c>
      <c r="E16" s="351">
        <v>63</v>
      </c>
      <c r="F16" s="352">
        <v>102</v>
      </c>
      <c r="G16" s="350">
        <v>118</v>
      </c>
      <c r="H16" s="351">
        <v>149</v>
      </c>
      <c r="I16" s="352">
        <v>2992</v>
      </c>
      <c r="J16" s="504"/>
      <c r="K16" s="505"/>
      <c r="L16" s="506"/>
      <c r="M16" s="507"/>
      <c r="N16" s="505"/>
      <c r="O16" s="506"/>
      <c r="P16" s="96"/>
      <c r="Q16" s="97"/>
      <c r="R16" s="965"/>
      <c r="S16" s="99" t="s">
        <v>12</v>
      </c>
      <c r="T16" s="568"/>
      <c r="U16" s="569"/>
      <c r="V16" s="570"/>
      <c r="W16" s="568"/>
      <c r="X16" s="569"/>
      <c r="Y16" s="570"/>
      <c r="Z16" s="571"/>
      <c r="AA16" s="569"/>
      <c r="AB16" s="572"/>
      <c r="AC16" s="568"/>
      <c r="AD16" s="569"/>
      <c r="AE16" s="570"/>
      <c r="AF16" s="571"/>
      <c r="AG16" s="569"/>
      <c r="AH16" s="570"/>
      <c r="AI16" s="428"/>
      <c r="AJ16" s="351"/>
      <c r="AK16" s="429"/>
    </row>
    <row r="17" spans="2:37" ht="13.5" customHeight="1">
      <c r="B17" s="905"/>
      <c r="C17" s="25" t="s">
        <v>13</v>
      </c>
      <c r="D17" s="343">
        <v>22</v>
      </c>
      <c r="E17" s="344">
        <v>750</v>
      </c>
      <c r="F17" s="345">
        <v>11638</v>
      </c>
      <c r="G17" s="343">
        <v>60</v>
      </c>
      <c r="H17" s="344">
        <v>1105</v>
      </c>
      <c r="I17" s="345">
        <v>4320</v>
      </c>
      <c r="J17" s="343"/>
      <c r="K17" s="344"/>
      <c r="L17" s="424"/>
      <c r="M17" s="481">
        <v>34</v>
      </c>
      <c r="N17" s="344">
        <v>386</v>
      </c>
      <c r="O17" s="424">
        <v>5424</v>
      </c>
      <c r="P17" s="96"/>
      <c r="Q17" s="97"/>
      <c r="R17" s="965"/>
      <c r="S17" s="99" t="s">
        <v>13</v>
      </c>
      <c r="T17" s="343">
        <v>18</v>
      </c>
      <c r="U17" s="344">
        <v>113</v>
      </c>
      <c r="V17" s="345">
        <v>273</v>
      </c>
      <c r="W17" s="343"/>
      <c r="X17" s="344"/>
      <c r="Y17" s="424"/>
      <c r="Z17" s="481">
        <v>1</v>
      </c>
      <c r="AA17" s="344">
        <v>21</v>
      </c>
      <c r="AB17" s="345">
        <v>231</v>
      </c>
      <c r="AC17" s="343"/>
      <c r="AD17" s="344"/>
      <c r="AE17" s="424"/>
      <c r="AF17" s="481"/>
      <c r="AG17" s="344"/>
      <c r="AH17" s="345"/>
      <c r="AI17" s="343">
        <v>3</v>
      </c>
      <c r="AJ17" s="344">
        <v>120</v>
      </c>
      <c r="AK17" s="424">
        <v>216</v>
      </c>
    </row>
    <row r="18" spans="2:37" ht="13.5" customHeight="1">
      <c r="B18" s="905"/>
      <c r="C18" s="79" t="s">
        <v>14</v>
      </c>
      <c r="D18" s="508"/>
      <c r="E18" s="509"/>
      <c r="F18" s="510"/>
      <c r="G18" s="508"/>
      <c r="H18" s="509"/>
      <c r="I18" s="510"/>
      <c r="J18" s="508"/>
      <c r="K18" s="509"/>
      <c r="L18" s="511"/>
      <c r="M18" s="357">
        <v>1</v>
      </c>
      <c r="N18" s="358">
        <v>32</v>
      </c>
      <c r="O18" s="377">
        <v>96</v>
      </c>
      <c r="P18" s="96"/>
      <c r="Q18" s="97"/>
      <c r="R18" s="965"/>
      <c r="S18" s="102" t="s">
        <v>14</v>
      </c>
      <c r="T18" s="508"/>
      <c r="U18" s="509"/>
      <c r="V18" s="510"/>
      <c r="W18" s="508"/>
      <c r="X18" s="509"/>
      <c r="Y18" s="511"/>
      <c r="Z18" s="573"/>
      <c r="AA18" s="509"/>
      <c r="AB18" s="510"/>
      <c r="AC18" s="508"/>
      <c r="AD18" s="509"/>
      <c r="AE18" s="511"/>
      <c r="AF18" s="573"/>
      <c r="AG18" s="509"/>
      <c r="AH18" s="510"/>
      <c r="AI18" s="508"/>
      <c r="AJ18" s="509"/>
      <c r="AK18" s="511"/>
    </row>
    <row r="19" spans="2:37" ht="13.5" customHeight="1">
      <c r="B19" s="906" t="s">
        <v>15</v>
      </c>
      <c r="C19" s="78" t="s">
        <v>450</v>
      </c>
      <c r="D19" s="512">
        <v>41</v>
      </c>
      <c r="E19" s="513">
        <v>4523</v>
      </c>
      <c r="F19" s="514">
        <v>5328</v>
      </c>
      <c r="G19" s="512">
        <v>52</v>
      </c>
      <c r="H19" s="513">
        <v>4598</v>
      </c>
      <c r="I19" s="514">
        <v>5700</v>
      </c>
      <c r="J19" s="512">
        <v>4</v>
      </c>
      <c r="K19" s="513">
        <v>61</v>
      </c>
      <c r="L19" s="515">
        <v>145</v>
      </c>
      <c r="M19" s="516">
        <v>29</v>
      </c>
      <c r="N19" s="513">
        <v>1324</v>
      </c>
      <c r="O19" s="515">
        <v>7297</v>
      </c>
      <c r="P19" s="96"/>
      <c r="Q19" s="97"/>
      <c r="R19" s="966" t="s">
        <v>15</v>
      </c>
      <c r="S19" s="98" t="s">
        <v>16</v>
      </c>
      <c r="T19" s="512">
        <v>6</v>
      </c>
      <c r="U19" s="513">
        <v>192</v>
      </c>
      <c r="V19" s="514">
        <v>882</v>
      </c>
      <c r="W19" s="512">
        <v>5</v>
      </c>
      <c r="X19" s="513">
        <v>50</v>
      </c>
      <c r="Y19" s="515">
        <v>147</v>
      </c>
      <c r="Z19" s="516">
        <v>53</v>
      </c>
      <c r="AA19" s="513">
        <v>3125</v>
      </c>
      <c r="AB19" s="514">
        <v>3532</v>
      </c>
      <c r="AC19" s="512"/>
      <c r="AD19" s="513"/>
      <c r="AE19" s="515"/>
      <c r="AF19" s="516"/>
      <c r="AG19" s="513"/>
      <c r="AH19" s="514"/>
      <c r="AI19" s="512">
        <v>32</v>
      </c>
      <c r="AJ19" s="513">
        <v>2109</v>
      </c>
      <c r="AK19" s="515">
        <v>2255</v>
      </c>
    </row>
    <row r="20" spans="2:37" ht="13.5" customHeight="1">
      <c r="B20" s="907"/>
      <c r="C20" s="25" t="s">
        <v>17</v>
      </c>
      <c r="D20" s="343">
        <v>9</v>
      </c>
      <c r="E20" s="344">
        <v>386</v>
      </c>
      <c r="F20" s="345">
        <v>563</v>
      </c>
      <c r="G20" s="343">
        <v>74</v>
      </c>
      <c r="H20" s="344">
        <v>5472</v>
      </c>
      <c r="I20" s="345">
        <v>7268</v>
      </c>
      <c r="J20" s="343"/>
      <c r="K20" s="344"/>
      <c r="L20" s="424"/>
      <c r="M20" s="481">
        <v>98</v>
      </c>
      <c r="N20" s="344">
        <v>827</v>
      </c>
      <c r="O20" s="424">
        <v>7392</v>
      </c>
      <c r="P20" s="96"/>
      <c r="Q20" s="97"/>
      <c r="R20" s="967"/>
      <c r="S20" s="99" t="s">
        <v>17</v>
      </c>
      <c r="T20" s="343">
        <v>1</v>
      </c>
      <c r="U20" s="344">
        <v>13</v>
      </c>
      <c r="V20" s="345">
        <v>59</v>
      </c>
      <c r="W20" s="343">
        <v>4</v>
      </c>
      <c r="X20" s="344">
        <v>47</v>
      </c>
      <c r="Y20" s="424">
        <v>231</v>
      </c>
      <c r="Z20" s="481">
        <v>38</v>
      </c>
      <c r="AA20" s="344">
        <v>1029</v>
      </c>
      <c r="AB20" s="345">
        <v>1193</v>
      </c>
      <c r="AC20" s="343"/>
      <c r="AD20" s="344"/>
      <c r="AE20" s="424"/>
      <c r="AF20" s="481"/>
      <c r="AG20" s="344"/>
      <c r="AH20" s="345"/>
      <c r="AI20" s="343">
        <v>22</v>
      </c>
      <c r="AJ20" s="344">
        <v>209</v>
      </c>
      <c r="AK20" s="424">
        <v>438</v>
      </c>
    </row>
    <row r="21" spans="2:37" ht="13.5" customHeight="1">
      <c r="B21" s="907"/>
      <c r="C21" s="26" t="s">
        <v>18</v>
      </c>
      <c r="D21" s="492">
        <v>7</v>
      </c>
      <c r="E21" s="483">
        <v>760</v>
      </c>
      <c r="F21" s="494">
        <v>957</v>
      </c>
      <c r="G21" s="492">
        <v>22</v>
      </c>
      <c r="H21" s="483">
        <v>468</v>
      </c>
      <c r="I21" s="494">
        <v>1539</v>
      </c>
      <c r="J21" s="492"/>
      <c r="K21" s="483"/>
      <c r="L21" s="495"/>
      <c r="M21" s="517"/>
      <c r="N21" s="518"/>
      <c r="O21" s="519"/>
      <c r="P21" s="96"/>
      <c r="Q21" s="97"/>
      <c r="R21" s="967"/>
      <c r="S21" s="100" t="s">
        <v>18</v>
      </c>
      <c r="T21" s="492"/>
      <c r="U21" s="483"/>
      <c r="V21" s="494"/>
      <c r="W21" s="574"/>
      <c r="X21" s="518"/>
      <c r="Y21" s="575"/>
      <c r="Z21" s="496">
        <v>1</v>
      </c>
      <c r="AA21" s="483">
        <v>9</v>
      </c>
      <c r="AB21" s="494">
        <v>25</v>
      </c>
      <c r="AC21" s="492"/>
      <c r="AD21" s="483"/>
      <c r="AE21" s="495"/>
      <c r="AF21" s="496"/>
      <c r="AG21" s="483"/>
      <c r="AH21" s="494"/>
      <c r="AI21" s="576"/>
      <c r="AJ21" s="518"/>
      <c r="AK21" s="519"/>
    </row>
    <row r="22" spans="2:37" ht="13.5" customHeight="1">
      <c r="B22" s="907"/>
      <c r="C22" s="25" t="s">
        <v>19</v>
      </c>
      <c r="D22" s="504">
        <v>8</v>
      </c>
      <c r="E22" s="505">
        <v>114</v>
      </c>
      <c r="F22" s="520">
        <v>1496</v>
      </c>
      <c r="G22" s="504">
        <v>10</v>
      </c>
      <c r="H22" s="505">
        <v>91</v>
      </c>
      <c r="I22" s="520">
        <v>1213</v>
      </c>
      <c r="J22" s="504"/>
      <c r="K22" s="505"/>
      <c r="L22" s="506"/>
      <c r="M22" s="507"/>
      <c r="N22" s="505"/>
      <c r="O22" s="506"/>
      <c r="P22" s="96"/>
      <c r="Q22" s="97"/>
      <c r="R22" s="967"/>
      <c r="S22" s="99" t="s">
        <v>19</v>
      </c>
      <c r="T22" s="568"/>
      <c r="U22" s="569"/>
      <c r="V22" s="572"/>
      <c r="W22" s="568"/>
      <c r="X22" s="569"/>
      <c r="Y22" s="570"/>
      <c r="Z22" s="571"/>
      <c r="AA22" s="569"/>
      <c r="AB22" s="572"/>
      <c r="AC22" s="568"/>
      <c r="AD22" s="569"/>
      <c r="AE22" s="570"/>
      <c r="AF22" s="571"/>
      <c r="AG22" s="569"/>
      <c r="AH22" s="572"/>
      <c r="AI22" s="568">
        <v>7</v>
      </c>
      <c r="AJ22" s="569">
        <v>21</v>
      </c>
      <c r="AK22" s="570">
        <v>39</v>
      </c>
    </row>
    <row r="23" spans="2:37" ht="13.5" customHeight="1">
      <c r="B23" s="907"/>
      <c r="C23" s="25" t="s">
        <v>20</v>
      </c>
      <c r="D23" s="482">
        <v>57</v>
      </c>
      <c r="E23" s="483">
        <v>1900</v>
      </c>
      <c r="F23" s="484">
        <v>2890</v>
      </c>
      <c r="G23" s="482">
        <v>69</v>
      </c>
      <c r="H23" s="483">
        <v>1023</v>
      </c>
      <c r="I23" s="484">
        <v>1624</v>
      </c>
      <c r="J23" s="482">
        <v>2</v>
      </c>
      <c r="K23" s="483">
        <v>5</v>
      </c>
      <c r="L23" s="485">
        <v>9</v>
      </c>
      <c r="M23" s="486">
        <v>29</v>
      </c>
      <c r="N23" s="483">
        <v>350</v>
      </c>
      <c r="O23" s="485">
        <v>5166</v>
      </c>
      <c r="P23" s="96"/>
      <c r="Q23" s="97"/>
      <c r="R23" s="967"/>
      <c r="S23" s="99" t="s">
        <v>20</v>
      </c>
      <c r="T23" s="482">
        <v>1</v>
      </c>
      <c r="U23" s="483">
        <v>29</v>
      </c>
      <c r="V23" s="484">
        <v>61</v>
      </c>
      <c r="W23" s="482"/>
      <c r="X23" s="483"/>
      <c r="Y23" s="485"/>
      <c r="Z23" s="486">
        <v>46</v>
      </c>
      <c r="AA23" s="483">
        <v>50</v>
      </c>
      <c r="AB23" s="484">
        <v>654</v>
      </c>
      <c r="AC23" s="482"/>
      <c r="AD23" s="483"/>
      <c r="AE23" s="485"/>
      <c r="AF23" s="486"/>
      <c r="AG23" s="483"/>
      <c r="AH23" s="484"/>
      <c r="AI23" s="482"/>
      <c r="AJ23" s="483"/>
      <c r="AK23" s="485"/>
    </row>
    <row r="24" spans="2:37" ht="13.5" customHeight="1">
      <c r="B24" s="907"/>
      <c r="C24" s="25" t="s">
        <v>21</v>
      </c>
      <c r="D24" s="343">
        <v>18</v>
      </c>
      <c r="E24" s="344">
        <v>722</v>
      </c>
      <c r="F24" s="345">
        <v>1192</v>
      </c>
      <c r="G24" s="343">
        <v>51</v>
      </c>
      <c r="H24" s="344">
        <v>2376</v>
      </c>
      <c r="I24" s="345">
        <v>3679</v>
      </c>
      <c r="J24" s="343"/>
      <c r="K24" s="344"/>
      <c r="L24" s="424"/>
      <c r="M24" s="481">
        <v>6</v>
      </c>
      <c r="N24" s="344">
        <v>177</v>
      </c>
      <c r="O24" s="424">
        <v>867</v>
      </c>
      <c r="P24" s="96"/>
      <c r="Q24" s="97"/>
      <c r="R24" s="967"/>
      <c r="S24" s="99" t="s">
        <v>21</v>
      </c>
      <c r="T24" s="568"/>
      <c r="U24" s="569"/>
      <c r="V24" s="572"/>
      <c r="W24" s="568"/>
      <c r="X24" s="569"/>
      <c r="Y24" s="570"/>
      <c r="Z24" s="481"/>
      <c r="AA24" s="344"/>
      <c r="AB24" s="345"/>
      <c r="AC24" s="568"/>
      <c r="AD24" s="569"/>
      <c r="AE24" s="570"/>
      <c r="AF24" s="571"/>
      <c r="AG24" s="569"/>
      <c r="AH24" s="572"/>
      <c r="AI24" s="343">
        <v>1</v>
      </c>
      <c r="AJ24" s="344">
        <v>30</v>
      </c>
      <c r="AK24" s="424">
        <v>61</v>
      </c>
    </row>
    <row r="25" spans="2:37" ht="13.5" customHeight="1">
      <c r="B25" s="907"/>
      <c r="C25" s="25" t="s">
        <v>459</v>
      </c>
      <c r="D25" s="343">
        <v>3</v>
      </c>
      <c r="E25" s="344">
        <v>175</v>
      </c>
      <c r="F25" s="345">
        <v>5571</v>
      </c>
      <c r="G25" s="343">
        <v>8</v>
      </c>
      <c r="H25" s="344">
        <v>174</v>
      </c>
      <c r="I25" s="345">
        <v>544</v>
      </c>
      <c r="J25" s="343"/>
      <c r="K25" s="344"/>
      <c r="L25" s="424"/>
      <c r="M25" s="481">
        <v>4</v>
      </c>
      <c r="N25" s="344">
        <v>359</v>
      </c>
      <c r="O25" s="424">
        <v>4059</v>
      </c>
      <c r="P25" s="96"/>
      <c r="Q25" s="97"/>
      <c r="R25" s="967"/>
      <c r="S25" s="99" t="s">
        <v>22</v>
      </c>
      <c r="T25" s="343">
        <v>1</v>
      </c>
      <c r="U25" s="344">
        <v>24</v>
      </c>
      <c r="V25" s="345">
        <v>190</v>
      </c>
      <c r="W25" s="343">
        <v>3</v>
      </c>
      <c r="X25" s="344">
        <v>67</v>
      </c>
      <c r="Y25" s="424">
        <v>260</v>
      </c>
      <c r="Z25" s="481">
        <v>4</v>
      </c>
      <c r="AA25" s="344">
        <v>96</v>
      </c>
      <c r="AB25" s="345">
        <v>295</v>
      </c>
      <c r="AC25" s="343"/>
      <c r="AD25" s="344"/>
      <c r="AE25" s="424"/>
      <c r="AF25" s="481"/>
      <c r="AG25" s="344"/>
      <c r="AH25" s="345"/>
      <c r="AI25" s="343">
        <v>1</v>
      </c>
      <c r="AJ25" s="344">
        <v>17</v>
      </c>
      <c r="AK25" s="424">
        <v>32</v>
      </c>
    </row>
    <row r="26" spans="2:37" ht="13.5" customHeight="1">
      <c r="B26" s="907"/>
      <c r="C26" s="25" t="s">
        <v>23</v>
      </c>
      <c r="D26" s="343">
        <v>1</v>
      </c>
      <c r="E26" s="344">
        <v>18</v>
      </c>
      <c r="F26" s="345">
        <v>220</v>
      </c>
      <c r="G26" s="343"/>
      <c r="H26" s="344"/>
      <c r="I26" s="345"/>
      <c r="J26" s="343">
        <v>2</v>
      </c>
      <c r="K26" s="344">
        <v>53</v>
      </c>
      <c r="L26" s="424">
        <v>254</v>
      </c>
      <c r="M26" s="343">
        <v>9</v>
      </c>
      <c r="N26" s="344">
        <v>509</v>
      </c>
      <c r="O26" s="424">
        <v>2911</v>
      </c>
      <c r="P26" s="96"/>
      <c r="Q26" s="97"/>
      <c r="R26" s="967"/>
      <c r="S26" s="99" t="s">
        <v>23</v>
      </c>
      <c r="T26" s="482"/>
      <c r="U26" s="483"/>
      <c r="V26" s="484"/>
      <c r="W26" s="482">
        <v>1</v>
      </c>
      <c r="X26" s="483">
        <v>16</v>
      </c>
      <c r="Y26" s="485">
        <v>46</v>
      </c>
      <c r="Z26" s="486"/>
      <c r="AA26" s="483"/>
      <c r="AB26" s="484"/>
      <c r="AC26" s="482"/>
      <c r="AD26" s="483"/>
      <c r="AE26" s="485"/>
      <c r="AF26" s="486"/>
      <c r="AG26" s="483"/>
      <c r="AH26" s="484"/>
      <c r="AI26" s="482"/>
      <c r="AJ26" s="483"/>
      <c r="AK26" s="485"/>
    </row>
    <row r="27" spans="2:37" ht="13.5" customHeight="1">
      <c r="B27" s="907"/>
      <c r="C27" s="25" t="s">
        <v>24</v>
      </c>
      <c r="D27" s="343"/>
      <c r="E27" s="344"/>
      <c r="F27" s="345"/>
      <c r="G27" s="343"/>
      <c r="H27" s="344"/>
      <c r="I27" s="345"/>
      <c r="J27" s="521"/>
      <c r="K27" s="522"/>
      <c r="L27" s="523"/>
      <c r="M27" s="481"/>
      <c r="N27" s="344"/>
      <c r="O27" s="424"/>
      <c r="P27" s="96"/>
      <c r="Q27" s="97"/>
      <c r="R27" s="967"/>
      <c r="S27" s="99" t="s">
        <v>24</v>
      </c>
      <c r="T27" s="343"/>
      <c r="U27" s="344"/>
      <c r="V27" s="345"/>
      <c r="W27" s="343"/>
      <c r="X27" s="344"/>
      <c r="Y27" s="424"/>
      <c r="Z27" s="481"/>
      <c r="AA27" s="344"/>
      <c r="AB27" s="345"/>
      <c r="AC27" s="343"/>
      <c r="AD27" s="344"/>
      <c r="AE27" s="424"/>
      <c r="AF27" s="481"/>
      <c r="AG27" s="344"/>
      <c r="AH27" s="345"/>
      <c r="AI27" s="343">
        <v>1</v>
      </c>
      <c r="AJ27" s="344">
        <v>45</v>
      </c>
      <c r="AK27" s="424">
        <v>82</v>
      </c>
    </row>
    <row r="28" spans="2:37" ht="13.5" customHeight="1">
      <c r="B28" s="907"/>
      <c r="C28" s="25" t="s">
        <v>25</v>
      </c>
      <c r="D28" s="524">
        <v>5</v>
      </c>
      <c r="E28" s="525">
        <v>124</v>
      </c>
      <c r="F28" s="526">
        <v>458</v>
      </c>
      <c r="G28" s="524">
        <v>1</v>
      </c>
      <c r="H28" s="525">
        <v>77</v>
      </c>
      <c r="I28" s="526">
        <v>470</v>
      </c>
      <c r="J28" s="524"/>
      <c r="K28" s="525"/>
      <c r="L28" s="527"/>
      <c r="M28" s="528"/>
      <c r="N28" s="525"/>
      <c r="O28" s="527"/>
      <c r="P28" s="96"/>
      <c r="Q28" s="97"/>
      <c r="R28" s="967"/>
      <c r="S28" s="99" t="s">
        <v>25</v>
      </c>
      <c r="T28" s="343"/>
      <c r="U28" s="344"/>
      <c r="V28" s="345"/>
      <c r="W28" s="343"/>
      <c r="X28" s="344"/>
      <c r="Y28" s="424"/>
      <c r="Z28" s="481"/>
      <c r="AA28" s="344"/>
      <c r="AB28" s="345"/>
      <c r="AC28" s="343"/>
      <c r="AD28" s="344"/>
      <c r="AE28" s="424"/>
      <c r="AF28" s="481"/>
      <c r="AG28" s="344"/>
      <c r="AH28" s="345"/>
      <c r="AI28" s="343"/>
      <c r="AJ28" s="344"/>
      <c r="AK28" s="424"/>
    </row>
    <row r="29" spans="2:37" ht="13.5" customHeight="1">
      <c r="B29" s="907"/>
      <c r="C29" s="25" t="s">
        <v>26</v>
      </c>
      <c r="D29" s="343">
        <v>42</v>
      </c>
      <c r="E29" s="344">
        <v>595</v>
      </c>
      <c r="F29" s="345">
        <v>1222</v>
      </c>
      <c r="G29" s="343">
        <v>210</v>
      </c>
      <c r="H29" s="344">
        <v>1863</v>
      </c>
      <c r="I29" s="345">
        <v>2117</v>
      </c>
      <c r="J29" s="343"/>
      <c r="K29" s="344"/>
      <c r="L29" s="424"/>
      <c r="M29" s="481">
        <v>39</v>
      </c>
      <c r="N29" s="344">
        <v>172</v>
      </c>
      <c r="O29" s="424">
        <v>1048</v>
      </c>
      <c r="P29" s="96"/>
      <c r="Q29" s="97"/>
      <c r="R29" s="967"/>
      <c r="S29" s="99" t="s">
        <v>26</v>
      </c>
      <c r="T29" s="343">
        <v>10</v>
      </c>
      <c r="U29" s="344">
        <v>21</v>
      </c>
      <c r="V29" s="345">
        <v>152</v>
      </c>
      <c r="W29" s="343">
        <v>4</v>
      </c>
      <c r="X29" s="344">
        <v>95</v>
      </c>
      <c r="Y29" s="424">
        <v>1292</v>
      </c>
      <c r="Z29" s="481">
        <v>1</v>
      </c>
      <c r="AA29" s="344">
        <v>9</v>
      </c>
      <c r="AB29" s="345">
        <v>18</v>
      </c>
      <c r="AC29" s="343"/>
      <c r="AD29" s="344"/>
      <c r="AE29" s="424"/>
      <c r="AF29" s="481"/>
      <c r="AG29" s="344"/>
      <c r="AH29" s="345"/>
      <c r="AI29" s="343"/>
      <c r="AJ29" s="344"/>
      <c r="AK29" s="424"/>
    </row>
    <row r="30" spans="2:37" ht="13.5" customHeight="1">
      <c r="B30" s="907"/>
      <c r="C30" s="25" t="s">
        <v>27</v>
      </c>
      <c r="D30" s="343">
        <v>2</v>
      </c>
      <c r="E30" s="344">
        <v>54</v>
      </c>
      <c r="F30" s="345">
        <v>282</v>
      </c>
      <c r="G30" s="343">
        <v>1</v>
      </c>
      <c r="H30" s="344">
        <v>10</v>
      </c>
      <c r="I30" s="345">
        <v>139</v>
      </c>
      <c r="J30" s="343"/>
      <c r="K30" s="344"/>
      <c r="L30" s="424"/>
      <c r="M30" s="481">
        <v>3</v>
      </c>
      <c r="N30" s="344">
        <v>121</v>
      </c>
      <c r="O30" s="424">
        <v>1885</v>
      </c>
      <c r="P30" s="96"/>
      <c r="Q30" s="97"/>
      <c r="R30" s="967"/>
      <c r="S30" s="99" t="s">
        <v>27</v>
      </c>
      <c r="T30" s="343"/>
      <c r="U30" s="344"/>
      <c r="V30" s="345"/>
      <c r="W30" s="343"/>
      <c r="X30" s="344"/>
      <c r="Y30" s="424"/>
      <c r="Z30" s="481"/>
      <c r="AA30" s="344"/>
      <c r="AB30" s="345"/>
      <c r="AC30" s="343"/>
      <c r="AD30" s="344"/>
      <c r="AE30" s="424"/>
      <c r="AF30" s="481"/>
      <c r="AG30" s="344"/>
      <c r="AH30" s="345"/>
      <c r="AI30" s="343"/>
      <c r="AJ30" s="344"/>
      <c r="AK30" s="424"/>
    </row>
    <row r="31" spans="2:37" ht="13.5" customHeight="1">
      <c r="B31" s="907"/>
      <c r="C31" s="26" t="s">
        <v>28</v>
      </c>
      <c r="D31" s="529"/>
      <c r="E31" s="530"/>
      <c r="F31" s="531"/>
      <c r="G31" s="529">
        <v>25</v>
      </c>
      <c r="H31" s="530">
        <v>475</v>
      </c>
      <c r="I31" s="531">
        <v>958</v>
      </c>
      <c r="J31" s="492"/>
      <c r="K31" s="530"/>
      <c r="L31" s="495"/>
      <c r="M31" s="532">
        <v>4</v>
      </c>
      <c r="N31" s="530">
        <v>30</v>
      </c>
      <c r="O31" s="533">
        <v>120</v>
      </c>
      <c r="P31" s="101"/>
      <c r="Q31" s="97"/>
      <c r="R31" s="967"/>
      <c r="S31" s="100" t="s">
        <v>28</v>
      </c>
      <c r="T31" s="492"/>
      <c r="U31" s="530"/>
      <c r="V31" s="531"/>
      <c r="W31" s="492"/>
      <c r="X31" s="530"/>
      <c r="Y31" s="495"/>
      <c r="Z31" s="496"/>
      <c r="AA31" s="530"/>
      <c r="AB31" s="494"/>
      <c r="AC31" s="492"/>
      <c r="AD31" s="530"/>
      <c r="AE31" s="495"/>
      <c r="AF31" s="496"/>
      <c r="AG31" s="530"/>
      <c r="AH31" s="494"/>
      <c r="AI31" s="492">
        <v>4</v>
      </c>
      <c r="AJ31" s="530">
        <v>37</v>
      </c>
      <c r="AK31" s="533">
        <v>148</v>
      </c>
    </row>
    <row r="32" spans="2:37" ht="13.5" customHeight="1">
      <c r="B32" s="907"/>
      <c r="C32" s="25" t="s">
        <v>29</v>
      </c>
      <c r="D32" s="343"/>
      <c r="E32" s="344"/>
      <c r="F32" s="345"/>
      <c r="G32" s="343"/>
      <c r="H32" s="344"/>
      <c r="I32" s="345"/>
      <c r="J32" s="343"/>
      <c r="K32" s="344"/>
      <c r="L32" s="424"/>
      <c r="M32" s="481"/>
      <c r="N32" s="344"/>
      <c r="O32" s="424"/>
      <c r="P32" s="96"/>
      <c r="Q32" s="97"/>
      <c r="R32" s="967"/>
      <c r="S32" s="99" t="s">
        <v>29</v>
      </c>
      <c r="T32" s="343"/>
      <c r="U32" s="344"/>
      <c r="V32" s="345"/>
      <c r="W32" s="343"/>
      <c r="X32" s="344"/>
      <c r="Y32" s="424"/>
      <c r="Z32" s="481"/>
      <c r="AA32" s="344"/>
      <c r="AB32" s="345"/>
      <c r="AC32" s="343"/>
      <c r="AD32" s="344"/>
      <c r="AE32" s="424"/>
      <c r="AF32" s="481"/>
      <c r="AG32" s="344"/>
      <c r="AH32" s="577"/>
      <c r="AI32" s="578"/>
      <c r="AJ32" s="344"/>
      <c r="AK32" s="579"/>
    </row>
    <row r="33" spans="2:37" ht="13.5" customHeight="1">
      <c r="B33" s="907"/>
      <c r="C33" s="25" t="s">
        <v>30</v>
      </c>
      <c r="D33" s="343"/>
      <c r="E33" s="344"/>
      <c r="F33" s="345"/>
      <c r="G33" s="343"/>
      <c r="H33" s="344"/>
      <c r="I33" s="345"/>
      <c r="J33" s="343"/>
      <c r="K33" s="344"/>
      <c r="L33" s="424"/>
      <c r="M33" s="481">
        <v>2</v>
      </c>
      <c r="N33" s="344">
        <v>252</v>
      </c>
      <c r="O33" s="424">
        <v>504</v>
      </c>
      <c r="P33" s="96"/>
      <c r="Q33" s="97"/>
      <c r="R33" s="967"/>
      <c r="S33" s="99" t="s">
        <v>30</v>
      </c>
      <c r="T33" s="343"/>
      <c r="U33" s="344"/>
      <c r="V33" s="345"/>
      <c r="W33" s="343">
        <v>1</v>
      </c>
      <c r="X33" s="344">
        <v>33</v>
      </c>
      <c r="Y33" s="424">
        <v>66</v>
      </c>
      <c r="Z33" s="481"/>
      <c r="AA33" s="344"/>
      <c r="AB33" s="345"/>
      <c r="AC33" s="343"/>
      <c r="AD33" s="344"/>
      <c r="AE33" s="424"/>
      <c r="AF33" s="481"/>
      <c r="AG33" s="344"/>
      <c r="AH33" s="345"/>
      <c r="AI33" s="343"/>
      <c r="AJ33" s="344"/>
      <c r="AK33" s="424"/>
    </row>
    <row r="34" spans="2:37" ht="13.5" customHeight="1">
      <c r="B34" s="907"/>
      <c r="C34" s="25" t="s">
        <v>31</v>
      </c>
      <c r="D34" s="504"/>
      <c r="E34" s="505"/>
      <c r="F34" s="520"/>
      <c r="G34" s="504"/>
      <c r="H34" s="505"/>
      <c r="I34" s="520"/>
      <c r="J34" s="504"/>
      <c r="K34" s="505"/>
      <c r="L34" s="506"/>
      <c r="M34" s="507"/>
      <c r="N34" s="505"/>
      <c r="O34" s="506"/>
      <c r="P34" s="96"/>
      <c r="Q34" s="97"/>
      <c r="R34" s="967"/>
      <c r="S34" s="99" t="s">
        <v>31</v>
      </c>
      <c r="T34" s="343"/>
      <c r="U34" s="344"/>
      <c r="V34" s="345"/>
      <c r="W34" s="343"/>
      <c r="X34" s="344"/>
      <c r="Y34" s="424"/>
      <c r="Z34" s="481"/>
      <c r="AA34" s="344"/>
      <c r="AB34" s="345"/>
      <c r="AC34" s="343"/>
      <c r="AD34" s="344"/>
      <c r="AE34" s="424"/>
      <c r="AF34" s="481"/>
      <c r="AG34" s="344"/>
      <c r="AH34" s="345"/>
      <c r="AI34" s="343"/>
      <c r="AJ34" s="344"/>
      <c r="AK34" s="424"/>
    </row>
    <row r="35" spans="2:37" ht="13.5" customHeight="1">
      <c r="B35" s="907"/>
      <c r="C35" s="25" t="s">
        <v>32</v>
      </c>
      <c r="D35" s="343">
        <v>4</v>
      </c>
      <c r="E35" s="344">
        <v>43</v>
      </c>
      <c r="F35" s="345">
        <v>69</v>
      </c>
      <c r="G35" s="343"/>
      <c r="H35" s="344"/>
      <c r="I35" s="345"/>
      <c r="J35" s="343">
        <v>2</v>
      </c>
      <c r="K35" s="344">
        <v>11</v>
      </c>
      <c r="L35" s="424">
        <v>53</v>
      </c>
      <c r="M35" s="343">
        <v>4</v>
      </c>
      <c r="N35" s="344">
        <v>170</v>
      </c>
      <c r="O35" s="424">
        <v>452</v>
      </c>
      <c r="P35" s="96"/>
      <c r="Q35" s="97"/>
      <c r="R35" s="967"/>
      <c r="S35" s="99" t="s">
        <v>32</v>
      </c>
      <c r="T35" s="343"/>
      <c r="U35" s="344"/>
      <c r="V35" s="345"/>
      <c r="W35" s="343"/>
      <c r="X35" s="344"/>
      <c r="Y35" s="424"/>
      <c r="Z35" s="481"/>
      <c r="AA35" s="344"/>
      <c r="AB35" s="345"/>
      <c r="AC35" s="343"/>
      <c r="AD35" s="344"/>
      <c r="AE35" s="424"/>
      <c r="AF35" s="481"/>
      <c r="AG35" s="344"/>
      <c r="AH35" s="345"/>
      <c r="AI35" s="343"/>
      <c r="AJ35" s="344"/>
      <c r="AK35" s="424"/>
    </row>
    <row r="36" spans="2:37" ht="13.5" customHeight="1">
      <c r="B36" s="907"/>
      <c r="C36" s="25" t="s">
        <v>33</v>
      </c>
      <c r="D36" s="335">
        <v>25</v>
      </c>
      <c r="E36" s="336">
        <v>1620</v>
      </c>
      <c r="F36" s="337">
        <v>1880</v>
      </c>
      <c r="G36" s="335">
        <v>21</v>
      </c>
      <c r="H36" s="336">
        <v>656</v>
      </c>
      <c r="I36" s="337">
        <v>839</v>
      </c>
      <c r="J36" s="343"/>
      <c r="K36" s="344"/>
      <c r="L36" s="424"/>
      <c r="M36" s="481"/>
      <c r="N36" s="344"/>
      <c r="O36" s="424"/>
      <c r="P36" s="96"/>
      <c r="Q36" s="97"/>
      <c r="R36" s="967"/>
      <c r="S36" s="99" t="s">
        <v>33</v>
      </c>
      <c r="T36" s="343"/>
      <c r="U36" s="344"/>
      <c r="V36" s="345"/>
      <c r="W36" s="343"/>
      <c r="X36" s="344"/>
      <c r="Y36" s="424"/>
      <c r="Z36" s="481"/>
      <c r="AA36" s="344"/>
      <c r="AB36" s="345"/>
      <c r="AC36" s="343"/>
      <c r="AD36" s="344"/>
      <c r="AE36" s="424"/>
      <c r="AF36" s="481"/>
      <c r="AG36" s="344"/>
      <c r="AH36" s="345"/>
      <c r="AI36" s="343">
        <v>3</v>
      </c>
      <c r="AJ36" s="344">
        <v>96</v>
      </c>
      <c r="AK36" s="424">
        <v>163</v>
      </c>
    </row>
    <row r="37" spans="2:37" ht="13.5" customHeight="1">
      <c r="B37" s="907"/>
      <c r="C37" s="25" t="s">
        <v>34</v>
      </c>
      <c r="D37" s="343">
        <v>4</v>
      </c>
      <c r="E37" s="344">
        <v>96</v>
      </c>
      <c r="F37" s="345">
        <v>1675</v>
      </c>
      <c r="G37" s="343">
        <v>7</v>
      </c>
      <c r="H37" s="344">
        <v>10</v>
      </c>
      <c r="I37" s="345">
        <v>63</v>
      </c>
      <c r="J37" s="343"/>
      <c r="K37" s="344"/>
      <c r="L37" s="424"/>
      <c r="M37" s="481">
        <v>10</v>
      </c>
      <c r="N37" s="344">
        <v>316</v>
      </c>
      <c r="O37" s="424">
        <v>460</v>
      </c>
      <c r="P37" s="96"/>
      <c r="Q37" s="97"/>
      <c r="R37" s="967"/>
      <c r="S37" s="99" t="s">
        <v>34</v>
      </c>
      <c r="T37" s="343"/>
      <c r="U37" s="344"/>
      <c r="V37" s="345"/>
      <c r="W37" s="343"/>
      <c r="X37" s="344"/>
      <c r="Y37" s="424"/>
      <c r="Z37" s="481"/>
      <c r="AA37" s="344"/>
      <c r="AB37" s="345"/>
      <c r="AC37" s="343"/>
      <c r="AD37" s="344"/>
      <c r="AE37" s="424"/>
      <c r="AF37" s="481"/>
      <c r="AG37" s="344"/>
      <c r="AH37" s="345"/>
      <c r="AI37" s="343"/>
      <c r="AJ37" s="344"/>
      <c r="AK37" s="424"/>
    </row>
    <row r="38" spans="2:37" ht="13.5" customHeight="1">
      <c r="B38" s="907"/>
      <c r="C38" s="25" t="s">
        <v>35</v>
      </c>
      <c r="D38" s="529"/>
      <c r="E38" s="530"/>
      <c r="F38" s="531"/>
      <c r="G38" s="529"/>
      <c r="H38" s="530"/>
      <c r="I38" s="531"/>
      <c r="J38" s="529"/>
      <c r="K38" s="530"/>
      <c r="L38" s="533"/>
      <c r="M38" s="532"/>
      <c r="N38" s="530"/>
      <c r="O38" s="533"/>
      <c r="P38" s="96"/>
      <c r="Q38" s="97"/>
      <c r="R38" s="967"/>
      <c r="S38" s="99" t="s">
        <v>35</v>
      </c>
      <c r="T38" s="529"/>
      <c r="U38" s="530"/>
      <c r="V38" s="531"/>
      <c r="W38" s="529"/>
      <c r="X38" s="530"/>
      <c r="Y38" s="533"/>
      <c r="Z38" s="532"/>
      <c r="AA38" s="530"/>
      <c r="AB38" s="531"/>
      <c r="AC38" s="529"/>
      <c r="AD38" s="530"/>
      <c r="AE38" s="533"/>
      <c r="AF38" s="532"/>
      <c r="AG38" s="530"/>
      <c r="AH38" s="531"/>
      <c r="AI38" s="529"/>
      <c r="AJ38" s="530"/>
      <c r="AK38" s="533"/>
    </row>
    <row r="39" spans="2:37" ht="13.5" customHeight="1">
      <c r="B39" s="907"/>
      <c r="C39" s="25" t="s">
        <v>36</v>
      </c>
      <c r="D39" s="343">
        <v>1</v>
      </c>
      <c r="E39" s="344">
        <v>45</v>
      </c>
      <c r="F39" s="345">
        <v>145</v>
      </c>
      <c r="G39" s="343">
        <v>2</v>
      </c>
      <c r="H39" s="344">
        <v>9</v>
      </c>
      <c r="I39" s="345">
        <v>18</v>
      </c>
      <c r="J39" s="343"/>
      <c r="K39" s="344"/>
      <c r="L39" s="424"/>
      <c r="M39" s="481"/>
      <c r="N39" s="344"/>
      <c r="O39" s="424"/>
      <c r="P39" s="96"/>
      <c r="Q39" s="97"/>
      <c r="R39" s="967"/>
      <c r="S39" s="99" t="s">
        <v>36</v>
      </c>
      <c r="T39" s="343"/>
      <c r="U39" s="344"/>
      <c r="V39" s="345"/>
      <c r="W39" s="343"/>
      <c r="X39" s="344"/>
      <c r="Y39" s="424"/>
      <c r="Z39" s="481"/>
      <c r="AA39" s="344"/>
      <c r="AB39" s="345"/>
      <c r="AC39" s="343"/>
      <c r="AD39" s="344"/>
      <c r="AE39" s="424"/>
      <c r="AF39" s="481"/>
      <c r="AG39" s="344"/>
      <c r="AH39" s="345"/>
      <c r="AI39" s="343"/>
      <c r="AJ39" s="344"/>
      <c r="AK39" s="424"/>
    </row>
    <row r="40" spans="2:37" ht="13.5" customHeight="1">
      <c r="B40" s="908"/>
      <c r="C40" s="79" t="s">
        <v>37</v>
      </c>
      <c r="D40" s="534"/>
      <c r="E40" s="535"/>
      <c r="F40" s="536"/>
      <c r="G40" s="534"/>
      <c r="H40" s="535"/>
      <c r="I40" s="536"/>
      <c r="J40" s="534"/>
      <c r="K40" s="535"/>
      <c r="L40" s="537"/>
      <c r="M40" s="538"/>
      <c r="N40" s="535"/>
      <c r="O40" s="537"/>
      <c r="P40" s="96"/>
      <c r="Q40" s="97"/>
      <c r="R40" s="968"/>
      <c r="S40" s="103" t="s">
        <v>37</v>
      </c>
      <c r="T40" s="534"/>
      <c r="U40" s="535"/>
      <c r="V40" s="536"/>
      <c r="W40" s="534"/>
      <c r="X40" s="535"/>
      <c r="Y40" s="537"/>
      <c r="Z40" s="538"/>
      <c r="AA40" s="535"/>
      <c r="AB40" s="536"/>
      <c r="AC40" s="534"/>
      <c r="AD40" s="535"/>
      <c r="AE40" s="537"/>
      <c r="AF40" s="538"/>
      <c r="AG40" s="535"/>
      <c r="AH40" s="536"/>
      <c r="AI40" s="534"/>
      <c r="AJ40" s="535"/>
      <c r="AK40" s="537"/>
    </row>
    <row r="41" spans="2:37" ht="13.5" customHeight="1">
      <c r="B41" s="906" t="s">
        <v>38</v>
      </c>
      <c r="C41" s="78" t="s">
        <v>39</v>
      </c>
      <c r="D41" s="539">
        <v>5</v>
      </c>
      <c r="E41" s="540">
        <v>90</v>
      </c>
      <c r="F41" s="541">
        <v>502</v>
      </c>
      <c r="G41" s="539">
        <v>2</v>
      </c>
      <c r="H41" s="540">
        <v>1065</v>
      </c>
      <c r="I41" s="541">
        <v>4119</v>
      </c>
      <c r="J41" s="539"/>
      <c r="K41" s="540"/>
      <c r="L41" s="542"/>
      <c r="M41" s="543"/>
      <c r="N41" s="540"/>
      <c r="O41" s="542"/>
      <c r="P41" s="96"/>
      <c r="Q41" s="97"/>
      <c r="R41" s="966" t="s">
        <v>38</v>
      </c>
      <c r="S41" s="98" t="s">
        <v>39</v>
      </c>
      <c r="T41" s="539"/>
      <c r="U41" s="540"/>
      <c r="V41" s="541"/>
      <c r="W41" s="539"/>
      <c r="X41" s="540"/>
      <c r="Y41" s="542"/>
      <c r="Z41" s="543"/>
      <c r="AA41" s="540"/>
      <c r="AB41" s="541"/>
      <c r="AC41" s="539"/>
      <c r="AD41" s="540"/>
      <c r="AE41" s="542"/>
      <c r="AF41" s="543"/>
      <c r="AG41" s="540"/>
      <c r="AH41" s="541"/>
      <c r="AI41" s="539"/>
      <c r="AJ41" s="540"/>
      <c r="AK41" s="542"/>
    </row>
    <row r="42" spans="2:37" ht="13.5" customHeight="1">
      <c r="B42" s="907"/>
      <c r="C42" s="82" t="s">
        <v>473</v>
      </c>
      <c r="D42" s="529">
        <v>42</v>
      </c>
      <c r="E42" s="530">
        <v>615</v>
      </c>
      <c r="F42" s="531">
        <v>615</v>
      </c>
      <c r="G42" s="370">
        <v>382</v>
      </c>
      <c r="H42" s="371">
        <v>6426</v>
      </c>
      <c r="I42" s="372">
        <v>6426</v>
      </c>
      <c r="J42" s="529">
        <v>28</v>
      </c>
      <c r="K42" s="530">
        <v>848</v>
      </c>
      <c r="L42" s="533">
        <v>848</v>
      </c>
      <c r="M42" s="532">
        <v>288</v>
      </c>
      <c r="N42" s="530">
        <v>4578</v>
      </c>
      <c r="O42" s="533">
        <v>4578</v>
      </c>
      <c r="P42" s="101"/>
      <c r="Q42" s="97"/>
      <c r="R42" s="967"/>
      <c r="S42" s="104" t="s">
        <v>40</v>
      </c>
      <c r="T42" s="497"/>
      <c r="U42" s="580"/>
      <c r="V42" s="581"/>
      <c r="W42" s="497"/>
      <c r="X42" s="580"/>
      <c r="Y42" s="498"/>
      <c r="Z42" s="582"/>
      <c r="AA42" s="580"/>
      <c r="AB42" s="581"/>
      <c r="AC42" s="497"/>
      <c r="AD42" s="580"/>
      <c r="AE42" s="498"/>
      <c r="AF42" s="582"/>
      <c r="AG42" s="580"/>
      <c r="AH42" s="581"/>
      <c r="AI42" s="497"/>
      <c r="AJ42" s="580"/>
      <c r="AK42" s="498"/>
    </row>
    <row r="43" spans="2:37" ht="13.5" customHeight="1">
      <c r="B43" s="907"/>
      <c r="C43" s="25" t="s">
        <v>41</v>
      </c>
      <c r="D43" s="343">
        <v>12</v>
      </c>
      <c r="E43" s="344">
        <v>727</v>
      </c>
      <c r="F43" s="345">
        <v>6412</v>
      </c>
      <c r="G43" s="335">
        <v>59</v>
      </c>
      <c r="H43" s="336">
        <v>2189</v>
      </c>
      <c r="I43" s="337">
        <v>3623</v>
      </c>
      <c r="J43" s="343"/>
      <c r="K43" s="344"/>
      <c r="L43" s="424"/>
      <c r="M43" s="481"/>
      <c r="N43" s="344"/>
      <c r="O43" s="424"/>
      <c r="P43" s="96"/>
      <c r="Q43" s="97"/>
      <c r="R43" s="967"/>
      <c r="S43" s="99" t="s">
        <v>41</v>
      </c>
      <c r="T43" s="343"/>
      <c r="U43" s="344"/>
      <c r="V43" s="345"/>
      <c r="W43" s="343"/>
      <c r="X43" s="344"/>
      <c r="Y43" s="424"/>
      <c r="Z43" s="481"/>
      <c r="AA43" s="344"/>
      <c r="AB43" s="345"/>
      <c r="AC43" s="343"/>
      <c r="AD43" s="344"/>
      <c r="AE43" s="424"/>
      <c r="AF43" s="481"/>
      <c r="AG43" s="344"/>
      <c r="AH43" s="345"/>
      <c r="AI43" s="343"/>
      <c r="AJ43" s="344"/>
      <c r="AK43" s="424"/>
    </row>
    <row r="44" spans="2:37" ht="13.5" customHeight="1">
      <c r="B44" s="907"/>
      <c r="C44" s="25" t="s">
        <v>42</v>
      </c>
      <c r="D44" s="482"/>
      <c r="E44" s="483"/>
      <c r="F44" s="484"/>
      <c r="G44" s="482">
        <v>24</v>
      </c>
      <c r="H44" s="483">
        <v>79</v>
      </c>
      <c r="I44" s="484">
        <v>292</v>
      </c>
      <c r="J44" s="482"/>
      <c r="K44" s="483"/>
      <c r="L44" s="485"/>
      <c r="M44" s="486"/>
      <c r="N44" s="483"/>
      <c r="O44" s="485"/>
      <c r="P44" s="96"/>
      <c r="Q44" s="97"/>
      <c r="R44" s="967"/>
      <c r="S44" s="99" t="s">
        <v>42</v>
      </c>
      <c r="T44" s="482"/>
      <c r="U44" s="483"/>
      <c r="V44" s="484"/>
      <c r="W44" s="482"/>
      <c r="X44" s="483"/>
      <c r="Y44" s="485"/>
      <c r="Z44" s="486"/>
      <c r="AA44" s="483"/>
      <c r="AB44" s="484"/>
      <c r="AC44" s="482"/>
      <c r="AD44" s="483"/>
      <c r="AE44" s="485"/>
      <c r="AF44" s="486"/>
      <c r="AG44" s="483"/>
      <c r="AH44" s="484"/>
      <c r="AI44" s="482"/>
      <c r="AJ44" s="483"/>
      <c r="AK44" s="485"/>
    </row>
    <row r="45" spans="2:37" ht="13.5" customHeight="1">
      <c r="B45" s="907"/>
      <c r="C45" s="25" t="s">
        <v>43</v>
      </c>
      <c r="D45" s="343">
        <v>22</v>
      </c>
      <c r="E45" s="344">
        <v>340</v>
      </c>
      <c r="F45" s="345">
        <v>362</v>
      </c>
      <c r="G45" s="343">
        <v>47</v>
      </c>
      <c r="H45" s="344">
        <v>602</v>
      </c>
      <c r="I45" s="345">
        <v>869</v>
      </c>
      <c r="J45" s="343"/>
      <c r="K45" s="344"/>
      <c r="L45" s="424"/>
      <c r="M45" s="481">
        <v>5</v>
      </c>
      <c r="N45" s="344">
        <v>207</v>
      </c>
      <c r="O45" s="424">
        <v>447</v>
      </c>
      <c r="P45" s="96"/>
      <c r="Q45" s="97"/>
      <c r="R45" s="967"/>
      <c r="S45" s="99" t="s">
        <v>43</v>
      </c>
      <c r="T45" s="568"/>
      <c r="U45" s="569"/>
      <c r="V45" s="572"/>
      <c r="W45" s="568"/>
      <c r="X45" s="569"/>
      <c r="Y45" s="570"/>
      <c r="Z45" s="571"/>
      <c r="AA45" s="569"/>
      <c r="AB45" s="572"/>
      <c r="AC45" s="568"/>
      <c r="AD45" s="569"/>
      <c r="AE45" s="570"/>
      <c r="AF45" s="571"/>
      <c r="AG45" s="569"/>
      <c r="AH45" s="572"/>
      <c r="AI45" s="568">
        <v>5</v>
      </c>
      <c r="AJ45" s="569">
        <v>412</v>
      </c>
      <c r="AK45" s="570">
        <v>412</v>
      </c>
    </row>
    <row r="46" spans="2:37" ht="13.5" customHeight="1">
      <c r="B46" s="907"/>
      <c r="C46" s="25" t="s">
        <v>44</v>
      </c>
      <c r="D46" s="482">
        <v>8</v>
      </c>
      <c r="E46" s="483">
        <v>224</v>
      </c>
      <c r="F46" s="484">
        <v>3314</v>
      </c>
      <c r="G46" s="482">
        <v>14</v>
      </c>
      <c r="H46" s="483">
        <v>200</v>
      </c>
      <c r="I46" s="484">
        <v>518</v>
      </c>
      <c r="J46" s="482"/>
      <c r="K46" s="483"/>
      <c r="L46" s="485"/>
      <c r="M46" s="486">
        <v>1</v>
      </c>
      <c r="N46" s="483">
        <v>10</v>
      </c>
      <c r="O46" s="485">
        <v>24</v>
      </c>
      <c r="P46" s="96"/>
      <c r="Q46" s="97"/>
      <c r="R46" s="967"/>
      <c r="S46" s="99" t="s">
        <v>44</v>
      </c>
      <c r="T46" s="482"/>
      <c r="U46" s="483"/>
      <c r="V46" s="484"/>
      <c r="W46" s="482">
        <v>1</v>
      </c>
      <c r="X46" s="483">
        <v>33</v>
      </c>
      <c r="Y46" s="485">
        <v>108</v>
      </c>
      <c r="Z46" s="486"/>
      <c r="AA46" s="483"/>
      <c r="AB46" s="484"/>
      <c r="AC46" s="482"/>
      <c r="AD46" s="483"/>
      <c r="AE46" s="485"/>
      <c r="AF46" s="486"/>
      <c r="AG46" s="483"/>
      <c r="AH46" s="484"/>
      <c r="AI46" s="482"/>
      <c r="AJ46" s="483"/>
      <c r="AK46" s="485"/>
    </row>
    <row r="47" spans="2:37" ht="13.5" customHeight="1">
      <c r="B47" s="907"/>
      <c r="C47" s="25" t="s">
        <v>45</v>
      </c>
      <c r="D47" s="385">
        <v>48</v>
      </c>
      <c r="E47" s="386">
        <v>83</v>
      </c>
      <c r="F47" s="387">
        <v>684</v>
      </c>
      <c r="G47" s="385"/>
      <c r="H47" s="386"/>
      <c r="I47" s="387"/>
      <c r="J47" s="385">
        <v>2</v>
      </c>
      <c r="K47" s="386">
        <v>11</v>
      </c>
      <c r="L47" s="388">
        <v>97</v>
      </c>
      <c r="M47" s="457"/>
      <c r="N47" s="386"/>
      <c r="O47" s="388"/>
      <c r="P47" s="96"/>
      <c r="Q47" s="97"/>
      <c r="R47" s="967"/>
      <c r="S47" s="99" t="s">
        <v>45</v>
      </c>
      <c r="T47" s="385"/>
      <c r="U47" s="386"/>
      <c r="V47" s="387"/>
      <c r="W47" s="385"/>
      <c r="X47" s="386"/>
      <c r="Y47" s="388"/>
      <c r="Z47" s="457"/>
      <c r="AA47" s="386"/>
      <c r="AB47" s="387"/>
      <c r="AC47" s="385"/>
      <c r="AD47" s="386"/>
      <c r="AE47" s="388"/>
      <c r="AF47" s="457"/>
      <c r="AG47" s="386"/>
      <c r="AH47" s="387"/>
      <c r="AI47" s="385">
        <v>1</v>
      </c>
      <c r="AJ47" s="386">
        <v>11</v>
      </c>
      <c r="AK47" s="388">
        <v>13</v>
      </c>
    </row>
    <row r="48" spans="2:37" ht="13.5" customHeight="1">
      <c r="B48" s="907"/>
      <c r="C48" s="26" t="s">
        <v>46</v>
      </c>
      <c r="D48" s="492"/>
      <c r="E48" s="493"/>
      <c r="F48" s="494"/>
      <c r="G48" s="492">
        <v>3</v>
      </c>
      <c r="H48" s="493">
        <v>145</v>
      </c>
      <c r="I48" s="494">
        <v>1446</v>
      </c>
      <c r="J48" s="492"/>
      <c r="K48" s="493"/>
      <c r="L48" s="495"/>
      <c r="M48" s="496"/>
      <c r="N48" s="493"/>
      <c r="O48" s="495"/>
      <c r="P48" s="101"/>
      <c r="Q48" s="97"/>
      <c r="R48" s="967"/>
      <c r="S48" s="100" t="s">
        <v>46</v>
      </c>
      <c r="T48" s="492"/>
      <c r="U48" s="493"/>
      <c r="V48" s="494"/>
      <c r="W48" s="492">
        <v>3</v>
      </c>
      <c r="X48" s="493">
        <v>72</v>
      </c>
      <c r="Y48" s="495">
        <v>438</v>
      </c>
      <c r="Z48" s="496">
        <v>8</v>
      </c>
      <c r="AA48" s="493">
        <v>276</v>
      </c>
      <c r="AB48" s="494">
        <v>3231</v>
      </c>
      <c r="AC48" s="492"/>
      <c r="AD48" s="493"/>
      <c r="AE48" s="495"/>
      <c r="AF48" s="496"/>
      <c r="AG48" s="493"/>
      <c r="AH48" s="494"/>
      <c r="AI48" s="583"/>
      <c r="AJ48" s="584"/>
      <c r="AK48" s="585"/>
    </row>
    <row r="49" spans="2:37" ht="13.5" customHeight="1">
      <c r="B49" s="907"/>
      <c r="C49" s="25" t="s">
        <v>47</v>
      </c>
      <c r="D49" s="487">
        <v>8</v>
      </c>
      <c r="E49" s="488">
        <v>61</v>
      </c>
      <c r="F49" s="489">
        <v>141</v>
      </c>
      <c r="G49" s="487">
        <v>11</v>
      </c>
      <c r="H49" s="488">
        <v>48</v>
      </c>
      <c r="I49" s="489">
        <v>139</v>
      </c>
      <c r="J49" s="487"/>
      <c r="K49" s="488"/>
      <c r="L49" s="490"/>
      <c r="M49" s="491">
        <v>5</v>
      </c>
      <c r="N49" s="488">
        <v>16</v>
      </c>
      <c r="O49" s="490">
        <v>72</v>
      </c>
      <c r="P49" s="96"/>
      <c r="Q49" s="97"/>
      <c r="R49" s="967"/>
      <c r="S49" s="99" t="s">
        <v>47</v>
      </c>
      <c r="T49" s="385"/>
      <c r="U49" s="386"/>
      <c r="V49" s="387"/>
      <c r="W49" s="385"/>
      <c r="X49" s="386"/>
      <c r="Y49" s="388"/>
      <c r="Z49" s="457"/>
      <c r="AA49" s="386"/>
      <c r="AB49" s="387"/>
      <c r="AC49" s="385"/>
      <c r="AD49" s="386"/>
      <c r="AE49" s="388"/>
      <c r="AF49" s="457"/>
      <c r="AG49" s="386"/>
      <c r="AH49" s="387"/>
      <c r="AI49" s="385"/>
      <c r="AJ49" s="386"/>
      <c r="AK49" s="388"/>
    </row>
    <row r="50" spans="2:37" ht="13.5" customHeight="1">
      <c r="B50" s="907"/>
      <c r="C50" s="25" t="s">
        <v>48</v>
      </c>
      <c r="D50" s="343"/>
      <c r="E50" s="344"/>
      <c r="F50" s="345"/>
      <c r="G50" s="343"/>
      <c r="H50" s="344"/>
      <c r="I50" s="345"/>
      <c r="J50" s="343"/>
      <c r="K50" s="344"/>
      <c r="L50" s="424"/>
      <c r="M50" s="481">
        <v>1</v>
      </c>
      <c r="N50" s="344">
        <v>52</v>
      </c>
      <c r="O50" s="424">
        <v>366</v>
      </c>
      <c r="P50" s="96"/>
      <c r="Q50" s="97"/>
      <c r="R50" s="967"/>
      <c r="S50" s="99" t="s">
        <v>48</v>
      </c>
      <c r="T50" s="343"/>
      <c r="U50" s="344"/>
      <c r="V50" s="345"/>
      <c r="W50" s="343"/>
      <c r="X50" s="344"/>
      <c r="Y50" s="424"/>
      <c r="Z50" s="481"/>
      <c r="AA50" s="344"/>
      <c r="AB50" s="345"/>
      <c r="AC50" s="343"/>
      <c r="AD50" s="344"/>
      <c r="AE50" s="424"/>
      <c r="AF50" s="481"/>
      <c r="AG50" s="344"/>
      <c r="AH50" s="345"/>
      <c r="AI50" s="343"/>
      <c r="AJ50" s="344"/>
      <c r="AK50" s="424"/>
    </row>
    <row r="51" spans="2:37" ht="13.5" customHeight="1">
      <c r="B51" s="907"/>
      <c r="C51" s="26" t="s">
        <v>49</v>
      </c>
      <c r="D51" s="529"/>
      <c r="E51" s="530"/>
      <c r="F51" s="531"/>
      <c r="G51" s="529"/>
      <c r="H51" s="530"/>
      <c r="I51" s="531"/>
      <c r="J51" s="529"/>
      <c r="K51" s="530"/>
      <c r="L51" s="533"/>
      <c r="M51" s="532"/>
      <c r="N51" s="530"/>
      <c r="O51" s="533"/>
      <c r="P51" s="101"/>
      <c r="Q51" s="97"/>
      <c r="R51" s="967"/>
      <c r="S51" s="100" t="s">
        <v>49</v>
      </c>
      <c r="T51" s="529"/>
      <c r="U51" s="530"/>
      <c r="V51" s="531"/>
      <c r="W51" s="529"/>
      <c r="X51" s="530"/>
      <c r="Y51" s="533"/>
      <c r="Z51" s="532"/>
      <c r="AA51" s="530"/>
      <c r="AB51" s="531"/>
      <c r="AC51" s="529"/>
      <c r="AD51" s="530"/>
      <c r="AE51" s="533"/>
      <c r="AF51" s="532"/>
      <c r="AG51" s="530"/>
      <c r="AH51" s="531"/>
      <c r="AI51" s="529">
        <v>3</v>
      </c>
      <c r="AJ51" s="530">
        <v>45</v>
      </c>
      <c r="AK51" s="533">
        <v>135</v>
      </c>
    </row>
    <row r="52" spans="2:37" ht="13.5" customHeight="1">
      <c r="B52" s="908"/>
      <c r="C52" s="28" t="s">
        <v>50</v>
      </c>
      <c r="D52" s="544">
        <v>1</v>
      </c>
      <c r="E52" s="545">
        <v>8</v>
      </c>
      <c r="F52" s="546">
        <v>13</v>
      </c>
      <c r="G52" s="544">
        <v>3</v>
      </c>
      <c r="H52" s="545">
        <v>55</v>
      </c>
      <c r="I52" s="546">
        <v>345</v>
      </c>
      <c r="J52" s="544"/>
      <c r="K52" s="545"/>
      <c r="L52" s="547"/>
      <c r="M52" s="548"/>
      <c r="N52" s="545"/>
      <c r="O52" s="547"/>
      <c r="P52" s="96"/>
      <c r="Q52" s="97"/>
      <c r="R52" s="968"/>
      <c r="S52" s="102" t="s">
        <v>50</v>
      </c>
      <c r="T52" s="586"/>
      <c r="U52" s="587"/>
      <c r="V52" s="588"/>
      <c r="W52" s="586"/>
      <c r="X52" s="587"/>
      <c r="Y52" s="589"/>
      <c r="Z52" s="590"/>
      <c r="AA52" s="591"/>
      <c r="AB52" s="592"/>
      <c r="AC52" s="593"/>
      <c r="AD52" s="591"/>
      <c r="AE52" s="594"/>
      <c r="AF52" s="590"/>
      <c r="AG52" s="591"/>
      <c r="AH52" s="592"/>
      <c r="AI52" s="593"/>
      <c r="AJ52" s="591"/>
      <c r="AK52" s="594"/>
    </row>
    <row r="53" spans="2:37" ht="13.5" customHeight="1">
      <c r="B53" s="906" t="s">
        <v>51</v>
      </c>
      <c r="C53" s="78" t="s">
        <v>434</v>
      </c>
      <c r="D53" s="512">
        <v>53</v>
      </c>
      <c r="E53" s="513">
        <v>747</v>
      </c>
      <c r="F53" s="514">
        <v>1688</v>
      </c>
      <c r="G53" s="512">
        <v>153</v>
      </c>
      <c r="H53" s="513">
        <v>1456</v>
      </c>
      <c r="I53" s="514">
        <v>3790</v>
      </c>
      <c r="J53" s="512">
        <v>22</v>
      </c>
      <c r="K53" s="513">
        <v>165</v>
      </c>
      <c r="L53" s="515">
        <v>422</v>
      </c>
      <c r="M53" s="516">
        <v>54</v>
      </c>
      <c r="N53" s="513">
        <v>677</v>
      </c>
      <c r="O53" s="515">
        <v>1628</v>
      </c>
      <c r="P53" s="96"/>
      <c r="Q53" s="97"/>
      <c r="R53" s="966" t="s">
        <v>51</v>
      </c>
      <c r="S53" s="98" t="s">
        <v>52</v>
      </c>
      <c r="T53" s="539"/>
      <c r="U53" s="540"/>
      <c r="V53" s="541"/>
      <c r="W53" s="539"/>
      <c r="X53" s="540"/>
      <c r="Y53" s="542"/>
      <c r="Z53" s="543">
        <v>17</v>
      </c>
      <c r="AA53" s="540">
        <v>324</v>
      </c>
      <c r="AB53" s="541">
        <v>1078</v>
      </c>
      <c r="AC53" s="539">
        <v>1</v>
      </c>
      <c r="AD53" s="540">
        <v>40</v>
      </c>
      <c r="AE53" s="542">
        <v>104</v>
      </c>
      <c r="AF53" s="543"/>
      <c r="AG53" s="540"/>
      <c r="AH53" s="541"/>
      <c r="AI53" s="539">
        <v>28</v>
      </c>
      <c r="AJ53" s="540">
        <v>527</v>
      </c>
      <c r="AK53" s="542">
        <v>900</v>
      </c>
    </row>
    <row r="54" spans="2:37" ht="13.5" customHeight="1">
      <c r="B54" s="907"/>
      <c r="C54" s="25" t="s">
        <v>53</v>
      </c>
      <c r="D54" s="504"/>
      <c r="E54" s="505"/>
      <c r="F54" s="520"/>
      <c r="G54" s="350">
        <v>65</v>
      </c>
      <c r="H54" s="351">
        <v>2718</v>
      </c>
      <c r="I54" s="352">
        <v>3253</v>
      </c>
      <c r="J54" s="350">
        <v>5</v>
      </c>
      <c r="K54" s="351">
        <v>127</v>
      </c>
      <c r="L54" s="353">
        <v>153</v>
      </c>
      <c r="M54" s="350">
        <v>42</v>
      </c>
      <c r="N54" s="351">
        <v>908</v>
      </c>
      <c r="O54" s="353">
        <v>1043</v>
      </c>
      <c r="P54" s="96"/>
      <c r="Q54" s="97"/>
      <c r="R54" s="967"/>
      <c r="S54" s="99" t="s">
        <v>53</v>
      </c>
      <c r="T54" s="568"/>
      <c r="U54" s="569"/>
      <c r="V54" s="572"/>
      <c r="W54" s="568"/>
      <c r="X54" s="569"/>
      <c r="Y54" s="570"/>
      <c r="Z54" s="571">
        <v>2</v>
      </c>
      <c r="AA54" s="569">
        <v>28</v>
      </c>
      <c r="AB54" s="572">
        <v>56</v>
      </c>
      <c r="AC54" s="568"/>
      <c r="AD54" s="569"/>
      <c r="AE54" s="570"/>
      <c r="AF54" s="571"/>
      <c r="AG54" s="569"/>
      <c r="AH54" s="572"/>
      <c r="AI54" s="568">
        <v>6</v>
      </c>
      <c r="AJ54" s="569">
        <v>139</v>
      </c>
      <c r="AK54" s="570">
        <v>234</v>
      </c>
    </row>
    <row r="55" spans="2:37" ht="13.5" customHeight="1">
      <c r="B55" s="907"/>
      <c r="C55" s="25" t="s">
        <v>54</v>
      </c>
      <c r="D55" s="529">
        <v>5</v>
      </c>
      <c r="E55" s="530">
        <v>88</v>
      </c>
      <c r="F55" s="531">
        <v>479</v>
      </c>
      <c r="G55" s="529">
        <v>3</v>
      </c>
      <c r="H55" s="530">
        <v>41</v>
      </c>
      <c r="I55" s="531">
        <v>703</v>
      </c>
      <c r="J55" s="529">
        <v>1</v>
      </c>
      <c r="K55" s="530">
        <v>83</v>
      </c>
      <c r="L55" s="533">
        <v>128</v>
      </c>
      <c r="M55" s="532">
        <v>4</v>
      </c>
      <c r="N55" s="531">
        <v>89</v>
      </c>
      <c r="O55" s="549">
        <v>1743</v>
      </c>
      <c r="P55" s="96"/>
      <c r="Q55" s="97"/>
      <c r="R55" s="967"/>
      <c r="S55" s="99" t="s">
        <v>54</v>
      </c>
      <c r="T55" s="595">
        <v>1</v>
      </c>
      <c r="U55" s="596">
        <v>15</v>
      </c>
      <c r="V55" s="597">
        <v>138</v>
      </c>
      <c r="W55" s="595"/>
      <c r="X55" s="596"/>
      <c r="Y55" s="597"/>
      <c r="Z55" s="595"/>
      <c r="AA55" s="596"/>
      <c r="AB55" s="597"/>
      <c r="AC55" s="595"/>
      <c r="AD55" s="596"/>
      <c r="AE55" s="597"/>
      <c r="AF55" s="595"/>
      <c r="AG55" s="596"/>
      <c r="AH55" s="597"/>
      <c r="AI55" s="595"/>
      <c r="AJ55" s="596"/>
      <c r="AK55" s="598"/>
    </row>
    <row r="56" spans="2:37" ht="13.5" customHeight="1">
      <c r="B56" s="907"/>
      <c r="C56" s="25" t="s">
        <v>55</v>
      </c>
      <c r="D56" s="343"/>
      <c r="E56" s="344"/>
      <c r="F56" s="345"/>
      <c r="G56" s="343"/>
      <c r="H56" s="344"/>
      <c r="I56" s="345"/>
      <c r="J56" s="343">
        <v>2</v>
      </c>
      <c r="K56" s="344">
        <v>28</v>
      </c>
      <c r="L56" s="424">
        <v>62</v>
      </c>
      <c r="M56" s="481">
        <v>9</v>
      </c>
      <c r="N56" s="344">
        <v>629</v>
      </c>
      <c r="O56" s="424">
        <v>2055</v>
      </c>
      <c r="P56" s="96"/>
      <c r="Q56" s="97"/>
      <c r="R56" s="967"/>
      <c r="S56" s="99" t="s">
        <v>55</v>
      </c>
      <c r="T56" s="343"/>
      <c r="U56" s="344"/>
      <c r="V56" s="345"/>
      <c r="W56" s="343"/>
      <c r="X56" s="344"/>
      <c r="Y56" s="424"/>
      <c r="Z56" s="481"/>
      <c r="AA56" s="344"/>
      <c r="AB56" s="345"/>
      <c r="AC56" s="343"/>
      <c r="AD56" s="344"/>
      <c r="AE56" s="424"/>
      <c r="AF56" s="481"/>
      <c r="AG56" s="344"/>
      <c r="AH56" s="345"/>
      <c r="AI56" s="343"/>
      <c r="AJ56" s="344"/>
      <c r="AK56" s="424"/>
    </row>
    <row r="57" spans="2:37" ht="13.5" customHeight="1">
      <c r="B57" s="907"/>
      <c r="C57" s="25" t="s">
        <v>56</v>
      </c>
      <c r="D57" s="343">
        <v>1</v>
      </c>
      <c r="E57" s="344">
        <v>13</v>
      </c>
      <c r="F57" s="345">
        <v>26</v>
      </c>
      <c r="G57" s="343"/>
      <c r="H57" s="344"/>
      <c r="I57" s="345"/>
      <c r="J57" s="343">
        <v>6</v>
      </c>
      <c r="K57" s="344">
        <v>192</v>
      </c>
      <c r="L57" s="424">
        <v>339</v>
      </c>
      <c r="M57" s="481">
        <v>16</v>
      </c>
      <c r="N57" s="344">
        <v>528</v>
      </c>
      <c r="O57" s="424">
        <v>1547</v>
      </c>
      <c r="P57" s="96"/>
      <c r="Q57" s="97"/>
      <c r="R57" s="967"/>
      <c r="S57" s="99" t="s">
        <v>56</v>
      </c>
      <c r="T57" s="343"/>
      <c r="U57" s="344"/>
      <c r="V57" s="345"/>
      <c r="W57" s="343">
        <v>6</v>
      </c>
      <c r="X57" s="344">
        <v>79</v>
      </c>
      <c r="Y57" s="424">
        <v>194</v>
      </c>
      <c r="Z57" s="481">
        <v>10</v>
      </c>
      <c r="AA57" s="344">
        <v>200</v>
      </c>
      <c r="AB57" s="345">
        <v>728</v>
      </c>
      <c r="AC57" s="343"/>
      <c r="AD57" s="344"/>
      <c r="AE57" s="424"/>
      <c r="AF57" s="481"/>
      <c r="AG57" s="344"/>
      <c r="AH57" s="345"/>
      <c r="AI57" s="343">
        <v>7</v>
      </c>
      <c r="AJ57" s="344">
        <v>325</v>
      </c>
      <c r="AK57" s="424">
        <v>342</v>
      </c>
    </row>
    <row r="58" spans="2:37" ht="13.5" customHeight="1">
      <c r="B58" s="907"/>
      <c r="C58" s="25" t="s">
        <v>57</v>
      </c>
      <c r="D58" s="343"/>
      <c r="E58" s="344"/>
      <c r="F58" s="345"/>
      <c r="G58" s="343">
        <v>1</v>
      </c>
      <c r="H58" s="344">
        <v>21</v>
      </c>
      <c r="I58" s="345">
        <v>509</v>
      </c>
      <c r="J58" s="343"/>
      <c r="K58" s="344"/>
      <c r="L58" s="424"/>
      <c r="M58" s="481">
        <v>1</v>
      </c>
      <c r="N58" s="344">
        <v>157</v>
      </c>
      <c r="O58" s="424">
        <v>2977</v>
      </c>
      <c r="P58" s="96"/>
      <c r="Q58" s="97"/>
      <c r="R58" s="967"/>
      <c r="S58" s="99" t="s">
        <v>57</v>
      </c>
      <c r="T58" s="343"/>
      <c r="U58" s="344"/>
      <c r="V58" s="345"/>
      <c r="W58" s="343"/>
      <c r="X58" s="344"/>
      <c r="Y58" s="424"/>
      <c r="Z58" s="481"/>
      <c r="AA58" s="344"/>
      <c r="AB58" s="345"/>
      <c r="AC58" s="343"/>
      <c r="AD58" s="344"/>
      <c r="AE58" s="424"/>
      <c r="AF58" s="481"/>
      <c r="AG58" s="344"/>
      <c r="AH58" s="345"/>
      <c r="AI58" s="343"/>
      <c r="AJ58" s="344"/>
      <c r="AK58" s="424"/>
    </row>
    <row r="59" spans="2:37" ht="13.5" customHeight="1">
      <c r="B59" s="907"/>
      <c r="C59" s="25" t="s">
        <v>58</v>
      </c>
      <c r="D59" s="343">
        <v>6</v>
      </c>
      <c r="E59" s="344">
        <v>34</v>
      </c>
      <c r="F59" s="345">
        <v>46</v>
      </c>
      <c r="G59" s="343">
        <v>3</v>
      </c>
      <c r="H59" s="344">
        <v>26</v>
      </c>
      <c r="I59" s="345">
        <v>636</v>
      </c>
      <c r="J59" s="343"/>
      <c r="K59" s="344"/>
      <c r="L59" s="424"/>
      <c r="M59" s="481"/>
      <c r="N59" s="344"/>
      <c r="O59" s="424"/>
      <c r="P59" s="96"/>
      <c r="Q59" s="97"/>
      <c r="R59" s="967"/>
      <c r="S59" s="99" t="s">
        <v>58</v>
      </c>
      <c r="T59" s="343"/>
      <c r="U59" s="344"/>
      <c r="V59" s="345"/>
      <c r="W59" s="335"/>
      <c r="X59" s="336"/>
      <c r="Y59" s="338"/>
      <c r="Z59" s="335">
        <v>35</v>
      </c>
      <c r="AA59" s="336">
        <v>1451</v>
      </c>
      <c r="AB59" s="338">
        <v>2353</v>
      </c>
      <c r="AC59" s="343"/>
      <c r="AD59" s="344"/>
      <c r="AE59" s="424"/>
      <c r="AF59" s="481"/>
      <c r="AG59" s="344"/>
      <c r="AH59" s="345"/>
      <c r="AI59" s="343"/>
      <c r="AJ59" s="344"/>
      <c r="AK59" s="424"/>
    </row>
    <row r="60" spans="2:37" ht="13.5" customHeight="1">
      <c r="B60" s="907"/>
      <c r="C60" s="25" t="s">
        <v>448</v>
      </c>
      <c r="D60" s="335">
        <v>40</v>
      </c>
      <c r="E60" s="336">
        <v>202</v>
      </c>
      <c r="F60" s="337">
        <v>789</v>
      </c>
      <c r="G60" s="335">
        <v>235</v>
      </c>
      <c r="H60" s="336">
        <v>741</v>
      </c>
      <c r="I60" s="337">
        <v>2885</v>
      </c>
      <c r="J60" s="335"/>
      <c r="K60" s="336"/>
      <c r="L60" s="338"/>
      <c r="M60" s="335">
        <v>22</v>
      </c>
      <c r="N60" s="336">
        <v>157</v>
      </c>
      <c r="O60" s="338">
        <v>471</v>
      </c>
      <c r="P60" s="96"/>
      <c r="Q60" s="97"/>
      <c r="R60" s="967"/>
      <c r="S60" s="99" t="s">
        <v>59</v>
      </c>
      <c r="T60" s="343"/>
      <c r="U60" s="344"/>
      <c r="V60" s="345"/>
      <c r="W60" s="343"/>
      <c r="X60" s="344"/>
      <c r="Y60" s="424"/>
      <c r="Z60" s="481">
        <v>20</v>
      </c>
      <c r="AA60" s="344">
        <v>59</v>
      </c>
      <c r="AB60" s="345">
        <v>269</v>
      </c>
      <c r="AC60" s="343"/>
      <c r="AD60" s="344"/>
      <c r="AE60" s="424"/>
      <c r="AF60" s="481"/>
      <c r="AG60" s="344"/>
      <c r="AH60" s="345"/>
      <c r="AI60" s="343"/>
      <c r="AJ60" s="344"/>
      <c r="AK60" s="424"/>
    </row>
    <row r="61" spans="2:37" ht="13.5" customHeight="1">
      <c r="B61" s="907"/>
      <c r="C61" s="25" t="s">
        <v>60</v>
      </c>
      <c r="D61" s="504"/>
      <c r="E61" s="505"/>
      <c r="F61" s="520"/>
      <c r="G61" s="504"/>
      <c r="H61" s="505"/>
      <c r="I61" s="520"/>
      <c r="J61" s="504"/>
      <c r="K61" s="505"/>
      <c r="L61" s="506"/>
      <c r="M61" s="507">
        <v>2</v>
      </c>
      <c r="N61" s="505">
        <v>58</v>
      </c>
      <c r="O61" s="506">
        <v>140</v>
      </c>
      <c r="P61" s="96"/>
      <c r="Q61" s="97"/>
      <c r="R61" s="967"/>
      <c r="S61" s="99" t="s">
        <v>60</v>
      </c>
      <c r="T61" s="568"/>
      <c r="U61" s="569"/>
      <c r="V61" s="572"/>
      <c r="W61" s="568"/>
      <c r="X61" s="569"/>
      <c r="Y61" s="570"/>
      <c r="Z61" s="571">
        <v>22</v>
      </c>
      <c r="AA61" s="569">
        <v>110</v>
      </c>
      <c r="AB61" s="572">
        <v>129</v>
      </c>
      <c r="AC61" s="568"/>
      <c r="AD61" s="569"/>
      <c r="AE61" s="570"/>
      <c r="AF61" s="571"/>
      <c r="AG61" s="569"/>
      <c r="AH61" s="572"/>
      <c r="AI61" s="568">
        <v>133</v>
      </c>
      <c r="AJ61" s="569">
        <v>1119</v>
      </c>
      <c r="AK61" s="570">
        <v>1227</v>
      </c>
    </row>
    <row r="62" spans="2:37" ht="13.5" customHeight="1">
      <c r="B62" s="907"/>
      <c r="C62" s="25" t="s">
        <v>61</v>
      </c>
      <c r="D62" s="343">
        <v>1</v>
      </c>
      <c r="E62" s="344">
        <v>7</v>
      </c>
      <c r="F62" s="345">
        <v>27</v>
      </c>
      <c r="G62" s="343"/>
      <c r="H62" s="344"/>
      <c r="I62" s="345"/>
      <c r="J62" s="343"/>
      <c r="K62" s="344"/>
      <c r="L62" s="424"/>
      <c r="M62" s="481">
        <v>1</v>
      </c>
      <c r="N62" s="344">
        <v>10</v>
      </c>
      <c r="O62" s="485">
        <v>39</v>
      </c>
      <c r="P62" s="96"/>
      <c r="Q62" s="97"/>
      <c r="R62" s="967"/>
      <c r="S62" s="99" t="s">
        <v>61</v>
      </c>
      <c r="T62" s="343"/>
      <c r="U62" s="344"/>
      <c r="V62" s="345"/>
      <c r="W62" s="343">
        <v>1</v>
      </c>
      <c r="X62" s="344">
        <v>7</v>
      </c>
      <c r="Y62" s="424">
        <v>21</v>
      </c>
      <c r="Z62" s="481"/>
      <c r="AA62" s="344"/>
      <c r="AB62" s="345"/>
      <c r="AC62" s="343"/>
      <c r="AD62" s="344"/>
      <c r="AE62" s="424"/>
      <c r="AF62" s="481"/>
      <c r="AG62" s="344"/>
      <c r="AH62" s="345"/>
      <c r="AI62" s="343"/>
      <c r="AJ62" s="344"/>
      <c r="AK62" s="424"/>
    </row>
    <row r="63" spans="2:37" ht="13.5" customHeight="1">
      <c r="B63" s="907"/>
      <c r="C63" s="25" t="s">
        <v>436</v>
      </c>
      <c r="D63" s="504"/>
      <c r="E63" s="505"/>
      <c r="F63" s="520"/>
      <c r="G63" s="504">
        <v>2</v>
      </c>
      <c r="H63" s="505">
        <v>37</v>
      </c>
      <c r="I63" s="520">
        <v>60</v>
      </c>
      <c r="J63" s="504"/>
      <c r="K63" s="505"/>
      <c r="L63" s="506"/>
      <c r="M63" s="507"/>
      <c r="N63" s="505"/>
      <c r="O63" s="506"/>
      <c r="P63" s="96"/>
      <c r="Q63" s="97"/>
      <c r="R63" s="967"/>
      <c r="S63" s="99" t="s">
        <v>62</v>
      </c>
      <c r="T63" s="343"/>
      <c r="U63" s="344"/>
      <c r="V63" s="345"/>
      <c r="W63" s="343"/>
      <c r="X63" s="344"/>
      <c r="Y63" s="424"/>
      <c r="Z63" s="467">
        <v>3</v>
      </c>
      <c r="AA63" s="386">
        <v>46</v>
      </c>
      <c r="AB63" s="387">
        <v>323</v>
      </c>
      <c r="AC63" s="393"/>
      <c r="AD63" s="386"/>
      <c r="AE63" s="394"/>
      <c r="AF63" s="467"/>
      <c r="AG63" s="386"/>
      <c r="AH63" s="387"/>
      <c r="AI63" s="393"/>
      <c r="AJ63" s="386"/>
      <c r="AK63" s="394"/>
    </row>
    <row r="64" spans="2:37" ht="13.5" customHeight="1">
      <c r="B64" s="907"/>
      <c r="C64" s="25" t="s">
        <v>63</v>
      </c>
      <c r="D64" s="343"/>
      <c r="E64" s="344"/>
      <c r="F64" s="345"/>
      <c r="G64" s="343"/>
      <c r="H64" s="344"/>
      <c r="I64" s="345"/>
      <c r="J64" s="343"/>
      <c r="K64" s="344"/>
      <c r="L64" s="424"/>
      <c r="M64" s="481"/>
      <c r="N64" s="344"/>
      <c r="O64" s="424"/>
      <c r="P64" s="96"/>
      <c r="Q64" s="97"/>
      <c r="R64" s="967"/>
      <c r="S64" s="99" t="s">
        <v>63</v>
      </c>
      <c r="T64" s="343"/>
      <c r="U64" s="344"/>
      <c r="V64" s="345"/>
      <c r="W64" s="343">
        <v>1</v>
      </c>
      <c r="X64" s="344">
        <v>5</v>
      </c>
      <c r="Y64" s="424">
        <v>10</v>
      </c>
      <c r="Z64" s="481"/>
      <c r="AA64" s="344"/>
      <c r="AB64" s="345"/>
      <c r="AC64" s="343"/>
      <c r="AD64" s="344"/>
      <c r="AE64" s="424"/>
      <c r="AF64" s="481"/>
      <c r="AG64" s="344"/>
      <c r="AH64" s="345"/>
      <c r="AI64" s="343">
        <v>18</v>
      </c>
      <c r="AJ64" s="344">
        <v>1069</v>
      </c>
      <c r="AK64" s="424">
        <v>2032</v>
      </c>
    </row>
    <row r="65" spans="2:37" ht="13.5" customHeight="1">
      <c r="B65" s="907"/>
      <c r="C65" s="25" t="s">
        <v>64</v>
      </c>
      <c r="D65" s="343">
        <v>6</v>
      </c>
      <c r="E65" s="344">
        <v>40</v>
      </c>
      <c r="F65" s="345">
        <v>214</v>
      </c>
      <c r="G65" s="343"/>
      <c r="H65" s="344"/>
      <c r="I65" s="345"/>
      <c r="J65" s="343"/>
      <c r="K65" s="344"/>
      <c r="L65" s="424"/>
      <c r="M65" s="481">
        <v>3</v>
      </c>
      <c r="N65" s="344">
        <v>67</v>
      </c>
      <c r="O65" s="424">
        <v>144</v>
      </c>
      <c r="P65" s="96"/>
      <c r="Q65" s="97"/>
      <c r="R65" s="967"/>
      <c r="S65" s="99" t="s">
        <v>64</v>
      </c>
      <c r="T65" s="343"/>
      <c r="U65" s="344"/>
      <c r="V65" s="345"/>
      <c r="W65" s="343"/>
      <c r="X65" s="344"/>
      <c r="Y65" s="424"/>
      <c r="Z65" s="481"/>
      <c r="AA65" s="344"/>
      <c r="AB65" s="345"/>
      <c r="AC65" s="343"/>
      <c r="AD65" s="344"/>
      <c r="AE65" s="424"/>
      <c r="AF65" s="481"/>
      <c r="AG65" s="344"/>
      <c r="AH65" s="345"/>
      <c r="AI65" s="343"/>
      <c r="AJ65" s="344"/>
      <c r="AK65" s="424"/>
    </row>
    <row r="66" spans="2:37" ht="13.5" customHeight="1">
      <c r="B66" s="907"/>
      <c r="C66" s="25" t="s">
        <v>65</v>
      </c>
      <c r="D66" s="487">
        <v>1</v>
      </c>
      <c r="E66" s="488">
        <v>42</v>
      </c>
      <c r="F66" s="489">
        <v>465</v>
      </c>
      <c r="G66" s="487"/>
      <c r="H66" s="488"/>
      <c r="I66" s="489"/>
      <c r="J66" s="487">
        <v>1</v>
      </c>
      <c r="K66" s="488">
        <v>15</v>
      </c>
      <c r="L66" s="490">
        <v>123</v>
      </c>
      <c r="M66" s="491">
        <v>1</v>
      </c>
      <c r="N66" s="488">
        <v>15</v>
      </c>
      <c r="O66" s="490">
        <v>58</v>
      </c>
      <c r="P66" s="96"/>
      <c r="Q66" s="97"/>
      <c r="R66" s="967"/>
      <c r="S66" s="99" t="s">
        <v>65</v>
      </c>
      <c r="T66" s="482"/>
      <c r="U66" s="483"/>
      <c r="V66" s="484"/>
      <c r="W66" s="482"/>
      <c r="X66" s="483"/>
      <c r="Y66" s="485"/>
      <c r="Z66" s="486"/>
      <c r="AA66" s="483"/>
      <c r="AB66" s="484"/>
      <c r="AC66" s="482"/>
      <c r="AD66" s="483"/>
      <c r="AE66" s="485"/>
      <c r="AF66" s="486"/>
      <c r="AG66" s="483"/>
      <c r="AH66" s="484"/>
      <c r="AI66" s="563"/>
      <c r="AJ66" s="564"/>
      <c r="AK66" s="566"/>
    </row>
    <row r="67" spans="2:37" ht="13.5" customHeight="1">
      <c r="B67" s="908"/>
      <c r="C67" s="79" t="s">
        <v>66</v>
      </c>
      <c r="D67" s="534">
        <v>8</v>
      </c>
      <c r="E67" s="535">
        <v>122</v>
      </c>
      <c r="F67" s="536">
        <v>1645</v>
      </c>
      <c r="G67" s="534"/>
      <c r="H67" s="535"/>
      <c r="I67" s="536"/>
      <c r="J67" s="534"/>
      <c r="K67" s="535"/>
      <c r="L67" s="537"/>
      <c r="M67" s="538"/>
      <c r="N67" s="535"/>
      <c r="O67" s="537"/>
      <c r="P67" s="96"/>
      <c r="Q67" s="97"/>
      <c r="R67" s="968"/>
      <c r="S67" s="103" t="s">
        <v>66</v>
      </c>
      <c r="T67" s="534"/>
      <c r="U67" s="535"/>
      <c r="V67" s="536"/>
      <c r="W67" s="534"/>
      <c r="X67" s="535"/>
      <c r="Y67" s="537"/>
      <c r="Z67" s="538"/>
      <c r="AA67" s="535"/>
      <c r="AB67" s="536"/>
      <c r="AC67" s="534"/>
      <c r="AD67" s="535"/>
      <c r="AE67" s="537"/>
      <c r="AF67" s="538"/>
      <c r="AG67" s="535"/>
      <c r="AH67" s="536"/>
      <c r="AI67" s="534" t="s">
        <v>439</v>
      </c>
      <c r="AJ67" s="535" t="s">
        <v>439</v>
      </c>
      <c r="AK67" s="537" t="s">
        <v>439</v>
      </c>
    </row>
    <row r="68" spans="2:37" ht="13.5" customHeight="1">
      <c r="B68" s="912" t="s">
        <v>67</v>
      </c>
      <c r="C68" s="913"/>
      <c r="D68" s="550">
        <f>SUM(D5:D40,D41:D67)</f>
        <v>1041</v>
      </c>
      <c r="E68" s="551">
        <f t="shared" ref="E68:O68" si="0">SUM(E5:E40,E41:E67)</f>
        <v>55212</v>
      </c>
      <c r="F68" s="552">
        <f t="shared" si="0"/>
        <v>107991</v>
      </c>
      <c r="G68" s="550">
        <f t="shared" si="0"/>
        <v>2205</v>
      </c>
      <c r="H68" s="551">
        <f t="shared" si="0"/>
        <v>49740</v>
      </c>
      <c r="I68" s="553">
        <f t="shared" si="0"/>
        <v>93761</v>
      </c>
      <c r="J68" s="550">
        <f t="shared" si="0"/>
        <v>87</v>
      </c>
      <c r="K68" s="551">
        <f t="shared" si="0"/>
        <v>1845</v>
      </c>
      <c r="L68" s="553">
        <f t="shared" si="0"/>
        <v>3893</v>
      </c>
      <c r="M68" s="550">
        <f t="shared" si="0"/>
        <v>1037</v>
      </c>
      <c r="N68" s="551">
        <f t="shared" si="0"/>
        <v>20844</v>
      </c>
      <c r="O68" s="553">
        <f t="shared" si="0"/>
        <v>92386</v>
      </c>
      <c r="P68" s="96"/>
      <c r="Q68" s="97"/>
      <c r="R68" s="969" t="s">
        <v>67</v>
      </c>
      <c r="S68" s="970"/>
      <c r="T68" s="550">
        <f t="shared" ref="T68:AK68" si="1">SUM(T5:T40,T41:T67)</f>
        <v>40</v>
      </c>
      <c r="U68" s="551">
        <f t="shared" si="1"/>
        <v>458</v>
      </c>
      <c r="V68" s="553">
        <f t="shared" si="1"/>
        <v>2058</v>
      </c>
      <c r="W68" s="550">
        <f t="shared" si="1"/>
        <v>47</v>
      </c>
      <c r="X68" s="551">
        <f t="shared" si="1"/>
        <v>808</v>
      </c>
      <c r="Y68" s="553">
        <f t="shared" si="1"/>
        <v>3659</v>
      </c>
      <c r="Z68" s="550">
        <f t="shared" si="1"/>
        <v>354</v>
      </c>
      <c r="AA68" s="551">
        <f t="shared" si="1"/>
        <v>11697</v>
      </c>
      <c r="AB68" s="553">
        <f t="shared" si="1"/>
        <v>22839</v>
      </c>
      <c r="AC68" s="550">
        <f t="shared" si="1"/>
        <v>1</v>
      </c>
      <c r="AD68" s="551">
        <f t="shared" si="1"/>
        <v>40</v>
      </c>
      <c r="AE68" s="553">
        <f t="shared" si="1"/>
        <v>104</v>
      </c>
      <c r="AF68" s="550">
        <f t="shared" si="1"/>
        <v>0</v>
      </c>
      <c r="AG68" s="551">
        <f t="shared" si="1"/>
        <v>0</v>
      </c>
      <c r="AH68" s="552">
        <f t="shared" si="1"/>
        <v>0</v>
      </c>
      <c r="AI68" s="550">
        <f t="shared" si="1"/>
        <v>390</v>
      </c>
      <c r="AJ68" s="551">
        <f t="shared" si="1"/>
        <v>18060</v>
      </c>
      <c r="AK68" s="599">
        <f t="shared" si="1"/>
        <v>21441</v>
      </c>
    </row>
    <row r="69" spans="2:37" ht="12.75" customHeight="1"/>
    <row r="70" spans="2:37">
      <c r="B70" s="33" t="s">
        <v>519</v>
      </c>
      <c r="C70" s="33"/>
      <c r="D70" s="401"/>
      <c r="E70" s="401" t="s">
        <v>520</v>
      </c>
      <c r="F70" s="401"/>
      <c r="R70" s="33" t="s">
        <v>186</v>
      </c>
      <c r="S70" s="33"/>
      <c r="T70" s="401"/>
      <c r="U70" s="401"/>
      <c r="V70" s="401" t="s">
        <v>187</v>
      </c>
      <c r="W70" s="401"/>
    </row>
    <row r="71" spans="2:37">
      <c r="B71" s="33"/>
      <c r="C71" s="33"/>
      <c r="D71" s="401"/>
      <c r="E71" s="401" t="s">
        <v>521</v>
      </c>
      <c r="F71" s="401"/>
      <c r="R71" s="33" t="s">
        <v>188</v>
      </c>
      <c r="S71" s="33"/>
      <c r="T71" s="401"/>
      <c r="U71" s="401"/>
      <c r="V71" s="401" t="s">
        <v>189</v>
      </c>
      <c r="W71" s="401"/>
    </row>
    <row r="72" spans="2:37">
      <c r="B72" s="33" t="s">
        <v>180</v>
      </c>
      <c r="C72" s="33"/>
      <c r="D72" s="401"/>
      <c r="E72" s="401" t="s">
        <v>181</v>
      </c>
      <c r="F72" s="401"/>
      <c r="R72" s="33" t="s">
        <v>190</v>
      </c>
      <c r="S72" s="33"/>
      <c r="T72" s="401"/>
      <c r="U72" s="401"/>
      <c r="V72" s="401" t="s">
        <v>239</v>
      </c>
      <c r="W72" s="401"/>
    </row>
    <row r="73" spans="2:37">
      <c r="B73" s="33" t="s">
        <v>182</v>
      </c>
      <c r="C73" s="33"/>
      <c r="D73" s="401"/>
      <c r="E73" s="401" t="s">
        <v>183</v>
      </c>
      <c r="F73" s="401"/>
      <c r="R73" s="33" t="s">
        <v>191</v>
      </c>
      <c r="S73" s="33"/>
      <c r="T73" s="401"/>
      <c r="U73" s="401"/>
      <c r="V73" s="401" t="s">
        <v>192</v>
      </c>
      <c r="W73" s="401"/>
    </row>
    <row r="74" spans="2:37">
      <c r="B74" s="33" t="s">
        <v>184</v>
      </c>
      <c r="C74" s="33"/>
      <c r="D74" s="401"/>
      <c r="E74" s="401" t="s">
        <v>185</v>
      </c>
      <c r="F74" s="401"/>
      <c r="R74" s="33" t="s">
        <v>193</v>
      </c>
      <c r="S74" s="33"/>
      <c r="T74" s="401"/>
      <c r="U74" s="401"/>
      <c r="V74" s="401" t="s">
        <v>194</v>
      </c>
      <c r="W74" s="401"/>
    </row>
    <row r="75" spans="2:37">
      <c r="C75" s="33"/>
      <c r="D75" s="401"/>
      <c r="E75" s="401"/>
      <c r="F75" s="401"/>
      <c r="S75" s="33"/>
    </row>
    <row r="76" spans="2:37">
      <c r="C76" s="33"/>
      <c r="D76" s="401"/>
      <c r="E76" s="401"/>
      <c r="F76" s="401"/>
      <c r="S76" s="33"/>
    </row>
    <row r="77" spans="2:37">
      <c r="C77" s="33"/>
      <c r="D77" s="401"/>
      <c r="E77" s="401"/>
      <c r="F77" s="401"/>
      <c r="S77" s="33"/>
    </row>
    <row r="78" spans="2:37">
      <c r="C78" s="33"/>
      <c r="D78" s="401"/>
      <c r="E78" s="401"/>
      <c r="F78" s="401"/>
      <c r="S78" s="33"/>
    </row>
    <row r="79" spans="2:37">
      <c r="C79" s="33"/>
      <c r="D79" s="401"/>
      <c r="E79" s="401"/>
      <c r="F79" s="401"/>
      <c r="S79" s="33"/>
    </row>
    <row r="80" spans="2:37" ht="6" customHeight="1"/>
  </sheetData>
  <mergeCells count="25">
    <mergeCell ref="Z3:AB3"/>
    <mergeCell ref="AC3:AE3"/>
    <mergeCell ref="AF3:AH3"/>
    <mergeCell ref="AI3:AK3"/>
    <mergeCell ref="B5:C5"/>
    <mergeCell ref="B2:C4"/>
    <mergeCell ref="D2:F3"/>
    <mergeCell ref="G2:I3"/>
    <mergeCell ref="J2:L3"/>
    <mergeCell ref="M2:O3"/>
    <mergeCell ref="T2:V3"/>
    <mergeCell ref="W2:Y3"/>
    <mergeCell ref="Z2:AK2"/>
    <mergeCell ref="R68:S68"/>
    <mergeCell ref="B41:B52"/>
    <mergeCell ref="B53:B67"/>
    <mergeCell ref="B68:C68"/>
    <mergeCell ref="R2:S4"/>
    <mergeCell ref="R5:S5"/>
    <mergeCell ref="R6:R18"/>
    <mergeCell ref="R19:R40"/>
    <mergeCell ref="R41:R52"/>
    <mergeCell ref="R53:R67"/>
    <mergeCell ref="B19:B40"/>
    <mergeCell ref="B6:B18"/>
  </mergeCells>
  <phoneticPr fontId="7"/>
  <printOptions horizontalCentered="1"/>
  <pageMargins left="0.59055118110236227" right="0.55118110236220474" top="0.78740157480314965" bottom="0.39370078740157483" header="0.31496062992125984" footer="0.31496062992125984"/>
  <pageSetup paperSize="9" scale="79" fitToWidth="2" orientation="portrait" r:id="rId1"/>
  <headerFooter>
    <oddFooter>&amp;P ページ</oddFooter>
  </headerFooter>
  <colBreaks count="1" manualBreakCount="1">
    <brk id="16" max="7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4E2DD-53F4-4D65-8395-73D44026DD9A}">
  <dimension ref="A1:K56"/>
  <sheetViews>
    <sheetView view="pageBreakPreview" zoomScaleNormal="100" zoomScaleSheetLayoutView="100" workbookViewId="0">
      <selection activeCell="N15" sqref="N15"/>
    </sheetView>
  </sheetViews>
  <sheetFormatPr defaultColWidth="9" defaultRowHeight="13"/>
  <cols>
    <col min="1" max="1" width="0.90625" style="2" customWidth="1"/>
    <col min="2" max="2" width="7.6328125" style="2" customWidth="1"/>
    <col min="3" max="9" width="10.6328125" style="2" customWidth="1"/>
    <col min="10" max="10" width="0.90625" style="2" customWidth="1"/>
    <col min="11" max="16384" width="9" style="2"/>
  </cols>
  <sheetData>
    <row r="1" spans="2:9" ht="18" customHeight="1">
      <c r="B1" s="24" t="s">
        <v>516</v>
      </c>
      <c r="C1" s="29"/>
      <c r="D1" s="29"/>
      <c r="E1" s="29"/>
      <c r="F1" s="29"/>
      <c r="G1" s="29"/>
      <c r="H1" s="29"/>
      <c r="I1" s="29"/>
    </row>
    <row r="2" spans="2:9" ht="18" customHeight="1">
      <c r="B2" s="29" t="s">
        <v>258</v>
      </c>
      <c r="C2" s="29"/>
      <c r="D2" s="29"/>
      <c r="E2" s="29"/>
      <c r="F2" s="29"/>
      <c r="G2" s="29"/>
      <c r="H2" s="29"/>
      <c r="I2" s="29"/>
    </row>
    <row r="3" spans="2:9" ht="18" customHeight="1">
      <c r="B3" s="29" t="s">
        <v>257</v>
      </c>
      <c r="C3" s="29"/>
      <c r="D3" s="29"/>
      <c r="E3" s="29"/>
      <c r="F3" s="29"/>
      <c r="G3" s="29"/>
      <c r="H3" s="29"/>
      <c r="I3" s="50" t="s">
        <v>256</v>
      </c>
    </row>
    <row r="4" spans="2:9" ht="18" customHeight="1">
      <c r="B4" s="47"/>
      <c r="C4" s="30" t="s">
        <v>253</v>
      </c>
      <c r="D4" s="31" t="s">
        <v>82</v>
      </c>
      <c r="E4" s="31" t="s">
        <v>252</v>
      </c>
      <c r="F4" s="31" t="s">
        <v>251</v>
      </c>
      <c r="G4" s="32" t="s">
        <v>250</v>
      </c>
      <c r="H4" s="32" t="s">
        <v>85</v>
      </c>
      <c r="I4" s="51" t="s">
        <v>111</v>
      </c>
    </row>
    <row r="5" spans="2:9" ht="18" customHeight="1">
      <c r="B5" s="38" t="s">
        <v>98</v>
      </c>
      <c r="C5" s="22">
        <v>1958</v>
      </c>
      <c r="D5" s="44">
        <v>6074</v>
      </c>
      <c r="E5" s="44">
        <v>720</v>
      </c>
      <c r="F5" s="44">
        <v>671</v>
      </c>
      <c r="G5" s="43" t="s">
        <v>237</v>
      </c>
      <c r="H5" s="45">
        <v>930</v>
      </c>
      <c r="I5" s="52">
        <v>10353</v>
      </c>
    </row>
    <row r="6" spans="2:9" ht="18" customHeight="1">
      <c r="B6" s="38" t="s">
        <v>99</v>
      </c>
      <c r="C6" s="22">
        <v>2674</v>
      </c>
      <c r="D6" s="44">
        <v>10287</v>
      </c>
      <c r="E6" s="44">
        <v>719</v>
      </c>
      <c r="F6" s="44">
        <v>1301</v>
      </c>
      <c r="G6" s="43" t="s">
        <v>237</v>
      </c>
      <c r="H6" s="45">
        <v>2026</v>
      </c>
      <c r="I6" s="52">
        <v>17007</v>
      </c>
    </row>
    <row r="7" spans="2:9" ht="18" customHeight="1">
      <c r="B7" s="38" t="s">
        <v>100</v>
      </c>
      <c r="C7" s="22">
        <v>3488</v>
      </c>
      <c r="D7" s="44">
        <v>6753</v>
      </c>
      <c r="E7" s="44">
        <v>634</v>
      </c>
      <c r="F7" s="44">
        <v>795</v>
      </c>
      <c r="G7" s="43" t="s">
        <v>237</v>
      </c>
      <c r="H7" s="45">
        <v>2649</v>
      </c>
      <c r="I7" s="52">
        <v>14319</v>
      </c>
    </row>
    <row r="8" spans="2:9" ht="18" customHeight="1">
      <c r="B8" s="38" t="s">
        <v>101</v>
      </c>
      <c r="C8" s="22">
        <v>3799</v>
      </c>
      <c r="D8" s="44">
        <v>6038</v>
      </c>
      <c r="E8" s="44">
        <v>569</v>
      </c>
      <c r="F8" s="44">
        <v>805</v>
      </c>
      <c r="G8" s="43" t="s">
        <v>237</v>
      </c>
      <c r="H8" s="45">
        <v>2151</v>
      </c>
      <c r="I8" s="52">
        <v>13362</v>
      </c>
    </row>
    <row r="9" spans="2:9" ht="18" customHeight="1">
      <c r="B9" s="38" t="s">
        <v>247</v>
      </c>
      <c r="C9" s="22">
        <v>3389</v>
      </c>
      <c r="D9" s="44">
        <v>5855</v>
      </c>
      <c r="E9" s="44">
        <v>485</v>
      </c>
      <c r="F9" s="44">
        <v>835</v>
      </c>
      <c r="G9" s="43" t="s">
        <v>237</v>
      </c>
      <c r="H9" s="45">
        <v>1804</v>
      </c>
      <c r="I9" s="52">
        <v>12368</v>
      </c>
    </row>
    <row r="10" spans="2:9" ht="18" customHeight="1">
      <c r="B10" s="38" t="s">
        <v>102</v>
      </c>
      <c r="C10" s="22">
        <v>3127</v>
      </c>
      <c r="D10" s="44">
        <v>5600</v>
      </c>
      <c r="E10" s="44">
        <v>471</v>
      </c>
      <c r="F10" s="44">
        <v>861</v>
      </c>
      <c r="G10" s="43" t="s">
        <v>237</v>
      </c>
      <c r="H10" s="45">
        <v>2519</v>
      </c>
      <c r="I10" s="52">
        <v>12578</v>
      </c>
    </row>
    <row r="11" spans="2:9" ht="18" customHeight="1">
      <c r="B11" s="38" t="s">
        <v>103</v>
      </c>
      <c r="C11" s="22">
        <v>2869</v>
      </c>
      <c r="D11" s="44">
        <v>5370</v>
      </c>
      <c r="E11" s="44">
        <v>471</v>
      </c>
      <c r="F11" s="44">
        <v>896</v>
      </c>
      <c r="G11" s="43" t="s">
        <v>237</v>
      </c>
      <c r="H11" s="45">
        <v>2103</v>
      </c>
      <c r="I11" s="52">
        <v>11709</v>
      </c>
    </row>
    <row r="12" spans="2:9" ht="18" customHeight="1">
      <c r="B12" s="38" t="s">
        <v>104</v>
      </c>
      <c r="C12" s="22">
        <v>3118</v>
      </c>
      <c r="D12" s="44">
        <v>6074</v>
      </c>
      <c r="E12" s="44">
        <v>595</v>
      </c>
      <c r="F12" s="44">
        <v>984</v>
      </c>
      <c r="G12" s="43" t="s">
        <v>237</v>
      </c>
      <c r="H12" s="45">
        <v>1834</v>
      </c>
      <c r="I12" s="52">
        <v>12605</v>
      </c>
    </row>
    <row r="13" spans="2:9" ht="18" customHeight="1">
      <c r="B13" s="38" t="s">
        <v>105</v>
      </c>
      <c r="C13" s="22">
        <v>2738</v>
      </c>
      <c r="D13" s="44">
        <v>6334</v>
      </c>
      <c r="E13" s="44">
        <v>446</v>
      </c>
      <c r="F13" s="44">
        <v>1084</v>
      </c>
      <c r="G13" s="43" t="s">
        <v>237</v>
      </c>
      <c r="H13" s="45">
        <v>2360</v>
      </c>
      <c r="I13" s="52">
        <v>12962</v>
      </c>
    </row>
    <row r="14" spans="2:9" ht="18" customHeight="1">
      <c r="B14" s="38" t="s">
        <v>106</v>
      </c>
      <c r="C14" s="22">
        <v>2958</v>
      </c>
      <c r="D14" s="44">
        <v>5937</v>
      </c>
      <c r="E14" s="44">
        <v>385</v>
      </c>
      <c r="F14" s="44">
        <v>1139</v>
      </c>
      <c r="G14" s="43" t="s">
        <v>237</v>
      </c>
      <c r="H14" s="45">
        <v>2027</v>
      </c>
      <c r="I14" s="52">
        <v>12446</v>
      </c>
    </row>
    <row r="15" spans="2:9" ht="18" customHeight="1">
      <c r="B15" s="38" t="s">
        <v>107</v>
      </c>
      <c r="C15" s="22">
        <v>6512</v>
      </c>
      <c r="D15" s="44">
        <v>4006</v>
      </c>
      <c r="E15" s="44">
        <v>458</v>
      </c>
      <c r="F15" s="44">
        <v>3481</v>
      </c>
      <c r="G15" s="43" t="s">
        <v>237</v>
      </c>
      <c r="H15" s="45">
        <v>3843</v>
      </c>
      <c r="I15" s="52">
        <v>18300</v>
      </c>
    </row>
    <row r="16" spans="2:9" ht="18" customHeight="1">
      <c r="B16" s="38" t="s">
        <v>108</v>
      </c>
      <c r="C16" s="22">
        <v>2587</v>
      </c>
      <c r="D16" s="44">
        <v>5656</v>
      </c>
      <c r="E16" s="44">
        <v>411</v>
      </c>
      <c r="F16" s="44">
        <v>1182</v>
      </c>
      <c r="G16" s="43" t="s">
        <v>237</v>
      </c>
      <c r="H16" s="45">
        <v>2265</v>
      </c>
      <c r="I16" s="52">
        <v>12101</v>
      </c>
    </row>
    <row r="17" spans="1:10" ht="18" customHeight="1">
      <c r="B17" s="38" t="s">
        <v>109</v>
      </c>
      <c r="C17" s="22">
        <v>2477</v>
      </c>
      <c r="D17" s="44">
        <v>5578</v>
      </c>
      <c r="E17" s="44">
        <v>426</v>
      </c>
      <c r="F17" s="44">
        <v>1041</v>
      </c>
      <c r="G17" s="43" t="s">
        <v>237</v>
      </c>
      <c r="H17" s="45">
        <v>3645</v>
      </c>
      <c r="I17" s="52">
        <v>13167</v>
      </c>
    </row>
    <row r="18" spans="1:10" ht="18" customHeight="1">
      <c r="B18" s="53" t="s">
        <v>110</v>
      </c>
      <c r="C18" s="54">
        <v>2676</v>
      </c>
      <c r="D18" s="55">
        <v>6850</v>
      </c>
      <c r="E18" s="55">
        <v>320</v>
      </c>
      <c r="F18" s="55">
        <v>1222</v>
      </c>
      <c r="G18" s="43" t="s">
        <v>237</v>
      </c>
      <c r="H18" s="56">
        <v>2170</v>
      </c>
      <c r="I18" s="57">
        <v>13238</v>
      </c>
    </row>
    <row r="19" spans="1:10" ht="18" customHeight="1">
      <c r="B19" s="38" t="s">
        <v>246</v>
      </c>
      <c r="C19" s="22">
        <v>2619</v>
      </c>
      <c r="D19" s="44">
        <v>7146</v>
      </c>
      <c r="E19" s="44">
        <v>582</v>
      </c>
      <c r="F19" s="44">
        <v>1256</v>
      </c>
      <c r="G19" s="43" t="s">
        <v>237</v>
      </c>
      <c r="H19" s="58">
        <v>2437</v>
      </c>
      <c r="I19" s="52">
        <v>14040</v>
      </c>
    </row>
    <row r="20" spans="1:10" ht="18" customHeight="1">
      <c r="B20" s="38" t="s">
        <v>204</v>
      </c>
      <c r="C20" s="22">
        <v>2694</v>
      </c>
      <c r="D20" s="44">
        <v>6557</v>
      </c>
      <c r="E20" s="44">
        <v>469</v>
      </c>
      <c r="F20" s="44">
        <v>1214</v>
      </c>
      <c r="G20" s="43" t="s">
        <v>237</v>
      </c>
      <c r="H20" s="58">
        <v>2650</v>
      </c>
      <c r="I20" s="52">
        <v>13584</v>
      </c>
    </row>
    <row r="21" spans="1:10" ht="18" customHeight="1">
      <c r="B21" s="38" t="s">
        <v>249</v>
      </c>
      <c r="C21" s="22">
        <v>2485</v>
      </c>
      <c r="D21" s="44">
        <v>6026</v>
      </c>
      <c r="E21" s="44">
        <v>429</v>
      </c>
      <c r="F21" s="44">
        <v>1168</v>
      </c>
      <c r="G21" s="44">
        <v>23</v>
      </c>
      <c r="H21" s="59">
        <v>2657</v>
      </c>
      <c r="I21" s="60">
        <v>12788</v>
      </c>
      <c r="J21" s="10"/>
    </row>
    <row r="22" spans="1:10" ht="18" customHeight="1">
      <c r="A22" s="8"/>
      <c r="B22" s="38" t="s">
        <v>242</v>
      </c>
      <c r="C22" s="22">
        <v>2328</v>
      </c>
      <c r="D22" s="44">
        <v>5668</v>
      </c>
      <c r="E22" s="44">
        <v>450</v>
      </c>
      <c r="F22" s="44">
        <v>1110</v>
      </c>
      <c r="G22" s="44">
        <v>27</v>
      </c>
      <c r="H22" s="59">
        <v>2412</v>
      </c>
      <c r="I22" s="60">
        <f t="shared" ref="I22:I25" si="0">SUM(C22:H22)</f>
        <v>11995</v>
      </c>
      <c r="J22" s="10"/>
    </row>
    <row r="23" spans="1:10" ht="18" customHeight="1">
      <c r="B23" s="61" t="s">
        <v>264</v>
      </c>
      <c r="C23" s="62">
        <v>2217</v>
      </c>
      <c r="D23" s="63">
        <v>5121</v>
      </c>
      <c r="E23" s="63">
        <v>356</v>
      </c>
      <c r="F23" s="63">
        <v>996</v>
      </c>
      <c r="G23" s="63">
        <v>29</v>
      </c>
      <c r="H23" s="64">
        <v>2454</v>
      </c>
      <c r="I23" s="65">
        <f t="shared" si="0"/>
        <v>11173</v>
      </c>
    </row>
    <row r="24" spans="1:10" ht="18" customHeight="1">
      <c r="B24" s="38" t="s">
        <v>282</v>
      </c>
      <c r="C24" s="22">
        <v>2171</v>
      </c>
      <c r="D24" s="44">
        <v>4834</v>
      </c>
      <c r="E24" s="44">
        <v>379</v>
      </c>
      <c r="F24" s="44">
        <v>957</v>
      </c>
      <c r="G24" s="44">
        <v>57</v>
      </c>
      <c r="H24" s="59">
        <v>2203</v>
      </c>
      <c r="I24" s="60">
        <f t="shared" si="0"/>
        <v>10601</v>
      </c>
    </row>
    <row r="25" spans="1:10" ht="18" customHeight="1">
      <c r="B25" s="53" t="s">
        <v>286</v>
      </c>
      <c r="C25" s="54">
        <v>1211</v>
      </c>
      <c r="D25" s="55">
        <v>2668</v>
      </c>
      <c r="E25" s="55">
        <v>108</v>
      </c>
      <c r="F25" s="55">
        <v>500</v>
      </c>
      <c r="G25" s="55">
        <v>25</v>
      </c>
      <c r="H25" s="73">
        <v>798</v>
      </c>
      <c r="I25" s="74">
        <f t="shared" si="0"/>
        <v>5310</v>
      </c>
    </row>
    <row r="26" spans="1:10" ht="18" customHeight="1">
      <c r="B26" s="38" t="s">
        <v>290</v>
      </c>
      <c r="C26" s="22">
        <v>1943</v>
      </c>
      <c r="D26" s="44">
        <v>3967</v>
      </c>
      <c r="E26" s="44">
        <v>131</v>
      </c>
      <c r="F26" s="44">
        <v>907</v>
      </c>
      <c r="G26" s="44">
        <v>31</v>
      </c>
      <c r="H26" s="59">
        <v>1131</v>
      </c>
      <c r="I26" s="60">
        <f>SUM(C26:H26)</f>
        <v>8110</v>
      </c>
    </row>
    <row r="27" spans="1:10" ht="18" customHeight="1">
      <c r="B27" s="38" t="s">
        <v>422</v>
      </c>
      <c r="C27" s="22">
        <v>2737</v>
      </c>
      <c r="D27" s="44">
        <v>4882</v>
      </c>
      <c r="E27" s="44">
        <v>153</v>
      </c>
      <c r="F27" s="44">
        <v>1071</v>
      </c>
      <c r="G27" s="44">
        <v>34</v>
      </c>
      <c r="H27" s="59">
        <v>1489</v>
      </c>
      <c r="I27" s="60">
        <f>SUM(C27:H27)</f>
        <v>10366</v>
      </c>
    </row>
    <row r="28" spans="1:10" ht="18" customHeight="1">
      <c r="B28" s="90" t="s">
        <v>613</v>
      </c>
      <c r="C28" s="109">
        <f>SUM('4 講座対象'!D68)</f>
        <v>1897</v>
      </c>
      <c r="D28" s="110">
        <f>SUM('4 講座対象'!G68)</f>
        <v>4367</v>
      </c>
      <c r="E28" s="110">
        <f>SUM('4 講座対象'!J68)</f>
        <v>152</v>
      </c>
      <c r="F28" s="110">
        <f>SUM('4 講座対象'!Q68)</f>
        <v>1390</v>
      </c>
      <c r="G28" s="110">
        <f>SUM('4 講座対象'!T68)</f>
        <v>43</v>
      </c>
      <c r="H28" s="111">
        <f>SUM('4 講座対象'!W68)</f>
        <v>1143</v>
      </c>
      <c r="I28" s="112">
        <f>SUM(C28:H28)</f>
        <v>8992</v>
      </c>
    </row>
    <row r="29" spans="1:10" ht="18" customHeight="1">
      <c r="B29" s="35"/>
      <c r="C29" s="66"/>
      <c r="D29" s="66"/>
      <c r="E29" s="66"/>
      <c r="F29" s="66"/>
      <c r="G29" s="66"/>
      <c r="H29" s="66"/>
      <c r="I29" s="66"/>
    </row>
    <row r="30" spans="1:10" ht="18" customHeight="1">
      <c r="B30" s="29" t="s">
        <v>255</v>
      </c>
      <c r="C30" s="29"/>
      <c r="D30" s="29"/>
      <c r="E30" s="29"/>
      <c r="F30" s="29"/>
      <c r="G30" s="29"/>
      <c r="H30" s="29"/>
      <c r="I30" s="50" t="s">
        <v>254</v>
      </c>
    </row>
    <row r="31" spans="1:10" ht="18" customHeight="1">
      <c r="B31" s="47"/>
      <c r="C31" s="31" t="s">
        <v>253</v>
      </c>
      <c r="D31" s="31" t="s">
        <v>82</v>
      </c>
      <c r="E31" s="31" t="s">
        <v>252</v>
      </c>
      <c r="F31" s="31" t="s">
        <v>251</v>
      </c>
      <c r="G31" s="32" t="s">
        <v>250</v>
      </c>
      <c r="H31" s="32" t="s">
        <v>85</v>
      </c>
      <c r="I31" s="51" t="s">
        <v>111</v>
      </c>
    </row>
    <row r="32" spans="1:10" ht="18" customHeight="1">
      <c r="B32" s="38" t="s">
        <v>98</v>
      </c>
      <c r="C32" s="44">
        <v>240503</v>
      </c>
      <c r="D32" s="44">
        <v>675248</v>
      </c>
      <c r="E32" s="44">
        <v>83030</v>
      </c>
      <c r="F32" s="44">
        <v>241030</v>
      </c>
      <c r="G32" s="42" t="s">
        <v>243</v>
      </c>
      <c r="H32" s="45">
        <v>171505</v>
      </c>
      <c r="I32" s="52">
        <v>1411316</v>
      </c>
    </row>
    <row r="33" spans="2:9" ht="18" customHeight="1">
      <c r="B33" s="38" t="s">
        <v>99</v>
      </c>
      <c r="C33" s="44">
        <v>286892</v>
      </c>
      <c r="D33" s="44">
        <v>668558</v>
      </c>
      <c r="E33" s="44">
        <v>58721</v>
      </c>
      <c r="F33" s="44">
        <v>203174</v>
      </c>
      <c r="G33" s="42" t="s">
        <v>243</v>
      </c>
      <c r="H33" s="45">
        <v>311058</v>
      </c>
      <c r="I33" s="52">
        <v>1528403</v>
      </c>
    </row>
    <row r="34" spans="2:9" ht="18" customHeight="1">
      <c r="B34" s="38" t="s">
        <v>100</v>
      </c>
      <c r="C34" s="44">
        <v>405827</v>
      </c>
      <c r="D34" s="44">
        <v>572595</v>
      </c>
      <c r="E34" s="44">
        <v>58364</v>
      </c>
      <c r="F34" s="44">
        <v>200775</v>
      </c>
      <c r="G34" s="42" t="s">
        <v>243</v>
      </c>
      <c r="H34" s="45">
        <v>368174</v>
      </c>
      <c r="I34" s="52">
        <v>1605735</v>
      </c>
    </row>
    <row r="35" spans="2:9" ht="18" customHeight="1">
      <c r="B35" s="38" t="s">
        <v>101</v>
      </c>
      <c r="C35" s="44">
        <v>392486</v>
      </c>
      <c r="D35" s="44">
        <v>562999</v>
      </c>
      <c r="E35" s="44">
        <v>47415</v>
      </c>
      <c r="F35" s="44">
        <v>224345</v>
      </c>
      <c r="G35" s="42" t="s">
        <v>243</v>
      </c>
      <c r="H35" s="45">
        <v>411272</v>
      </c>
      <c r="I35" s="52">
        <v>1638517</v>
      </c>
    </row>
    <row r="36" spans="2:9" ht="18" customHeight="1">
      <c r="B36" s="38" t="s">
        <v>247</v>
      </c>
      <c r="C36" s="44">
        <v>333761</v>
      </c>
      <c r="D36" s="44">
        <v>480881</v>
      </c>
      <c r="E36" s="44">
        <v>42297</v>
      </c>
      <c r="F36" s="44">
        <v>229425</v>
      </c>
      <c r="G36" s="42" t="s">
        <v>243</v>
      </c>
      <c r="H36" s="45">
        <v>310404</v>
      </c>
      <c r="I36" s="52">
        <v>1396768</v>
      </c>
    </row>
    <row r="37" spans="2:9" ht="18" customHeight="1">
      <c r="B37" s="38" t="s">
        <v>102</v>
      </c>
      <c r="C37" s="44">
        <v>263549</v>
      </c>
      <c r="D37" s="44">
        <v>464060</v>
      </c>
      <c r="E37" s="44">
        <v>41064</v>
      </c>
      <c r="F37" s="44">
        <v>212302</v>
      </c>
      <c r="G37" s="42" t="s">
        <v>243</v>
      </c>
      <c r="H37" s="45">
        <v>388144</v>
      </c>
      <c r="I37" s="52">
        <v>1369119</v>
      </c>
    </row>
    <row r="38" spans="2:9" ht="18" customHeight="1">
      <c r="B38" s="38" t="s">
        <v>103</v>
      </c>
      <c r="C38" s="44">
        <v>254846</v>
      </c>
      <c r="D38" s="44">
        <v>441485</v>
      </c>
      <c r="E38" s="44">
        <v>48996</v>
      </c>
      <c r="F38" s="44">
        <v>201199</v>
      </c>
      <c r="G38" s="42" t="s">
        <v>243</v>
      </c>
      <c r="H38" s="45">
        <v>371433</v>
      </c>
      <c r="I38" s="52">
        <v>1317959</v>
      </c>
    </row>
    <row r="39" spans="2:9" ht="18" customHeight="1">
      <c r="B39" s="38" t="s">
        <v>104</v>
      </c>
      <c r="C39" s="44">
        <v>238641</v>
      </c>
      <c r="D39" s="44">
        <v>429870</v>
      </c>
      <c r="E39" s="44">
        <v>47202</v>
      </c>
      <c r="F39" s="44">
        <v>229169</v>
      </c>
      <c r="G39" s="42" t="s">
        <v>243</v>
      </c>
      <c r="H39" s="45">
        <v>305201</v>
      </c>
      <c r="I39" s="52">
        <v>1250083</v>
      </c>
    </row>
    <row r="40" spans="2:9" ht="18" customHeight="1">
      <c r="B40" s="38" t="s">
        <v>105</v>
      </c>
      <c r="C40" s="44">
        <v>212201</v>
      </c>
      <c r="D40" s="44">
        <v>491713</v>
      </c>
      <c r="E40" s="44">
        <v>38791</v>
      </c>
      <c r="F40" s="44">
        <v>217203</v>
      </c>
      <c r="G40" s="42" t="s">
        <v>243</v>
      </c>
      <c r="H40" s="45">
        <v>309791</v>
      </c>
      <c r="I40" s="52">
        <v>1269699</v>
      </c>
    </row>
    <row r="41" spans="2:9" ht="18" customHeight="1">
      <c r="B41" s="38" t="s">
        <v>106</v>
      </c>
      <c r="C41" s="44">
        <v>204725</v>
      </c>
      <c r="D41" s="44">
        <v>455177</v>
      </c>
      <c r="E41" s="44">
        <v>30773</v>
      </c>
      <c r="F41" s="44">
        <v>219668</v>
      </c>
      <c r="G41" s="42" t="s">
        <v>243</v>
      </c>
      <c r="H41" s="45">
        <v>238168</v>
      </c>
      <c r="I41" s="52">
        <v>1148511</v>
      </c>
    </row>
    <row r="42" spans="2:9" ht="18" customHeight="1">
      <c r="B42" s="38" t="s">
        <v>107</v>
      </c>
      <c r="C42" s="42" t="s">
        <v>243</v>
      </c>
      <c r="D42" s="42" t="s">
        <v>243</v>
      </c>
      <c r="E42" s="42" t="s">
        <v>243</v>
      </c>
      <c r="F42" s="42" t="s">
        <v>243</v>
      </c>
      <c r="G42" s="42" t="s">
        <v>243</v>
      </c>
      <c r="H42" s="42">
        <v>671315</v>
      </c>
      <c r="I42" s="52">
        <v>671315</v>
      </c>
    </row>
    <row r="43" spans="2:9" ht="18" customHeight="1">
      <c r="B43" s="38" t="s">
        <v>108</v>
      </c>
      <c r="C43" s="44">
        <v>198751</v>
      </c>
      <c r="D43" s="44">
        <v>415157</v>
      </c>
      <c r="E43" s="44">
        <v>30477</v>
      </c>
      <c r="F43" s="44">
        <v>206959</v>
      </c>
      <c r="G43" s="42" t="s">
        <v>243</v>
      </c>
      <c r="H43" s="45">
        <v>241075</v>
      </c>
      <c r="I43" s="52">
        <v>1092419</v>
      </c>
    </row>
    <row r="44" spans="2:9" ht="18" customHeight="1">
      <c r="B44" s="38" t="s">
        <v>109</v>
      </c>
      <c r="C44" s="44">
        <v>215721</v>
      </c>
      <c r="D44" s="44">
        <v>486573</v>
      </c>
      <c r="E44" s="44">
        <v>26997</v>
      </c>
      <c r="F44" s="44">
        <v>223291</v>
      </c>
      <c r="G44" s="42" t="s">
        <v>243</v>
      </c>
      <c r="H44" s="45">
        <v>212218</v>
      </c>
      <c r="I44" s="52">
        <v>1164800</v>
      </c>
    </row>
    <row r="45" spans="2:9" ht="18" customHeight="1">
      <c r="B45" s="53" t="s">
        <v>110</v>
      </c>
      <c r="C45" s="55">
        <v>213751</v>
      </c>
      <c r="D45" s="55">
        <v>549020</v>
      </c>
      <c r="E45" s="55">
        <v>31082</v>
      </c>
      <c r="F45" s="55">
        <v>222830</v>
      </c>
      <c r="G45" s="42" t="s">
        <v>243</v>
      </c>
      <c r="H45" s="56">
        <v>210530</v>
      </c>
      <c r="I45" s="57">
        <v>1227213</v>
      </c>
    </row>
    <row r="46" spans="2:9" ht="18" customHeight="1">
      <c r="B46" s="38" t="s">
        <v>215</v>
      </c>
      <c r="C46" s="22">
        <v>215564</v>
      </c>
      <c r="D46" s="44">
        <v>527963</v>
      </c>
      <c r="E46" s="44">
        <v>33134</v>
      </c>
      <c r="F46" s="44">
        <v>227097</v>
      </c>
      <c r="G46" s="42" t="s">
        <v>243</v>
      </c>
      <c r="H46" s="58">
        <v>206699</v>
      </c>
      <c r="I46" s="52">
        <v>1210457</v>
      </c>
    </row>
    <row r="47" spans="2:9" ht="18" customHeight="1">
      <c r="B47" s="38" t="s">
        <v>204</v>
      </c>
      <c r="C47" s="22">
        <v>245121</v>
      </c>
      <c r="D47" s="44">
        <v>492740</v>
      </c>
      <c r="E47" s="44">
        <v>31799</v>
      </c>
      <c r="F47" s="44">
        <v>208160</v>
      </c>
      <c r="G47" s="42" t="s">
        <v>243</v>
      </c>
      <c r="H47" s="58">
        <v>205413</v>
      </c>
      <c r="I47" s="52">
        <v>1183233</v>
      </c>
    </row>
    <row r="48" spans="2:9" ht="18" customHeight="1">
      <c r="B48" s="38" t="s">
        <v>217</v>
      </c>
      <c r="C48" s="22">
        <v>267069</v>
      </c>
      <c r="D48" s="44">
        <v>454483</v>
      </c>
      <c r="E48" s="44">
        <v>25445</v>
      </c>
      <c r="F48" s="44">
        <v>204707</v>
      </c>
      <c r="G48" s="44">
        <v>3795</v>
      </c>
      <c r="H48" s="59">
        <v>206841</v>
      </c>
      <c r="I48" s="60">
        <v>1162340</v>
      </c>
    </row>
    <row r="49" spans="2:11" ht="18" customHeight="1">
      <c r="B49" s="38" t="s">
        <v>227</v>
      </c>
      <c r="C49" s="22">
        <v>259156</v>
      </c>
      <c r="D49" s="44">
        <v>437233</v>
      </c>
      <c r="E49" s="44">
        <v>29812</v>
      </c>
      <c r="F49" s="44">
        <v>204531</v>
      </c>
      <c r="G49" s="44">
        <v>4724</v>
      </c>
      <c r="H49" s="59">
        <v>188342</v>
      </c>
      <c r="I49" s="60">
        <v>1123798</v>
      </c>
    </row>
    <row r="50" spans="2:11" ht="18" customHeight="1">
      <c r="B50" s="61" t="s">
        <v>264</v>
      </c>
      <c r="C50" s="62">
        <v>252452</v>
      </c>
      <c r="D50" s="63">
        <v>407818</v>
      </c>
      <c r="E50" s="63">
        <v>24969</v>
      </c>
      <c r="F50" s="63">
        <v>192915</v>
      </c>
      <c r="G50" s="63">
        <v>4502</v>
      </c>
      <c r="H50" s="64">
        <v>168357</v>
      </c>
      <c r="I50" s="65">
        <f t="shared" ref="I50:I55" si="1">SUM(C50:H50)</f>
        <v>1051013</v>
      </c>
    </row>
    <row r="51" spans="2:11" ht="18" customHeight="1">
      <c r="B51" s="38" t="s">
        <v>282</v>
      </c>
      <c r="C51" s="22">
        <v>223171</v>
      </c>
      <c r="D51" s="44">
        <v>362921</v>
      </c>
      <c r="E51" s="44">
        <v>17415</v>
      </c>
      <c r="F51" s="44">
        <v>191923</v>
      </c>
      <c r="G51" s="44">
        <v>4849</v>
      </c>
      <c r="H51" s="59">
        <v>155734</v>
      </c>
      <c r="I51" s="60">
        <f t="shared" si="1"/>
        <v>956013</v>
      </c>
    </row>
    <row r="52" spans="2:11" ht="18" customHeight="1">
      <c r="B52" s="38" t="s">
        <v>286</v>
      </c>
      <c r="C52" s="22">
        <v>95638</v>
      </c>
      <c r="D52" s="44">
        <v>140215</v>
      </c>
      <c r="E52" s="44">
        <v>9340</v>
      </c>
      <c r="F52" s="44">
        <v>45939</v>
      </c>
      <c r="G52" s="44">
        <v>631</v>
      </c>
      <c r="H52" s="59">
        <v>53631</v>
      </c>
      <c r="I52" s="60">
        <f t="shared" si="1"/>
        <v>345394</v>
      </c>
    </row>
    <row r="53" spans="2:11" ht="18" customHeight="1">
      <c r="B53" s="61" t="s">
        <v>290</v>
      </c>
      <c r="C53" s="62">
        <v>147865</v>
      </c>
      <c r="D53" s="63">
        <v>215724</v>
      </c>
      <c r="E53" s="63">
        <v>11254</v>
      </c>
      <c r="F53" s="63">
        <v>83368</v>
      </c>
      <c r="G53" s="63">
        <v>905</v>
      </c>
      <c r="H53" s="64">
        <v>70824</v>
      </c>
      <c r="I53" s="65">
        <f t="shared" si="1"/>
        <v>529940</v>
      </c>
    </row>
    <row r="54" spans="2:11" ht="18" customHeight="1">
      <c r="B54" s="38" t="s">
        <v>422</v>
      </c>
      <c r="C54" s="22">
        <v>212483</v>
      </c>
      <c r="D54" s="44">
        <v>281167</v>
      </c>
      <c r="E54" s="44">
        <v>13807</v>
      </c>
      <c r="F54" s="44">
        <v>116060</v>
      </c>
      <c r="G54" s="44">
        <v>1893</v>
      </c>
      <c r="H54" s="59">
        <v>128007</v>
      </c>
      <c r="I54" s="60">
        <f t="shared" si="1"/>
        <v>753417</v>
      </c>
    </row>
    <row r="55" spans="2:11" ht="18" customHeight="1">
      <c r="B55" s="40" t="s">
        <v>613</v>
      </c>
      <c r="C55" s="67">
        <f>SUM('4 講座対象'!F68)</f>
        <v>201746</v>
      </c>
      <c r="D55" s="68">
        <f>SUM('4 講座対象'!I68)</f>
        <v>277840</v>
      </c>
      <c r="E55" s="68">
        <f>SUM('4 講座対象'!L68)</f>
        <v>11702</v>
      </c>
      <c r="F55" s="68">
        <f>SUM('4 講座対象'!S68)</f>
        <v>126382</v>
      </c>
      <c r="G55" s="68">
        <f>SUM('4 講座対象'!V68)</f>
        <v>2185</v>
      </c>
      <c r="H55" s="113">
        <f>SUM('4 講座対象'!Y68)</f>
        <v>118009</v>
      </c>
      <c r="I55" s="69">
        <f t="shared" si="1"/>
        <v>737864</v>
      </c>
    </row>
    <row r="56" spans="2:11" ht="18" customHeight="1">
      <c r="B56" s="33" t="s">
        <v>260</v>
      </c>
      <c r="C56" s="33"/>
      <c r="D56" s="33"/>
      <c r="E56" s="33"/>
      <c r="F56" s="33"/>
      <c r="G56" s="33"/>
      <c r="H56" s="33"/>
      <c r="I56" s="33"/>
      <c r="J56" s="600"/>
      <c r="K56" s="600"/>
    </row>
  </sheetData>
  <phoneticPr fontId="7"/>
  <printOptions horizontalCentered="1"/>
  <pageMargins left="0.70866141732283472" right="0.70866141732283472" top="0.74803149606299213" bottom="0.74803149606299213" header="0.31496062992125984" footer="0.31496062992125984"/>
  <pageSetup paperSize="9" scale="77" orientation="portrait" r:id="rId1"/>
  <headerFooter>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088E-D567-4FF3-B0C0-6BAF7E1C0404}">
  <dimension ref="B1:N66"/>
  <sheetViews>
    <sheetView view="pageBreakPreview" zoomScaleNormal="100" zoomScaleSheetLayoutView="100" workbookViewId="0">
      <selection activeCell="E28" sqref="E28"/>
    </sheetView>
  </sheetViews>
  <sheetFormatPr defaultColWidth="9" defaultRowHeight="13"/>
  <cols>
    <col min="1" max="1" width="0.90625" style="2" customWidth="1"/>
    <col min="2" max="2" width="5.6328125" style="2" customWidth="1"/>
    <col min="3" max="14" width="6.6328125" style="2" customWidth="1"/>
    <col min="15" max="15" width="0.90625" style="2" customWidth="1"/>
    <col min="16" max="16384" width="9" style="2"/>
  </cols>
  <sheetData>
    <row r="1" spans="2:12" ht="14.5" customHeight="1">
      <c r="B1" s="2" t="s">
        <v>274</v>
      </c>
    </row>
    <row r="2" spans="2:12" ht="14.5" customHeight="1">
      <c r="B2" s="992" t="s">
        <v>160</v>
      </c>
      <c r="C2" s="988" t="s">
        <v>504</v>
      </c>
      <c r="D2" s="989"/>
      <c r="E2" s="988" t="s">
        <v>89</v>
      </c>
      <c r="F2" s="989"/>
      <c r="G2" s="988" t="s">
        <v>90</v>
      </c>
      <c r="H2" s="989"/>
      <c r="I2" s="988" t="s">
        <v>91</v>
      </c>
      <c r="J2" s="989"/>
      <c r="K2" s="988" t="s">
        <v>275</v>
      </c>
      <c r="L2" s="989"/>
    </row>
    <row r="3" spans="2:12" ht="14.5" customHeight="1">
      <c r="B3" s="993"/>
      <c r="C3" s="990"/>
      <c r="D3" s="991"/>
      <c r="E3" s="990"/>
      <c r="F3" s="991"/>
      <c r="G3" s="990"/>
      <c r="H3" s="991"/>
      <c r="I3" s="990"/>
      <c r="J3" s="991"/>
      <c r="K3" s="990"/>
      <c r="L3" s="991"/>
    </row>
    <row r="4" spans="2:12" ht="14.5" customHeight="1">
      <c r="B4" s="994"/>
      <c r="C4" s="11" t="s">
        <v>86</v>
      </c>
      <c r="D4" s="12" t="s">
        <v>88</v>
      </c>
      <c r="E4" s="11" t="s">
        <v>86</v>
      </c>
      <c r="F4" s="12" t="s">
        <v>88</v>
      </c>
      <c r="G4" s="11" t="s">
        <v>86</v>
      </c>
      <c r="H4" s="12" t="s">
        <v>88</v>
      </c>
      <c r="I4" s="11" t="s">
        <v>86</v>
      </c>
      <c r="J4" s="12" t="s">
        <v>88</v>
      </c>
      <c r="K4" s="11" t="s">
        <v>86</v>
      </c>
      <c r="L4" s="12" t="s">
        <v>88</v>
      </c>
    </row>
    <row r="5" spans="2:12" ht="14.5" customHeight="1">
      <c r="B5" s="1" t="s">
        <v>276</v>
      </c>
      <c r="C5" s="6">
        <v>308</v>
      </c>
      <c r="D5" s="13">
        <v>53492</v>
      </c>
      <c r="E5" s="6">
        <v>314</v>
      </c>
      <c r="F5" s="13">
        <v>61515</v>
      </c>
      <c r="G5" s="6">
        <v>385</v>
      </c>
      <c r="H5" s="13">
        <v>59904</v>
      </c>
      <c r="I5" s="6">
        <v>453</v>
      </c>
      <c r="J5" s="13">
        <v>196448</v>
      </c>
      <c r="K5" s="6"/>
      <c r="L5" s="9"/>
    </row>
    <row r="6" spans="2:12" ht="14.5" customHeight="1">
      <c r="B6" s="1" t="s">
        <v>277</v>
      </c>
      <c r="C6" s="6">
        <v>483</v>
      </c>
      <c r="D6" s="13">
        <v>73550</v>
      </c>
      <c r="E6" s="6">
        <v>319</v>
      </c>
      <c r="F6" s="13">
        <v>65983</v>
      </c>
      <c r="G6" s="6">
        <v>403</v>
      </c>
      <c r="H6" s="13">
        <v>59457</v>
      </c>
      <c r="I6" s="6">
        <v>499</v>
      </c>
      <c r="J6" s="13">
        <v>192133</v>
      </c>
      <c r="K6" s="6"/>
      <c r="L6" s="9"/>
    </row>
    <row r="7" spans="2:12" ht="14.5" customHeight="1">
      <c r="B7" s="1" t="s">
        <v>245</v>
      </c>
      <c r="C7" s="6">
        <v>414</v>
      </c>
      <c r="D7" s="13">
        <v>64994</v>
      </c>
      <c r="E7" s="6">
        <v>301</v>
      </c>
      <c r="F7" s="13">
        <v>64629</v>
      </c>
      <c r="G7" s="6">
        <v>408</v>
      </c>
      <c r="H7" s="13">
        <v>52843</v>
      </c>
      <c r="I7" s="6">
        <v>451</v>
      </c>
      <c r="J7" s="13">
        <v>197610</v>
      </c>
      <c r="K7" s="6"/>
      <c r="L7" s="9"/>
    </row>
    <row r="8" spans="2:12" ht="14.5" customHeight="1">
      <c r="B8" s="1" t="s">
        <v>278</v>
      </c>
      <c r="C8" s="6">
        <v>495</v>
      </c>
      <c r="D8" s="13">
        <v>65862</v>
      </c>
      <c r="E8" s="6">
        <v>278</v>
      </c>
      <c r="F8" s="13">
        <v>58068</v>
      </c>
      <c r="G8" s="6">
        <v>357</v>
      </c>
      <c r="H8" s="13">
        <v>46546</v>
      </c>
      <c r="I8" s="6">
        <v>433</v>
      </c>
      <c r="J8" s="13">
        <v>183966</v>
      </c>
      <c r="K8" s="6"/>
      <c r="L8" s="9"/>
    </row>
    <row r="9" spans="2:12" ht="14.5" customHeight="1">
      <c r="B9" s="1" t="s">
        <v>248</v>
      </c>
      <c r="C9" s="6">
        <v>459</v>
      </c>
      <c r="D9" s="13">
        <v>55191</v>
      </c>
      <c r="E9" s="6">
        <v>275</v>
      </c>
      <c r="F9" s="13">
        <v>51606</v>
      </c>
      <c r="G9" s="6">
        <v>307</v>
      </c>
      <c r="H9" s="13">
        <v>38851</v>
      </c>
      <c r="I9" s="6">
        <v>444</v>
      </c>
      <c r="J9" s="13">
        <v>189076</v>
      </c>
      <c r="K9" s="6"/>
      <c r="L9" s="9"/>
    </row>
    <row r="10" spans="2:12" ht="14.5" customHeight="1">
      <c r="B10" s="14" t="s">
        <v>98</v>
      </c>
      <c r="C10" s="6">
        <v>441</v>
      </c>
      <c r="D10" s="13">
        <v>60203</v>
      </c>
      <c r="E10" s="6">
        <v>402</v>
      </c>
      <c r="F10" s="13">
        <v>58239</v>
      </c>
      <c r="G10" s="6">
        <v>304</v>
      </c>
      <c r="H10" s="13">
        <v>34896</v>
      </c>
      <c r="I10" s="6">
        <v>431</v>
      </c>
      <c r="J10" s="13">
        <v>192591</v>
      </c>
      <c r="K10" s="6"/>
      <c r="L10" s="9"/>
    </row>
    <row r="11" spans="2:12" ht="14.5" customHeight="1">
      <c r="B11" s="14" t="s">
        <v>99</v>
      </c>
      <c r="C11" s="6">
        <v>634</v>
      </c>
      <c r="D11" s="13">
        <v>109240</v>
      </c>
      <c r="E11" s="6">
        <v>196</v>
      </c>
      <c r="F11" s="13">
        <v>20792</v>
      </c>
      <c r="G11" s="6">
        <v>250</v>
      </c>
      <c r="H11" s="13">
        <v>24842</v>
      </c>
      <c r="I11" s="6">
        <v>913</v>
      </c>
      <c r="J11" s="13">
        <v>156078</v>
      </c>
      <c r="K11" s="6"/>
      <c r="L11" s="9"/>
    </row>
    <row r="12" spans="2:12" ht="14.5" customHeight="1">
      <c r="B12" s="14" t="s">
        <v>100</v>
      </c>
      <c r="C12" s="6">
        <v>1181</v>
      </c>
      <c r="D12" s="13">
        <v>121946</v>
      </c>
      <c r="E12" s="6">
        <v>788</v>
      </c>
      <c r="F12" s="13">
        <v>108845</v>
      </c>
      <c r="G12" s="6">
        <v>336</v>
      </c>
      <c r="H12" s="13">
        <v>32047</v>
      </c>
      <c r="I12" s="6">
        <v>525</v>
      </c>
      <c r="J12" s="13">
        <v>157355</v>
      </c>
      <c r="K12" s="6"/>
      <c r="L12" s="9"/>
    </row>
    <row r="13" spans="2:12" ht="14.5" customHeight="1">
      <c r="B13" s="14" t="s">
        <v>101</v>
      </c>
      <c r="C13" s="6">
        <v>1327</v>
      </c>
      <c r="D13" s="13">
        <v>104462</v>
      </c>
      <c r="E13" s="6">
        <v>489</v>
      </c>
      <c r="F13" s="13">
        <v>114006</v>
      </c>
      <c r="G13" s="6">
        <v>281</v>
      </c>
      <c r="H13" s="13">
        <v>24408</v>
      </c>
      <c r="I13" s="6">
        <v>582</v>
      </c>
      <c r="J13" s="13">
        <v>168744</v>
      </c>
      <c r="K13" s="6"/>
      <c r="L13" s="9"/>
    </row>
    <row r="14" spans="2:12" ht="14.5" customHeight="1">
      <c r="B14" s="14" t="s">
        <v>247</v>
      </c>
      <c r="C14" s="6">
        <v>916</v>
      </c>
      <c r="D14" s="13">
        <v>67993</v>
      </c>
      <c r="E14" s="6">
        <v>274</v>
      </c>
      <c r="F14" s="13">
        <v>55347</v>
      </c>
      <c r="G14" s="6">
        <v>280</v>
      </c>
      <c r="H14" s="13">
        <v>21117</v>
      </c>
      <c r="I14" s="6">
        <v>423</v>
      </c>
      <c r="J14" s="13">
        <v>183211</v>
      </c>
      <c r="K14" s="6"/>
      <c r="L14" s="9"/>
    </row>
    <row r="15" spans="2:12" ht="14.5" customHeight="1">
      <c r="B15" s="14" t="s">
        <v>102</v>
      </c>
      <c r="C15" s="6">
        <v>743</v>
      </c>
      <c r="D15" s="13">
        <v>48878</v>
      </c>
      <c r="E15" s="6">
        <v>166</v>
      </c>
      <c r="F15" s="13">
        <v>32491</v>
      </c>
      <c r="G15" s="6">
        <v>250</v>
      </c>
      <c r="H15" s="13">
        <v>17942</v>
      </c>
      <c r="I15" s="6">
        <v>587</v>
      </c>
      <c r="J15" s="13">
        <v>162598</v>
      </c>
      <c r="K15" s="6"/>
      <c r="L15" s="9"/>
    </row>
    <row r="16" spans="2:12" ht="14.5" customHeight="1">
      <c r="B16" s="14" t="s">
        <v>103</v>
      </c>
      <c r="C16" s="6">
        <v>688</v>
      </c>
      <c r="D16" s="13">
        <v>64589</v>
      </c>
      <c r="E16" s="6">
        <v>474</v>
      </c>
      <c r="F16" s="13">
        <v>58772</v>
      </c>
      <c r="G16" s="6">
        <v>215</v>
      </c>
      <c r="H16" s="13">
        <v>18074</v>
      </c>
      <c r="I16" s="6">
        <v>489</v>
      </c>
      <c r="J16" s="13">
        <v>135676</v>
      </c>
      <c r="K16" s="6"/>
      <c r="L16" s="9"/>
    </row>
    <row r="17" spans="2:12" ht="14.5" customHeight="1">
      <c r="B17" s="14" t="s">
        <v>104</v>
      </c>
      <c r="C17" s="6">
        <v>1279</v>
      </c>
      <c r="D17" s="13">
        <v>72028</v>
      </c>
      <c r="E17" s="6">
        <v>488</v>
      </c>
      <c r="F17" s="13">
        <v>57420</v>
      </c>
      <c r="G17" s="6">
        <v>272</v>
      </c>
      <c r="H17" s="13">
        <v>18062</v>
      </c>
      <c r="I17" s="6">
        <v>644</v>
      </c>
      <c r="J17" s="13">
        <v>161334</v>
      </c>
      <c r="K17" s="6"/>
      <c r="L17" s="9"/>
    </row>
    <row r="18" spans="2:12" ht="14.5" customHeight="1">
      <c r="B18" s="14" t="s">
        <v>105</v>
      </c>
      <c r="C18" s="6">
        <v>982</v>
      </c>
      <c r="D18" s="13">
        <v>53548</v>
      </c>
      <c r="E18" s="6">
        <v>960</v>
      </c>
      <c r="F18" s="13">
        <v>70290</v>
      </c>
      <c r="G18" s="6">
        <v>236</v>
      </c>
      <c r="H18" s="13">
        <v>13917</v>
      </c>
      <c r="I18" s="6">
        <v>817</v>
      </c>
      <c r="J18" s="13">
        <v>168482</v>
      </c>
      <c r="K18" s="6"/>
      <c r="L18" s="9"/>
    </row>
    <row r="19" spans="2:12" ht="14.5" customHeight="1">
      <c r="B19" s="14" t="s">
        <v>106</v>
      </c>
      <c r="C19" s="6">
        <v>610</v>
      </c>
      <c r="D19" s="13">
        <v>49599</v>
      </c>
      <c r="E19" s="6">
        <v>861</v>
      </c>
      <c r="F19" s="13">
        <v>57219</v>
      </c>
      <c r="G19" s="6">
        <v>174</v>
      </c>
      <c r="H19" s="13">
        <v>10449</v>
      </c>
      <c r="I19" s="6">
        <v>647</v>
      </c>
      <c r="J19" s="13">
        <v>148131</v>
      </c>
      <c r="K19" s="6"/>
      <c r="L19" s="9"/>
    </row>
    <row r="20" spans="2:12" ht="14.5" customHeight="1">
      <c r="B20" s="14" t="s">
        <v>107</v>
      </c>
      <c r="C20" s="6">
        <v>1100</v>
      </c>
      <c r="D20" s="13">
        <v>105232</v>
      </c>
      <c r="E20" s="6">
        <v>2476</v>
      </c>
      <c r="F20" s="13">
        <v>208769</v>
      </c>
      <c r="G20" s="6">
        <v>194</v>
      </c>
      <c r="H20" s="13">
        <v>9741</v>
      </c>
      <c r="I20" s="6">
        <v>1211</v>
      </c>
      <c r="J20" s="13">
        <v>170503</v>
      </c>
      <c r="K20" s="6"/>
      <c r="L20" s="9"/>
    </row>
    <row r="21" spans="2:12" ht="14.5" customHeight="1">
      <c r="B21" s="14" t="s">
        <v>108</v>
      </c>
      <c r="C21" s="6">
        <v>1029</v>
      </c>
      <c r="D21" s="13">
        <v>90411</v>
      </c>
      <c r="E21" s="6">
        <v>1282</v>
      </c>
      <c r="F21" s="13">
        <v>111827</v>
      </c>
      <c r="G21" s="6">
        <v>213</v>
      </c>
      <c r="H21" s="13">
        <v>12482</v>
      </c>
      <c r="I21" s="6">
        <v>928</v>
      </c>
      <c r="J21" s="13">
        <v>139191</v>
      </c>
      <c r="K21" s="6"/>
      <c r="L21" s="9"/>
    </row>
    <row r="22" spans="2:12" ht="14.5" customHeight="1">
      <c r="B22" s="14" t="s">
        <v>109</v>
      </c>
      <c r="C22" s="6">
        <v>842</v>
      </c>
      <c r="D22" s="13">
        <v>67764</v>
      </c>
      <c r="E22" s="6">
        <v>970</v>
      </c>
      <c r="F22" s="13">
        <v>73682</v>
      </c>
      <c r="G22" s="6">
        <v>194</v>
      </c>
      <c r="H22" s="13">
        <v>8034</v>
      </c>
      <c r="I22" s="6">
        <v>738</v>
      </c>
      <c r="J22" s="13">
        <v>150176</v>
      </c>
      <c r="K22" s="6"/>
      <c r="L22" s="9"/>
    </row>
    <row r="23" spans="2:12" ht="14.5" customHeight="1">
      <c r="B23" s="15" t="s">
        <v>110</v>
      </c>
      <c r="C23" s="5">
        <v>687</v>
      </c>
      <c r="D23" s="16">
        <v>66980</v>
      </c>
      <c r="E23" s="5">
        <v>622</v>
      </c>
      <c r="F23" s="16">
        <v>48091</v>
      </c>
      <c r="G23" s="5">
        <v>113</v>
      </c>
      <c r="H23" s="16">
        <v>6669</v>
      </c>
      <c r="I23" s="5">
        <v>757</v>
      </c>
      <c r="J23" s="16">
        <v>149423</v>
      </c>
      <c r="K23" s="5"/>
      <c r="L23" s="17"/>
    </row>
    <row r="24" spans="2:12" ht="14.5" customHeight="1">
      <c r="B24" s="7" t="s">
        <v>246</v>
      </c>
      <c r="C24" s="6">
        <v>1226</v>
      </c>
      <c r="D24" s="13">
        <v>98904</v>
      </c>
      <c r="E24" s="6">
        <v>2685</v>
      </c>
      <c r="F24" s="16">
        <v>116652</v>
      </c>
      <c r="G24" s="5">
        <v>229</v>
      </c>
      <c r="H24" s="16">
        <v>7831</v>
      </c>
      <c r="I24" s="6">
        <v>1100</v>
      </c>
      <c r="J24" s="13">
        <v>176232</v>
      </c>
      <c r="K24" s="6"/>
      <c r="L24" s="9"/>
    </row>
    <row r="25" spans="2:12" ht="14.5" customHeight="1">
      <c r="B25" s="7" t="s">
        <v>204</v>
      </c>
      <c r="C25" s="6">
        <v>1482</v>
      </c>
      <c r="D25" s="13">
        <v>124915</v>
      </c>
      <c r="E25" s="6">
        <v>2599</v>
      </c>
      <c r="F25" s="16">
        <v>149399</v>
      </c>
      <c r="G25" s="5">
        <v>223</v>
      </c>
      <c r="H25" s="16">
        <v>9968</v>
      </c>
      <c r="I25" s="19">
        <v>965</v>
      </c>
      <c r="J25" s="18">
        <v>172100</v>
      </c>
      <c r="K25" s="6"/>
      <c r="L25" s="13"/>
    </row>
    <row r="26" spans="2:12" ht="14.5" customHeight="1">
      <c r="B26" s="14" t="s">
        <v>249</v>
      </c>
      <c r="C26" s="6">
        <v>1155</v>
      </c>
      <c r="D26" s="13">
        <v>147304</v>
      </c>
      <c r="E26" s="6">
        <v>2012</v>
      </c>
      <c r="F26" s="13">
        <v>105893</v>
      </c>
      <c r="G26" s="6">
        <v>145</v>
      </c>
      <c r="H26" s="13">
        <v>7514</v>
      </c>
      <c r="I26" s="6">
        <v>862</v>
      </c>
      <c r="J26" s="13">
        <v>151887</v>
      </c>
      <c r="K26" s="6">
        <v>31</v>
      </c>
      <c r="L26" s="9">
        <v>4218</v>
      </c>
    </row>
    <row r="27" spans="2:12" ht="14.5" customHeight="1">
      <c r="B27" s="14" t="s">
        <v>242</v>
      </c>
      <c r="C27" s="6">
        <v>1146</v>
      </c>
      <c r="D27" s="13">
        <v>158434</v>
      </c>
      <c r="E27" s="6">
        <v>2431</v>
      </c>
      <c r="F27" s="13">
        <v>133308</v>
      </c>
      <c r="G27" s="6">
        <v>337</v>
      </c>
      <c r="H27" s="13">
        <v>8814</v>
      </c>
      <c r="I27" s="6">
        <v>703</v>
      </c>
      <c r="J27" s="13">
        <v>147989</v>
      </c>
      <c r="K27" s="6">
        <v>28</v>
      </c>
      <c r="L27" s="9">
        <v>4021</v>
      </c>
    </row>
    <row r="28" spans="2:12" ht="14.5" customHeight="1">
      <c r="B28" s="21" t="s">
        <v>264</v>
      </c>
      <c r="C28" s="19">
        <v>1219</v>
      </c>
      <c r="D28" s="18">
        <v>142021</v>
      </c>
      <c r="E28" s="19">
        <v>1845</v>
      </c>
      <c r="F28" s="18">
        <v>96519</v>
      </c>
      <c r="G28" s="19">
        <v>258</v>
      </c>
      <c r="H28" s="18">
        <v>7270</v>
      </c>
      <c r="I28" s="19">
        <v>708</v>
      </c>
      <c r="J28" s="18">
        <v>141430</v>
      </c>
      <c r="K28" s="19">
        <v>23</v>
      </c>
      <c r="L28" s="20">
        <v>3053</v>
      </c>
    </row>
    <row r="29" spans="2:12" ht="14.5" customHeight="1">
      <c r="B29" s="14" t="s">
        <v>272</v>
      </c>
      <c r="C29" s="6">
        <v>870</v>
      </c>
      <c r="D29" s="13">
        <v>79019</v>
      </c>
      <c r="E29" s="6">
        <v>1794</v>
      </c>
      <c r="F29" s="13">
        <v>94829</v>
      </c>
      <c r="G29" s="6">
        <v>242</v>
      </c>
      <c r="H29" s="13">
        <v>9253</v>
      </c>
      <c r="I29" s="6">
        <v>661</v>
      </c>
      <c r="J29" s="13">
        <v>14815</v>
      </c>
      <c r="K29" s="6">
        <v>44</v>
      </c>
      <c r="L29" s="9">
        <v>3554</v>
      </c>
    </row>
    <row r="30" spans="2:12" ht="14.5" customHeight="1">
      <c r="B30" s="14" t="s">
        <v>286</v>
      </c>
      <c r="C30" s="6">
        <v>669</v>
      </c>
      <c r="D30" s="13">
        <v>51952</v>
      </c>
      <c r="E30" s="6">
        <v>994</v>
      </c>
      <c r="F30" s="13">
        <v>29638</v>
      </c>
      <c r="G30" s="6">
        <v>51</v>
      </c>
      <c r="H30" s="13">
        <v>2147</v>
      </c>
      <c r="I30" s="6">
        <v>284</v>
      </c>
      <c r="J30" s="13">
        <v>31406</v>
      </c>
      <c r="K30" s="6">
        <v>22</v>
      </c>
      <c r="L30" s="9">
        <v>415</v>
      </c>
    </row>
    <row r="31" spans="2:12" ht="14.5" customHeight="1">
      <c r="B31" s="72" t="s">
        <v>290</v>
      </c>
      <c r="C31" s="62">
        <v>1096</v>
      </c>
      <c r="D31" s="75">
        <v>42283</v>
      </c>
      <c r="E31" s="62">
        <v>1473</v>
      </c>
      <c r="F31" s="75">
        <v>60144</v>
      </c>
      <c r="G31" s="62">
        <v>69</v>
      </c>
      <c r="H31" s="75">
        <v>3266</v>
      </c>
      <c r="I31" s="62">
        <v>599</v>
      </c>
      <c r="J31" s="75">
        <v>58612</v>
      </c>
      <c r="K31" s="62">
        <v>30</v>
      </c>
      <c r="L31" s="65">
        <v>941</v>
      </c>
    </row>
    <row r="32" spans="2:12" ht="14.5" customHeight="1">
      <c r="B32" s="14" t="s">
        <v>422</v>
      </c>
      <c r="C32" s="22">
        <v>1738</v>
      </c>
      <c r="D32" s="114">
        <v>122402</v>
      </c>
      <c r="E32" s="22">
        <v>2183</v>
      </c>
      <c r="F32" s="114">
        <v>72120</v>
      </c>
      <c r="G32" s="22">
        <v>160</v>
      </c>
      <c r="H32" s="114">
        <v>3960</v>
      </c>
      <c r="I32" s="22">
        <v>986</v>
      </c>
      <c r="J32" s="114">
        <v>76406</v>
      </c>
      <c r="K32" s="22">
        <v>21</v>
      </c>
      <c r="L32" s="60">
        <v>1255</v>
      </c>
    </row>
    <row r="33" spans="2:14" ht="14.5" customHeight="1">
      <c r="B33" s="28" t="s">
        <v>613</v>
      </c>
      <c r="C33" s="67">
        <f>SUM('5 講座内容'!D68)</f>
        <v>1041</v>
      </c>
      <c r="D33" s="76">
        <f>SUM('5 講座内容'!F68)</f>
        <v>107991</v>
      </c>
      <c r="E33" s="67">
        <f>SUM('5 講座内容'!G68)</f>
        <v>2205</v>
      </c>
      <c r="F33" s="76">
        <f>SUM('5 講座内容'!I68)</f>
        <v>93761</v>
      </c>
      <c r="G33" s="67">
        <f>SUM('5 講座内容'!J68)</f>
        <v>87</v>
      </c>
      <c r="H33" s="76">
        <f>SUM('5 講座内容'!L68)</f>
        <v>3893</v>
      </c>
      <c r="I33" s="67">
        <f>SUM('5 講座内容'!M68)</f>
        <v>1037</v>
      </c>
      <c r="J33" s="76">
        <f>SUM('5 講座内容'!O68)</f>
        <v>92386</v>
      </c>
      <c r="K33" s="67">
        <f>SUM('5 講座内容'!T68)</f>
        <v>40</v>
      </c>
      <c r="L33" s="69">
        <f>SUM('5 講座内容'!V68)</f>
        <v>2058</v>
      </c>
    </row>
    <row r="34" spans="2:14" ht="14.5" customHeight="1">
      <c r="B34" s="4"/>
      <c r="C34" s="3"/>
      <c r="D34" s="3"/>
      <c r="E34" s="3"/>
      <c r="F34" s="3"/>
      <c r="G34" s="3"/>
      <c r="H34" s="3"/>
      <c r="I34" s="3"/>
      <c r="J34" s="3"/>
      <c r="K34" s="3"/>
      <c r="L34" s="3"/>
      <c r="M34" s="3"/>
      <c r="N34" s="3"/>
    </row>
    <row r="35" spans="2:14" ht="14.5" customHeight="1">
      <c r="B35" s="992" t="s">
        <v>160</v>
      </c>
      <c r="C35" s="988" t="s">
        <v>92</v>
      </c>
      <c r="D35" s="989"/>
      <c r="E35" s="995" t="s">
        <v>279</v>
      </c>
      <c r="F35" s="996"/>
      <c r="G35" s="996"/>
      <c r="H35" s="996"/>
      <c r="I35" s="996"/>
      <c r="J35" s="996"/>
      <c r="K35" s="996"/>
      <c r="L35" s="997"/>
    </row>
    <row r="36" spans="2:14" ht="14.5" customHeight="1">
      <c r="B36" s="993"/>
      <c r="C36" s="990"/>
      <c r="D36" s="991"/>
      <c r="E36" s="995" t="s">
        <v>94</v>
      </c>
      <c r="F36" s="997"/>
      <c r="G36" s="995" t="s">
        <v>280</v>
      </c>
      <c r="H36" s="997"/>
      <c r="I36" s="995" t="s">
        <v>96</v>
      </c>
      <c r="J36" s="997"/>
      <c r="K36" s="995" t="s">
        <v>281</v>
      </c>
      <c r="L36" s="997"/>
    </row>
    <row r="37" spans="2:14" ht="14.5" customHeight="1">
      <c r="B37" s="994"/>
      <c r="C37" s="11" t="s">
        <v>86</v>
      </c>
      <c r="D37" s="12" t="s">
        <v>88</v>
      </c>
      <c r="E37" s="11" t="s">
        <v>86</v>
      </c>
      <c r="F37" s="12" t="s">
        <v>88</v>
      </c>
      <c r="G37" s="11" t="s">
        <v>86</v>
      </c>
      <c r="H37" s="12" t="s">
        <v>88</v>
      </c>
      <c r="I37" s="11" t="s">
        <v>86</v>
      </c>
      <c r="J37" s="12" t="s">
        <v>88</v>
      </c>
      <c r="K37" s="11" t="s">
        <v>86</v>
      </c>
      <c r="L37" s="12" t="s">
        <v>88</v>
      </c>
    </row>
    <row r="38" spans="2:14" ht="14.5" customHeight="1">
      <c r="B38" s="1" t="s">
        <v>276</v>
      </c>
      <c r="C38" s="6">
        <v>80</v>
      </c>
      <c r="D38" s="13">
        <v>10753</v>
      </c>
      <c r="E38" s="6">
        <v>181</v>
      </c>
      <c r="F38" s="13">
        <v>32900</v>
      </c>
      <c r="G38" s="6">
        <v>37</v>
      </c>
      <c r="H38" s="13">
        <v>755</v>
      </c>
      <c r="I38" s="6"/>
      <c r="J38" s="13"/>
      <c r="K38" s="6">
        <v>773</v>
      </c>
      <c r="L38" s="13">
        <v>121994</v>
      </c>
    </row>
    <row r="39" spans="2:14" ht="14.5" customHeight="1">
      <c r="B39" s="1" t="s">
        <v>277</v>
      </c>
      <c r="C39" s="6">
        <v>94</v>
      </c>
      <c r="D39" s="13">
        <v>12505</v>
      </c>
      <c r="E39" s="6">
        <v>165</v>
      </c>
      <c r="F39" s="13">
        <v>37492</v>
      </c>
      <c r="G39" s="6">
        <v>13</v>
      </c>
      <c r="H39" s="13">
        <v>2017</v>
      </c>
      <c r="I39" s="6"/>
      <c r="J39" s="13"/>
      <c r="K39" s="6">
        <v>806</v>
      </c>
      <c r="L39" s="13">
        <v>134412</v>
      </c>
    </row>
    <row r="40" spans="2:14" ht="14.5" customHeight="1">
      <c r="B40" s="1" t="s">
        <v>245</v>
      </c>
      <c r="C40" s="6">
        <v>87</v>
      </c>
      <c r="D40" s="13">
        <v>12257</v>
      </c>
      <c r="E40" s="6">
        <v>169</v>
      </c>
      <c r="F40" s="13">
        <v>31182</v>
      </c>
      <c r="G40" s="6">
        <v>10</v>
      </c>
      <c r="H40" s="13">
        <v>1032</v>
      </c>
      <c r="I40" s="6"/>
      <c r="J40" s="13"/>
      <c r="K40" s="6">
        <v>842</v>
      </c>
      <c r="L40" s="13">
        <v>136180</v>
      </c>
    </row>
    <row r="41" spans="2:14" ht="14.5" customHeight="1">
      <c r="B41" s="1" t="s">
        <v>278</v>
      </c>
      <c r="C41" s="6">
        <v>108</v>
      </c>
      <c r="D41" s="13">
        <v>10967</v>
      </c>
      <c r="E41" s="6">
        <v>182</v>
      </c>
      <c r="F41" s="13">
        <v>28423</v>
      </c>
      <c r="G41" s="6">
        <v>6</v>
      </c>
      <c r="H41" s="13">
        <v>1400</v>
      </c>
      <c r="I41" s="6"/>
      <c r="J41" s="13"/>
      <c r="K41" s="6">
        <v>636</v>
      </c>
      <c r="L41" s="13">
        <v>118805</v>
      </c>
    </row>
    <row r="42" spans="2:14" ht="14.5" customHeight="1">
      <c r="B42" s="1" t="s">
        <v>248</v>
      </c>
      <c r="C42" s="6">
        <v>100</v>
      </c>
      <c r="D42" s="13">
        <v>11028</v>
      </c>
      <c r="E42" s="6">
        <v>194</v>
      </c>
      <c r="F42" s="13">
        <v>34980</v>
      </c>
      <c r="G42" s="6">
        <v>5</v>
      </c>
      <c r="H42" s="13">
        <v>624</v>
      </c>
      <c r="I42" s="6"/>
      <c r="J42" s="13"/>
      <c r="K42" s="6">
        <v>719</v>
      </c>
      <c r="L42" s="13">
        <v>125111</v>
      </c>
    </row>
    <row r="43" spans="2:14" ht="14.5" customHeight="1">
      <c r="B43" s="14" t="s">
        <v>98</v>
      </c>
      <c r="C43" s="6">
        <v>103</v>
      </c>
      <c r="D43" s="13">
        <v>11265</v>
      </c>
      <c r="E43" s="6">
        <v>215</v>
      </c>
      <c r="F43" s="13">
        <v>34485</v>
      </c>
      <c r="G43" s="6">
        <v>6</v>
      </c>
      <c r="H43" s="13">
        <v>393</v>
      </c>
      <c r="I43" s="6"/>
      <c r="J43" s="13"/>
      <c r="K43" s="6">
        <v>723</v>
      </c>
      <c r="L43" s="13">
        <v>110189</v>
      </c>
    </row>
    <row r="44" spans="2:14" ht="14.5" customHeight="1">
      <c r="B44" s="14" t="s">
        <v>99</v>
      </c>
      <c r="C44" s="6">
        <v>107</v>
      </c>
      <c r="D44" s="13">
        <v>8579</v>
      </c>
      <c r="E44" s="6">
        <v>276</v>
      </c>
      <c r="F44" s="13">
        <v>34303</v>
      </c>
      <c r="G44" s="6">
        <v>43</v>
      </c>
      <c r="H44" s="13">
        <v>1155</v>
      </c>
      <c r="I44" s="6"/>
      <c r="J44" s="13"/>
      <c r="K44" s="6">
        <v>1144</v>
      </c>
      <c r="L44" s="13">
        <v>90586</v>
      </c>
    </row>
    <row r="45" spans="2:14" ht="14.5" customHeight="1">
      <c r="B45" s="14" t="s">
        <v>100</v>
      </c>
      <c r="C45" s="6">
        <v>95</v>
      </c>
      <c r="D45" s="13">
        <v>8913</v>
      </c>
      <c r="E45" s="6">
        <v>273</v>
      </c>
      <c r="F45" s="13">
        <v>31979</v>
      </c>
      <c r="G45" s="6">
        <v>22</v>
      </c>
      <c r="H45" s="13">
        <v>894</v>
      </c>
      <c r="I45" s="6"/>
      <c r="J45" s="13"/>
      <c r="K45" s="6">
        <v>1037</v>
      </c>
      <c r="L45" s="13">
        <v>112643</v>
      </c>
    </row>
    <row r="46" spans="2:14" ht="14.5" customHeight="1">
      <c r="B46" s="14" t="s">
        <v>101</v>
      </c>
      <c r="C46" s="6">
        <v>212</v>
      </c>
      <c r="D46" s="13">
        <v>7137</v>
      </c>
      <c r="E46" s="6">
        <v>1463</v>
      </c>
      <c r="F46" s="13">
        <v>47374</v>
      </c>
      <c r="G46" s="6">
        <v>33</v>
      </c>
      <c r="H46" s="13">
        <v>546</v>
      </c>
      <c r="I46" s="6"/>
      <c r="J46" s="13"/>
      <c r="K46" s="6">
        <v>3015</v>
      </c>
      <c r="L46" s="13">
        <v>112233</v>
      </c>
    </row>
    <row r="47" spans="2:14" ht="14.5" customHeight="1">
      <c r="B47" s="14" t="s">
        <v>247</v>
      </c>
      <c r="C47" s="6">
        <v>88</v>
      </c>
      <c r="D47" s="13">
        <v>5004</v>
      </c>
      <c r="E47" s="6">
        <v>317</v>
      </c>
      <c r="F47" s="13">
        <v>39147</v>
      </c>
      <c r="G47" s="6">
        <v>8</v>
      </c>
      <c r="H47" s="13">
        <v>371</v>
      </c>
      <c r="I47" s="6"/>
      <c r="J47" s="13"/>
      <c r="K47" s="6">
        <v>2378</v>
      </c>
      <c r="L47" s="13">
        <v>100212</v>
      </c>
    </row>
    <row r="48" spans="2:14" ht="14.5" customHeight="1">
      <c r="B48" s="14" t="s">
        <v>102</v>
      </c>
      <c r="C48" s="6">
        <v>89</v>
      </c>
      <c r="D48" s="13">
        <v>4896</v>
      </c>
      <c r="E48" s="6">
        <v>314</v>
      </c>
      <c r="F48" s="13">
        <v>50907</v>
      </c>
      <c r="G48" s="6">
        <v>7</v>
      </c>
      <c r="H48" s="13">
        <v>268</v>
      </c>
      <c r="I48" s="6"/>
      <c r="J48" s="13"/>
      <c r="K48" s="6">
        <v>903</v>
      </c>
      <c r="L48" s="13">
        <v>99164</v>
      </c>
    </row>
    <row r="49" spans="2:12" ht="14.5" customHeight="1">
      <c r="B49" s="14" t="s">
        <v>103</v>
      </c>
      <c r="C49" s="6">
        <v>68</v>
      </c>
      <c r="D49" s="13">
        <v>5111</v>
      </c>
      <c r="E49" s="6">
        <v>286</v>
      </c>
      <c r="F49" s="13">
        <v>34707</v>
      </c>
      <c r="G49" s="6">
        <v>12</v>
      </c>
      <c r="H49" s="13">
        <v>510</v>
      </c>
      <c r="I49" s="6"/>
      <c r="J49" s="13"/>
      <c r="K49" s="6">
        <v>658</v>
      </c>
      <c r="L49" s="13">
        <v>69835</v>
      </c>
    </row>
    <row r="50" spans="2:12" ht="14.5" customHeight="1">
      <c r="B50" s="14" t="s">
        <v>104</v>
      </c>
      <c r="C50" s="6">
        <v>98</v>
      </c>
      <c r="D50" s="13">
        <v>5123</v>
      </c>
      <c r="E50" s="6">
        <v>414</v>
      </c>
      <c r="F50" s="13">
        <v>47968</v>
      </c>
      <c r="G50" s="6">
        <v>19</v>
      </c>
      <c r="H50" s="13">
        <v>900</v>
      </c>
      <c r="I50" s="6">
        <v>1</v>
      </c>
      <c r="J50" s="13">
        <v>70</v>
      </c>
      <c r="K50" s="6">
        <v>710</v>
      </c>
      <c r="L50" s="13">
        <v>58004</v>
      </c>
    </row>
    <row r="51" spans="2:12" ht="14.5" customHeight="1">
      <c r="B51" s="14" t="s">
        <v>105</v>
      </c>
      <c r="C51" s="6">
        <v>81</v>
      </c>
      <c r="D51" s="13">
        <v>5968</v>
      </c>
      <c r="E51" s="6">
        <v>297</v>
      </c>
      <c r="F51" s="13">
        <v>45496</v>
      </c>
      <c r="G51" s="6">
        <v>18</v>
      </c>
      <c r="H51" s="13">
        <v>1304</v>
      </c>
      <c r="I51" s="6">
        <v>1</v>
      </c>
      <c r="J51" s="13">
        <v>33</v>
      </c>
      <c r="K51" s="6">
        <v>1216</v>
      </c>
      <c r="L51" s="13">
        <v>79261</v>
      </c>
    </row>
    <row r="52" spans="2:12" ht="14.5" customHeight="1">
      <c r="B52" s="14" t="s">
        <v>106</v>
      </c>
      <c r="C52" s="6">
        <v>93</v>
      </c>
      <c r="D52" s="13">
        <v>5404</v>
      </c>
      <c r="E52" s="6">
        <v>348</v>
      </c>
      <c r="F52" s="13">
        <v>42515</v>
      </c>
      <c r="G52" s="6">
        <v>16</v>
      </c>
      <c r="H52" s="13">
        <v>997</v>
      </c>
      <c r="I52" s="6">
        <v>13</v>
      </c>
      <c r="J52" s="13">
        <v>877</v>
      </c>
      <c r="K52" s="6">
        <v>706</v>
      </c>
      <c r="L52" s="13">
        <v>68188</v>
      </c>
    </row>
    <row r="53" spans="2:12" ht="14.5" customHeight="1">
      <c r="B53" s="14" t="s">
        <v>107</v>
      </c>
      <c r="C53" s="6">
        <v>110</v>
      </c>
      <c r="D53" s="13">
        <v>4024</v>
      </c>
      <c r="E53" s="6">
        <v>699</v>
      </c>
      <c r="F53" s="13">
        <v>46202</v>
      </c>
      <c r="G53" s="6">
        <v>24</v>
      </c>
      <c r="H53" s="13">
        <v>1404</v>
      </c>
      <c r="I53" s="6">
        <v>4</v>
      </c>
      <c r="J53" s="13">
        <v>739</v>
      </c>
      <c r="K53" s="6">
        <v>1048</v>
      </c>
      <c r="L53" s="13">
        <v>73024</v>
      </c>
    </row>
    <row r="54" spans="2:12" ht="14.5" customHeight="1">
      <c r="B54" s="14" t="s">
        <v>108</v>
      </c>
      <c r="C54" s="6">
        <v>152</v>
      </c>
      <c r="D54" s="13">
        <v>6672</v>
      </c>
      <c r="E54" s="6">
        <v>431</v>
      </c>
      <c r="F54" s="13">
        <v>38433</v>
      </c>
      <c r="G54" s="6">
        <v>99</v>
      </c>
      <c r="H54" s="13">
        <v>4914</v>
      </c>
      <c r="I54" s="6">
        <v>57</v>
      </c>
      <c r="J54" s="13">
        <v>3990</v>
      </c>
      <c r="K54" s="6">
        <v>1016</v>
      </c>
      <c r="L54" s="13">
        <v>73830</v>
      </c>
    </row>
    <row r="55" spans="2:12" ht="14.5" customHeight="1">
      <c r="B55" s="14" t="s">
        <v>109</v>
      </c>
      <c r="C55" s="6">
        <v>101</v>
      </c>
      <c r="D55" s="13">
        <v>5268</v>
      </c>
      <c r="E55" s="6">
        <v>404</v>
      </c>
      <c r="F55" s="13">
        <v>36208</v>
      </c>
      <c r="G55" s="6">
        <v>19</v>
      </c>
      <c r="H55" s="13">
        <v>1058</v>
      </c>
      <c r="I55" s="6">
        <v>1</v>
      </c>
      <c r="J55" s="13">
        <v>101</v>
      </c>
      <c r="K55" s="6">
        <v>1023</v>
      </c>
      <c r="L55" s="13">
        <v>65058</v>
      </c>
    </row>
    <row r="56" spans="2:12" ht="14.5" customHeight="1">
      <c r="B56" s="15" t="s">
        <v>110</v>
      </c>
      <c r="C56" s="5">
        <v>137</v>
      </c>
      <c r="D56" s="16">
        <v>7154</v>
      </c>
      <c r="E56" s="5">
        <v>380</v>
      </c>
      <c r="F56" s="16">
        <v>47396</v>
      </c>
      <c r="G56" s="5">
        <v>18</v>
      </c>
      <c r="H56" s="16">
        <v>1089</v>
      </c>
      <c r="I56" s="5">
        <v>2</v>
      </c>
      <c r="J56" s="16">
        <v>96</v>
      </c>
      <c r="K56" s="5">
        <v>855</v>
      </c>
      <c r="L56" s="16">
        <v>65656</v>
      </c>
    </row>
    <row r="57" spans="2:12" ht="14.5" customHeight="1">
      <c r="B57" s="7" t="s">
        <v>246</v>
      </c>
      <c r="C57" s="6">
        <v>246</v>
      </c>
      <c r="D57" s="13">
        <v>16045</v>
      </c>
      <c r="E57" s="5">
        <v>570</v>
      </c>
      <c r="F57" s="13">
        <v>43624</v>
      </c>
      <c r="G57" s="5">
        <v>16</v>
      </c>
      <c r="H57" s="13">
        <v>976</v>
      </c>
      <c r="I57" s="6">
        <v>10</v>
      </c>
      <c r="J57" s="16">
        <v>415</v>
      </c>
      <c r="K57" s="5">
        <v>953</v>
      </c>
      <c r="L57" s="16">
        <v>59512</v>
      </c>
    </row>
    <row r="58" spans="2:12" ht="14.5" customHeight="1">
      <c r="B58" s="7" t="s">
        <v>204</v>
      </c>
      <c r="C58" s="6">
        <v>159</v>
      </c>
      <c r="D58" s="13">
        <v>7367</v>
      </c>
      <c r="E58" s="5">
        <v>624</v>
      </c>
      <c r="F58" s="13">
        <v>53495</v>
      </c>
      <c r="G58" s="5">
        <v>56</v>
      </c>
      <c r="H58" s="13">
        <v>3008</v>
      </c>
      <c r="I58" s="6">
        <v>5</v>
      </c>
      <c r="J58" s="16">
        <v>157</v>
      </c>
      <c r="K58" s="5">
        <v>1412</v>
      </c>
      <c r="L58" s="16">
        <v>87841</v>
      </c>
    </row>
    <row r="59" spans="2:12" ht="14.5" customHeight="1">
      <c r="B59" s="14" t="s">
        <v>249</v>
      </c>
      <c r="C59" s="6">
        <v>169</v>
      </c>
      <c r="D59" s="13">
        <v>6688</v>
      </c>
      <c r="E59" s="6">
        <v>433</v>
      </c>
      <c r="F59" s="13">
        <v>45353</v>
      </c>
      <c r="G59" s="6">
        <v>46</v>
      </c>
      <c r="H59" s="13">
        <v>2084</v>
      </c>
      <c r="I59" s="6">
        <v>4</v>
      </c>
      <c r="J59" s="13">
        <v>119</v>
      </c>
      <c r="K59" s="6">
        <v>1105</v>
      </c>
      <c r="L59" s="13">
        <v>81510</v>
      </c>
    </row>
    <row r="60" spans="2:12" ht="14.5" customHeight="1">
      <c r="B60" s="14" t="s">
        <v>242</v>
      </c>
      <c r="C60" s="6">
        <v>178</v>
      </c>
      <c r="D60" s="13">
        <v>10333</v>
      </c>
      <c r="E60" s="6">
        <v>390</v>
      </c>
      <c r="F60" s="13">
        <v>46200</v>
      </c>
      <c r="G60" s="6">
        <v>52</v>
      </c>
      <c r="H60" s="13">
        <v>2153</v>
      </c>
      <c r="I60" s="6">
        <v>6</v>
      </c>
      <c r="J60" s="13">
        <v>149</v>
      </c>
      <c r="K60" s="6">
        <v>1653</v>
      </c>
      <c r="L60" s="13">
        <v>85882</v>
      </c>
    </row>
    <row r="61" spans="2:12">
      <c r="B61" s="21" t="s">
        <v>264</v>
      </c>
      <c r="C61" s="19">
        <v>161</v>
      </c>
      <c r="D61" s="18">
        <v>6783</v>
      </c>
      <c r="E61" s="19">
        <v>390</v>
      </c>
      <c r="F61" s="18">
        <v>43203</v>
      </c>
      <c r="G61" s="19">
        <v>44</v>
      </c>
      <c r="H61" s="18">
        <v>2228</v>
      </c>
      <c r="I61" s="19">
        <v>5</v>
      </c>
      <c r="J61" s="18">
        <v>126</v>
      </c>
      <c r="K61" s="19">
        <v>1614</v>
      </c>
      <c r="L61" s="18">
        <v>70831</v>
      </c>
    </row>
    <row r="62" spans="2:12">
      <c r="B62" s="14" t="s">
        <v>272</v>
      </c>
      <c r="C62" s="6">
        <v>141</v>
      </c>
      <c r="D62" s="13">
        <v>4768</v>
      </c>
      <c r="E62" s="6">
        <v>347</v>
      </c>
      <c r="F62" s="13">
        <v>30244</v>
      </c>
      <c r="G62" s="6">
        <v>44</v>
      </c>
      <c r="H62" s="13">
        <v>2256</v>
      </c>
      <c r="I62" s="6">
        <v>4</v>
      </c>
      <c r="J62" s="13">
        <v>102</v>
      </c>
      <c r="K62" s="6">
        <v>1142</v>
      </c>
      <c r="L62" s="13">
        <v>74863</v>
      </c>
    </row>
    <row r="63" spans="2:12">
      <c r="B63" s="14" t="s">
        <v>286</v>
      </c>
      <c r="C63" s="6">
        <v>59</v>
      </c>
      <c r="D63" s="13">
        <v>2805</v>
      </c>
      <c r="E63" s="6">
        <v>180</v>
      </c>
      <c r="F63" s="13">
        <v>8695</v>
      </c>
      <c r="G63" s="6">
        <v>1</v>
      </c>
      <c r="H63" s="13">
        <v>519</v>
      </c>
      <c r="I63" s="6">
        <v>0</v>
      </c>
      <c r="J63" s="13">
        <v>0</v>
      </c>
      <c r="K63" s="6">
        <v>339</v>
      </c>
      <c r="L63" s="13">
        <v>18902</v>
      </c>
    </row>
    <row r="64" spans="2:12">
      <c r="B64" s="72" t="s">
        <v>290</v>
      </c>
      <c r="C64" s="62">
        <v>63</v>
      </c>
      <c r="D64" s="75">
        <v>1953</v>
      </c>
      <c r="E64" s="62">
        <v>227</v>
      </c>
      <c r="F64" s="75">
        <v>15077</v>
      </c>
      <c r="G64" s="62">
        <v>10</v>
      </c>
      <c r="H64" s="75">
        <v>88</v>
      </c>
      <c r="I64" s="62">
        <v>1</v>
      </c>
      <c r="J64" s="75">
        <v>14</v>
      </c>
      <c r="K64" s="62">
        <v>514</v>
      </c>
      <c r="L64" s="75">
        <v>28681</v>
      </c>
    </row>
    <row r="65" spans="2:12">
      <c r="B65" s="14" t="s">
        <v>422</v>
      </c>
      <c r="C65" s="22">
        <v>56</v>
      </c>
      <c r="D65" s="114">
        <v>8549</v>
      </c>
      <c r="E65" s="22">
        <v>306</v>
      </c>
      <c r="F65" s="114">
        <v>22938</v>
      </c>
      <c r="G65" s="22">
        <v>2</v>
      </c>
      <c r="H65" s="114">
        <v>66</v>
      </c>
      <c r="I65" s="22">
        <v>1</v>
      </c>
      <c r="J65" s="114">
        <v>24</v>
      </c>
      <c r="K65" s="22">
        <v>662</v>
      </c>
      <c r="L65" s="114">
        <v>39169</v>
      </c>
    </row>
    <row r="66" spans="2:12">
      <c r="B66" s="28" t="s">
        <v>613</v>
      </c>
      <c r="C66" s="67">
        <f>SUM('5 講座内容'!W68)</f>
        <v>47</v>
      </c>
      <c r="D66" s="76">
        <f>SUM('5 講座内容'!Y68)</f>
        <v>3659</v>
      </c>
      <c r="E66" s="67">
        <f>SUM('5 講座内容'!Z68)</f>
        <v>354</v>
      </c>
      <c r="F66" s="76">
        <f>SUM('5 講座内容'!AB68)</f>
        <v>22839</v>
      </c>
      <c r="G66" s="67">
        <f>SUM('5 講座内容'!AC68)</f>
        <v>1</v>
      </c>
      <c r="H66" s="76">
        <f>SUM('5 講座内容'!AE68)</f>
        <v>104</v>
      </c>
      <c r="I66" s="67">
        <f>SUM('5 講座内容'!AF68)</f>
        <v>0</v>
      </c>
      <c r="J66" s="76">
        <f>SUM('5 講座内容'!AH68)</f>
        <v>0</v>
      </c>
      <c r="K66" s="67">
        <f>SUM('5 講座内容'!AI68)</f>
        <v>390</v>
      </c>
      <c r="L66" s="76">
        <f>SUM('5 講座内容'!AK68)</f>
        <v>21441</v>
      </c>
    </row>
  </sheetData>
  <mergeCells count="13">
    <mergeCell ref="K2:L3"/>
    <mergeCell ref="B35:B37"/>
    <mergeCell ref="C35:D36"/>
    <mergeCell ref="E35:L35"/>
    <mergeCell ref="E36:F36"/>
    <mergeCell ref="G36:H36"/>
    <mergeCell ref="I36:J36"/>
    <mergeCell ref="K36:L36"/>
    <mergeCell ref="B2:B4"/>
    <mergeCell ref="C2:D3"/>
    <mergeCell ref="E2:F3"/>
    <mergeCell ref="G2:H3"/>
    <mergeCell ref="I2:J3"/>
  </mergeCells>
  <phoneticPr fontId="7"/>
  <pageMargins left="0.70866141732283472" right="0.70866141732283472" top="0.74803149606299213" bottom="0.74803149606299213" header="0.31496062992125984" footer="0.31496062992125984"/>
  <pageSetup paperSize="9" scale="82" orientation="portrait" r:id="rId1"/>
  <headerFooter>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V70"/>
  <sheetViews>
    <sheetView view="pageBreakPreview" zoomScaleNormal="100" zoomScaleSheetLayoutView="100" workbookViewId="0">
      <pane xSplit="3" ySplit="5" topLeftCell="D69" activePane="bottomRight" state="frozen"/>
      <selection activeCell="R48" sqref="R48"/>
      <selection pane="topRight" activeCell="R48" sqref="R48"/>
      <selection pane="bottomLeft" activeCell="R48" sqref="R48"/>
      <selection pane="bottomRight" activeCell="I79" sqref="I79"/>
    </sheetView>
  </sheetViews>
  <sheetFormatPr defaultColWidth="9" defaultRowHeight="13"/>
  <cols>
    <col min="1" max="1" width="1" style="29" customWidth="1"/>
    <col min="2" max="2" width="2.7265625" style="29" customWidth="1"/>
    <col min="3" max="3" width="8.36328125" style="29" customWidth="1"/>
    <col min="4" max="8" width="5" style="107" customWidth="1"/>
    <col min="9" max="9" width="55.26953125" style="601" bestFit="1" customWidth="1"/>
    <col min="10" max="10" width="5" style="602" customWidth="1"/>
    <col min="11" max="11" width="7" style="603" customWidth="1"/>
    <col min="12" max="12" width="35.90625" style="107" bestFit="1" customWidth="1"/>
    <col min="13" max="13" width="1" style="29" customWidth="1"/>
    <col min="14" max="16384" width="9" style="29"/>
  </cols>
  <sheetData>
    <row r="1" spans="2:22" ht="18" customHeight="1">
      <c r="B1" s="24" t="s">
        <v>517</v>
      </c>
    </row>
    <row r="2" spans="2:22" ht="12" customHeight="1">
      <c r="B2" s="35"/>
      <c r="C2" s="33" t="s">
        <v>262</v>
      </c>
      <c r="D2" s="604"/>
      <c r="E2" s="604"/>
      <c r="F2" s="604"/>
      <c r="G2" s="604"/>
      <c r="H2" s="604"/>
      <c r="I2" s="605"/>
      <c r="J2" s="606"/>
      <c r="K2" s="607"/>
      <c r="L2" s="608" t="s">
        <v>117</v>
      </c>
    </row>
    <row r="3" spans="2:22" ht="12" customHeight="1">
      <c r="B3" s="901"/>
      <c r="C3" s="909"/>
      <c r="D3" s="1000" t="s">
        <v>112</v>
      </c>
      <c r="E3" s="949"/>
      <c r="F3" s="949"/>
      <c r="G3" s="949"/>
      <c r="H3" s="949"/>
      <c r="I3" s="949"/>
      <c r="J3" s="949"/>
      <c r="K3" s="949"/>
      <c r="L3" s="1001"/>
    </row>
    <row r="4" spans="2:22" ht="12" customHeight="1">
      <c r="B4" s="910"/>
      <c r="C4" s="911"/>
      <c r="D4" s="1003" t="s">
        <v>113</v>
      </c>
      <c r="E4" s="1003" t="s">
        <v>114</v>
      </c>
      <c r="F4" s="1003" t="s">
        <v>115</v>
      </c>
      <c r="G4" s="1005" t="s">
        <v>200</v>
      </c>
      <c r="H4" s="1005" t="s">
        <v>159</v>
      </c>
      <c r="I4" s="943" t="s">
        <v>426</v>
      </c>
      <c r="J4" s="939" t="s">
        <v>205</v>
      </c>
      <c r="K4" s="998" t="s">
        <v>240</v>
      </c>
      <c r="L4" s="930" t="s">
        <v>211</v>
      </c>
    </row>
    <row r="5" spans="2:22" ht="12" customHeight="1">
      <c r="B5" s="912"/>
      <c r="C5" s="913"/>
      <c r="D5" s="1004"/>
      <c r="E5" s="1004"/>
      <c r="F5" s="1004"/>
      <c r="G5" s="1006"/>
      <c r="H5" s="1006"/>
      <c r="I5" s="945"/>
      <c r="J5" s="950"/>
      <c r="K5" s="999"/>
      <c r="L5" s="1002"/>
    </row>
    <row r="6" spans="2:22" s="36" customFormat="1" ht="13.5" customHeight="1">
      <c r="B6" s="1007" t="s">
        <v>0</v>
      </c>
      <c r="C6" s="1008"/>
      <c r="D6" s="611" t="s">
        <v>481</v>
      </c>
      <c r="E6" s="612"/>
      <c r="F6" s="612" t="s">
        <v>482</v>
      </c>
      <c r="G6" s="612"/>
      <c r="H6" s="613" t="s">
        <v>238</v>
      </c>
      <c r="I6" s="614" t="s">
        <v>483</v>
      </c>
      <c r="J6" s="615" t="s">
        <v>238</v>
      </c>
      <c r="K6" s="612" t="s">
        <v>484</v>
      </c>
      <c r="L6" s="616"/>
      <c r="O6" s="37"/>
    </row>
    <row r="7" spans="2:22" ht="12" customHeight="1">
      <c r="B7" s="905" t="s">
        <v>1</v>
      </c>
      <c r="C7" s="78" t="s">
        <v>2</v>
      </c>
      <c r="D7" s="617"/>
      <c r="E7" s="617"/>
      <c r="F7" s="617"/>
      <c r="G7" s="617"/>
      <c r="H7" s="617" t="s">
        <v>214</v>
      </c>
      <c r="I7" s="618"/>
      <c r="J7" s="619"/>
      <c r="K7" s="617"/>
      <c r="L7" s="620"/>
      <c r="O7" s="34"/>
    </row>
    <row r="8" spans="2:22" ht="12" customHeight="1">
      <c r="B8" s="905"/>
      <c r="C8" s="25" t="s">
        <v>3</v>
      </c>
      <c r="D8" s="621"/>
      <c r="E8" s="621"/>
      <c r="F8" s="621"/>
      <c r="G8" s="621"/>
      <c r="H8" s="621" t="s">
        <v>214</v>
      </c>
      <c r="I8" s="622"/>
      <c r="J8" s="623"/>
      <c r="K8" s="621"/>
      <c r="L8" s="624"/>
      <c r="O8" s="34"/>
    </row>
    <row r="9" spans="2:22" ht="12" customHeight="1">
      <c r="B9" s="905"/>
      <c r="C9" s="25" t="s">
        <v>4</v>
      </c>
      <c r="D9" s="621"/>
      <c r="E9" s="621" t="s">
        <v>290</v>
      </c>
      <c r="F9" s="621" t="s">
        <v>437</v>
      </c>
      <c r="G9" s="621"/>
      <c r="H9" s="621" t="s">
        <v>214</v>
      </c>
      <c r="I9" s="625"/>
      <c r="J9" s="623" t="s">
        <v>214</v>
      </c>
      <c r="K9" s="621" t="s">
        <v>290</v>
      </c>
      <c r="L9" s="624"/>
      <c r="O9" s="34"/>
    </row>
    <row r="10" spans="2:22" ht="12" customHeight="1">
      <c r="B10" s="905"/>
      <c r="C10" s="25" t="s">
        <v>5</v>
      </c>
      <c r="D10" s="621" t="s">
        <v>98</v>
      </c>
      <c r="E10" s="621" t="s">
        <v>285</v>
      </c>
      <c r="F10" s="621" t="s">
        <v>215</v>
      </c>
      <c r="G10" s="621"/>
      <c r="H10" s="621" t="s">
        <v>214</v>
      </c>
      <c r="I10" s="622"/>
      <c r="J10" s="623" t="s">
        <v>214</v>
      </c>
      <c r="K10" s="621" t="s">
        <v>285</v>
      </c>
      <c r="L10" s="624"/>
      <c r="O10" s="34"/>
    </row>
    <row r="11" spans="2:22" ht="12" customHeight="1">
      <c r="B11" s="905"/>
      <c r="C11" s="26" t="s">
        <v>6</v>
      </c>
      <c r="D11" s="626" t="s">
        <v>276</v>
      </c>
      <c r="E11" s="626" t="s">
        <v>285</v>
      </c>
      <c r="F11" s="626" t="s">
        <v>285</v>
      </c>
      <c r="G11" s="626"/>
      <c r="H11" s="626" t="s">
        <v>214</v>
      </c>
      <c r="I11" s="627"/>
      <c r="J11" s="626" t="s">
        <v>214</v>
      </c>
      <c r="K11" s="626" t="s">
        <v>285</v>
      </c>
      <c r="L11" s="628"/>
      <c r="M11" s="39"/>
      <c r="N11" s="70"/>
      <c r="Q11" s="70"/>
      <c r="R11" s="70"/>
      <c r="S11" s="70"/>
      <c r="T11" s="70"/>
      <c r="U11" s="70"/>
      <c r="V11" s="70"/>
    </row>
    <row r="12" spans="2:22" ht="12" customHeight="1">
      <c r="B12" s="905"/>
      <c r="C12" s="25" t="s">
        <v>7</v>
      </c>
      <c r="D12" s="621"/>
      <c r="E12" s="621" t="s">
        <v>216</v>
      </c>
      <c r="F12" s="621" t="s">
        <v>286</v>
      </c>
      <c r="G12" s="621"/>
      <c r="H12" s="621" t="s">
        <v>214</v>
      </c>
      <c r="I12" s="622"/>
      <c r="J12" s="623" t="s">
        <v>214</v>
      </c>
      <c r="K12" s="621" t="s">
        <v>286</v>
      </c>
      <c r="L12" s="624"/>
    </row>
    <row r="13" spans="2:22" ht="12" customHeight="1">
      <c r="B13" s="905"/>
      <c r="C13" s="26" t="s">
        <v>8</v>
      </c>
      <c r="D13" s="629" t="s">
        <v>102</v>
      </c>
      <c r="E13" s="629" t="s">
        <v>227</v>
      </c>
      <c r="F13" s="629" t="s">
        <v>204</v>
      </c>
      <c r="G13" s="629"/>
      <c r="H13" s="629" t="s">
        <v>214</v>
      </c>
      <c r="I13" s="630"/>
      <c r="J13" s="631" t="s">
        <v>214</v>
      </c>
      <c r="K13" s="629" t="s">
        <v>227</v>
      </c>
      <c r="L13" s="632"/>
    </row>
    <row r="14" spans="2:22" ht="12" customHeight="1">
      <c r="B14" s="905"/>
      <c r="C14" s="25" t="s">
        <v>9</v>
      </c>
      <c r="D14" s="621" t="s">
        <v>218</v>
      </c>
      <c r="E14" s="621" t="s">
        <v>286</v>
      </c>
      <c r="F14" s="621" t="s">
        <v>286</v>
      </c>
      <c r="G14" s="621"/>
      <c r="H14" s="621" t="s">
        <v>214</v>
      </c>
      <c r="I14" s="622"/>
      <c r="J14" s="623" t="s">
        <v>214</v>
      </c>
      <c r="K14" s="621" t="s">
        <v>286</v>
      </c>
      <c r="L14" s="624"/>
    </row>
    <row r="15" spans="2:22" ht="12" customHeight="1">
      <c r="B15" s="905"/>
      <c r="C15" s="26" t="s">
        <v>10</v>
      </c>
      <c r="D15" s="629" t="s">
        <v>105</v>
      </c>
      <c r="E15" s="629"/>
      <c r="F15" s="629" t="s">
        <v>219</v>
      </c>
      <c r="G15" s="629"/>
      <c r="H15" s="629" t="s">
        <v>214</v>
      </c>
      <c r="I15" s="630" t="s">
        <v>487</v>
      </c>
      <c r="J15" s="631" t="s">
        <v>238</v>
      </c>
      <c r="K15" s="629" t="s">
        <v>284</v>
      </c>
      <c r="L15" s="632"/>
      <c r="O15" s="34"/>
    </row>
    <row r="16" spans="2:22" ht="12" customHeight="1">
      <c r="B16" s="905"/>
      <c r="C16" s="25" t="s">
        <v>11</v>
      </c>
      <c r="D16" s="633" t="s">
        <v>423</v>
      </c>
      <c r="E16" s="633" t="s">
        <v>99</v>
      </c>
      <c r="F16" s="633"/>
      <c r="G16" s="633"/>
      <c r="H16" s="633" t="s">
        <v>214</v>
      </c>
      <c r="I16" s="634"/>
      <c r="J16" s="635" t="s">
        <v>214</v>
      </c>
      <c r="K16" s="633" t="s">
        <v>437</v>
      </c>
      <c r="L16" s="636"/>
      <c r="O16" s="34"/>
    </row>
    <row r="17" spans="2:15" ht="12" customHeight="1">
      <c r="B17" s="905"/>
      <c r="C17" s="25" t="s">
        <v>12</v>
      </c>
      <c r="D17" s="637" t="s">
        <v>216</v>
      </c>
      <c r="E17" s="637"/>
      <c r="F17" s="637"/>
      <c r="G17" s="637"/>
      <c r="H17" s="637" t="s">
        <v>214</v>
      </c>
      <c r="I17" s="622"/>
      <c r="J17" s="623"/>
      <c r="K17" s="621"/>
      <c r="L17" s="624"/>
      <c r="O17" s="34"/>
    </row>
    <row r="18" spans="2:15" ht="12" customHeight="1">
      <c r="B18" s="905"/>
      <c r="C18" s="25" t="s">
        <v>13</v>
      </c>
      <c r="D18" s="621" t="s">
        <v>287</v>
      </c>
      <c r="E18" s="621" t="s">
        <v>220</v>
      </c>
      <c r="F18" s="621" t="s">
        <v>221</v>
      </c>
      <c r="G18" s="621"/>
      <c r="H18" s="621" t="s">
        <v>214</v>
      </c>
      <c r="I18" s="622"/>
      <c r="J18" s="623" t="s">
        <v>214</v>
      </c>
      <c r="K18" s="621" t="s">
        <v>215</v>
      </c>
      <c r="L18" s="624"/>
      <c r="O18" s="34"/>
    </row>
    <row r="19" spans="2:15" ht="12" customHeight="1">
      <c r="B19" s="905"/>
      <c r="C19" s="79" t="s">
        <v>14</v>
      </c>
      <c r="D19" s="638"/>
      <c r="E19" s="638" t="s">
        <v>102</v>
      </c>
      <c r="F19" s="638" t="s">
        <v>101</v>
      </c>
      <c r="G19" s="638"/>
      <c r="H19" s="638" t="s">
        <v>214</v>
      </c>
      <c r="I19" s="639" t="s">
        <v>288</v>
      </c>
      <c r="J19" s="640" t="s">
        <v>214</v>
      </c>
      <c r="K19" s="640" t="s">
        <v>110</v>
      </c>
      <c r="L19" s="641" t="s">
        <v>222</v>
      </c>
      <c r="M19" s="71"/>
    </row>
    <row r="20" spans="2:15" ht="12" customHeight="1">
      <c r="B20" s="906" t="s">
        <v>15</v>
      </c>
      <c r="C20" s="78" t="s">
        <v>16</v>
      </c>
      <c r="D20" s="642" t="s">
        <v>286</v>
      </c>
      <c r="E20" s="642"/>
      <c r="F20" s="642" t="s">
        <v>285</v>
      </c>
      <c r="G20" s="642" t="s">
        <v>286</v>
      </c>
      <c r="H20" s="642" t="s">
        <v>214</v>
      </c>
      <c r="I20" s="643" t="s">
        <v>289</v>
      </c>
      <c r="J20" s="644" t="s">
        <v>214</v>
      </c>
      <c r="K20" s="642" t="s">
        <v>290</v>
      </c>
      <c r="L20" s="645"/>
    </row>
    <row r="21" spans="2:15" ht="12" customHeight="1">
      <c r="B21" s="907"/>
      <c r="C21" s="25" t="s">
        <v>17</v>
      </c>
      <c r="D21" s="621"/>
      <c r="E21" s="621"/>
      <c r="F21" s="621"/>
      <c r="G21" s="621"/>
      <c r="H21" s="621" t="s">
        <v>214</v>
      </c>
      <c r="I21" s="622"/>
      <c r="J21" s="623"/>
      <c r="K21" s="621"/>
      <c r="L21" s="624"/>
    </row>
    <row r="22" spans="2:15" ht="12" customHeight="1">
      <c r="B22" s="907"/>
      <c r="C22" s="26" t="s">
        <v>18</v>
      </c>
      <c r="D22" s="629" t="s">
        <v>103</v>
      </c>
      <c r="E22" s="629"/>
      <c r="F22" s="629" t="s">
        <v>100</v>
      </c>
      <c r="G22" s="629"/>
      <c r="H22" s="629" t="s">
        <v>214</v>
      </c>
      <c r="I22" s="630"/>
      <c r="J22" s="631"/>
      <c r="K22" s="629"/>
      <c r="L22" s="632"/>
    </row>
    <row r="23" spans="2:15" ht="12" customHeight="1">
      <c r="B23" s="907"/>
      <c r="C23" s="25" t="s">
        <v>19</v>
      </c>
      <c r="D23" s="637"/>
      <c r="E23" s="637"/>
      <c r="F23" s="637" t="s">
        <v>290</v>
      </c>
      <c r="G23" s="637"/>
      <c r="H23" s="637" t="s">
        <v>214</v>
      </c>
      <c r="I23" s="622"/>
      <c r="J23" s="646" t="s">
        <v>214</v>
      </c>
      <c r="K23" s="637" t="s">
        <v>290</v>
      </c>
      <c r="L23" s="624"/>
    </row>
    <row r="24" spans="2:15" ht="12" customHeight="1">
      <c r="B24" s="907"/>
      <c r="C24" s="25" t="s">
        <v>20</v>
      </c>
      <c r="D24" s="621" t="s">
        <v>101</v>
      </c>
      <c r="E24" s="621" t="s">
        <v>266</v>
      </c>
      <c r="F24" s="621" t="s">
        <v>285</v>
      </c>
      <c r="G24" s="621"/>
      <c r="H24" s="621" t="s">
        <v>214</v>
      </c>
      <c r="I24" s="647"/>
      <c r="J24" s="646" t="s">
        <v>214</v>
      </c>
      <c r="K24" s="646" t="s">
        <v>290</v>
      </c>
      <c r="L24" s="624"/>
    </row>
    <row r="25" spans="2:15" ht="12" customHeight="1">
      <c r="B25" s="907"/>
      <c r="C25" s="25" t="s">
        <v>21</v>
      </c>
      <c r="D25" s="637" t="s">
        <v>291</v>
      </c>
      <c r="E25" s="637"/>
      <c r="F25" s="637" t="s">
        <v>286</v>
      </c>
      <c r="G25" s="637"/>
      <c r="H25" s="637" t="s">
        <v>214</v>
      </c>
      <c r="I25" s="622"/>
      <c r="J25" s="646" t="s">
        <v>214</v>
      </c>
      <c r="K25" s="637" t="s">
        <v>290</v>
      </c>
      <c r="L25" s="624"/>
    </row>
    <row r="26" spans="2:15" ht="12" customHeight="1">
      <c r="B26" s="907"/>
      <c r="C26" s="25" t="s">
        <v>22</v>
      </c>
      <c r="D26" s="621" t="s">
        <v>105</v>
      </c>
      <c r="E26" s="621" t="s">
        <v>290</v>
      </c>
      <c r="F26" s="621" t="s">
        <v>290</v>
      </c>
      <c r="G26" s="621"/>
      <c r="H26" s="621" t="s">
        <v>214</v>
      </c>
      <c r="I26" s="622"/>
      <c r="J26" s="646" t="s">
        <v>214</v>
      </c>
      <c r="K26" s="646" t="s">
        <v>290</v>
      </c>
      <c r="L26" s="624"/>
    </row>
    <row r="27" spans="2:15" ht="12" customHeight="1">
      <c r="B27" s="907"/>
      <c r="C27" s="25" t="s">
        <v>23</v>
      </c>
      <c r="D27" s="621"/>
      <c r="E27" s="621"/>
      <c r="F27" s="621"/>
      <c r="G27" s="621"/>
      <c r="H27" s="621" t="s">
        <v>214</v>
      </c>
      <c r="I27" s="622"/>
      <c r="J27" s="623"/>
      <c r="K27" s="621"/>
      <c r="L27" s="624"/>
    </row>
    <row r="28" spans="2:15" ht="12" customHeight="1">
      <c r="B28" s="907"/>
      <c r="C28" s="25" t="s">
        <v>24</v>
      </c>
      <c r="D28" s="621"/>
      <c r="E28" s="621"/>
      <c r="F28" s="621"/>
      <c r="G28" s="621"/>
      <c r="H28" s="621" t="s">
        <v>214</v>
      </c>
      <c r="I28" s="622"/>
      <c r="J28" s="623"/>
      <c r="K28" s="621"/>
      <c r="L28" s="624"/>
    </row>
    <row r="29" spans="2:15" ht="12" customHeight="1">
      <c r="B29" s="907"/>
      <c r="C29" s="25" t="s">
        <v>25</v>
      </c>
      <c r="D29" s="621" t="s">
        <v>223</v>
      </c>
      <c r="E29" s="621" t="s">
        <v>108</v>
      </c>
      <c r="F29" s="621" t="s">
        <v>218</v>
      </c>
      <c r="G29" s="621"/>
      <c r="H29" s="621" t="s">
        <v>214</v>
      </c>
      <c r="I29" s="622"/>
      <c r="J29" s="623"/>
      <c r="K29" s="621"/>
      <c r="L29" s="624"/>
    </row>
    <row r="30" spans="2:15" ht="12" customHeight="1">
      <c r="B30" s="907"/>
      <c r="C30" s="25" t="s">
        <v>26</v>
      </c>
      <c r="D30" s="621" t="s">
        <v>437</v>
      </c>
      <c r="E30" s="621" t="s">
        <v>110</v>
      </c>
      <c r="F30" s="621" t="s">
        <v>464</v>
      </c>
      <c r="G30" s="621" t="s">
        <v>437</v>
      </c>
      <c r="H30" s="621" t="s">
        <v>238</v>
      </c>
      <c r="I30" s="622" t="s">
        <v>298</v>
      </c>
      <c r="J30" s="623" t="s">
        <v>214</v>
      </c>
      <c r="K30" s="621" t="s">
        <v>523</v>
      </c>
      <c r="L30" s="624"/>
    </row>
    <row r="31" spans="2:15" ht="12" customHeight="1">
      <c r="B31" s="907"/>
      <c r="C31" s="25" t="s">
        <v>27</v>
      </c>
      <c r="D31" s="621"/>
      <c r="E31" s="621"/>
      <c r="F31" s="621" t="s">
        <v>224</v>
      </c>
      <c r="G31" s="621"/>
      <c r="H31" s="621" t="s">
        <v>214</v>
      </c>
      <c r="I31" s="622"/>
      <c r="J31" s="623"/>
      <c r="K31" s="621"/>
      <c r="L31" s="624"/>
    </row>
    <row r="32" spans="2:15">
      <c r="B32" s="907"/>
      <c r="C32" s="26" t="s">
        <v>28</v>
      </c>
      <c r="D32" s="629" t="s">
        <v>101</v>
      </c>
      <c r="E32" s="629"/>
      <c r="F32" s="629" t="s">
        <v>102</v>
      </c>
      <c r="G32" s="629"/>
      <c r="H32" s="629" t="s">
        <v>214</v>
      </c>
      <c r="I32" s="648"/>
      <c r="J32" s="649"/>
      <c r="K32" s="629"/>
      <c r="L32" s="650" t="s">
        <v>273</v>
      </c>
    </row>
    <row r="33" spans="2:12" ht="12" customHeight="1">
      <c r="B33" s="907"/>
      <c r="C33" s="25" t="s">
        <v>29</v>
      </c>
      <c r="D33" s="621" t="s">
        <v>224</v>
      </c>
      <c r="E33" s="621"/>
      <c r="F33" s="621" t="s">
        <v>99</v>
      </c>
      <c r="G33" s="621"/>
      <c r="H33" s="621" t="s">
        <v>214</v>
      </c>
      <c r="I33" s="622"/>
      <c r="J33" s="623"/>
      <c r="K33" s="621"/>
      <c r="L33" s="624"/>
    </row>
    <row r="34" spans="2:12" ht="12" customHeight="1">
      <c r="B34" s="907"/>
      <c r="C34" s="25" t="s">
        <v>30</v>
      </c>
      <c r="D34" s="621"/>
      <c r="E34" s="621"/>
      <c r="F34" s="621"/>
      <c r="G34" s="621"/>
      <c r="H34" s="621" t="s">
        <v>214</v>
      </c>
      <c r="I34" s="622"/>
      <c r="J34" s="623"/>
      <c r="K34" s="621"/>
      <c r="L34" s="624"/>
    </row>
    <row r="35" spans="2:12" ht="12" customHeight="1">
      <c r="B35" s="907"/>
      <c r="C35" s="25" t="s">
        <v>31</v>
      </c>
      <c r="D35" s="637"/>
      <c r="E35" s="637" t="s">
        <v>101</v>
      </c>
      <c r="F35" s="637"/>
      <c r="G35" s="637"/>
      <c r="H35" s="621" t="s">
        <v>214</v>
      </c>
      <c r="I35" s="647"/>
      <c r="J35" s="637"/>
      <c r="K35" s="637"/>
      <c r="L35" s="624"/>
    </row>
    <row r="36" spans="2:12" ht="12" customHeight="1">
      <c r="B36" s="907"/>
      <c r="C36" s="25" t="s">
        <v>32</v>
      </c>
      <c r="D36" s="621" t="s">
        <v>229</v>
      </c>
      <c r="E36" s="621" t="s">
        <v>229</v>
      </c>
      <c r="F36" s="621" t="s">
        <v>215</v>
      </c>
      <c r="G36" s="621"/>
      <c r="H36" s="621" t="s">
        <v>214</v>
      </c>
      <c r="I36" s="647"/>
      <c r="J36" s="646" t="s">
        <v>214</v>
      </c>
      <c r="K36" s="646" t="s">
        <v>286</v>
      </c>
      <c r="L36" s="624"/>
    </row>
    <row r="37" spans="2:12">
      <c r="B37" s="907"/>
      <c r="C37" s="25" t="s">
        <v>33</v>
      </c>
      <c r="D37" s="621" t="s">
        <v>266</v>
      </c>
      <c r="E37" s="621" t="s">
        <v>107</v>
      </c>
      <c r="F37" s="621" t="s">
        <v>224</v>
      </c>
      <c r="G37" s="621" t="s">
        <v>266</v>
      </c>
      <c r="H37" s="621" t="s">
        <v>214</v>
      </c>
      <c r="I37" s="625" t="s">
        <v>531</v>
      </c>
      <c r="J37" s="623" t="s">
        <v>214</v>
      </c>
      <c r="K37" s="621" t="s">
        <v>284</v>
      </c>
      <c r="L37" s="624"/>
    </row>
    <row r="38" spans="2:12" ht="12" customHeight="1">
      <c r="B38" s="907"/>
      <c r="C38" s="25" t="s">
        <v>34</v>
      </c>
      <c r="D38" s="621"/>
      <c r="E38" s="621" t="s">
        <v>290</v>
      </c>
      <c r="F38" s="621"/>
      <c r="G38" s="621"/>
      <c r="H38" s="621" t="s">
        <v>214</v>
      </c>
      <c r="I38" s="622"/>
      <c r="J38" s="623"/>
      <c r="K38" s="621"/>
      <c r="L38" s="624"/>
    </row>
    <row r="39" spans="2:12" ht="12" customHeight="1">
      <c r="B39" s="907"/>
      <c r="C39" s="25" t="s">
        <v>35</v>
      </c>
      <c r="D39" s="629"/>
      <c r="E39" s="629"/>
      <c r="F39" s="629"/>
      <c r="G39" s="629"/>
      <c r="H39" s="629" t="s">
        <v>214</v>
      </c>
      <c r="I39" s="648"/>
      <c r="J39" s="649"/>
      <c r="K39" s="629"/>
      <c r="L39" s="651"/>
    </row>
    <row r="40" spans="2:12" ht="12" customHeight="1">
      <c r="B40" s="907"/>
      <c r="C40" s="25" t="s">
        <v>36</v>
      </c>
      <c r="D40" s="621"/>
      <c r="E40" s="621"/>
      <c r="F40" s="621" t="s">
        <v>264</v>
      </c>
      <c r="G40" s="621"/>
      <c r="H40" s="621" t="s">
        <v>214</v>
      </c>
      <c r="I40" s="622"/>
      <c r="J40" s="623" t="s">
        <v>214</v>
      </c>
      <c r="K40" s="621" t="s">
        <v>299</v>
      </c>
      <c r="L40" s="624"/>
    </row>
    <row r="41" spans="2:12" ht="12" customHeight="1">
      <c r="B41" s="908"/>
      <c r="C41" s="79" t="s">
        <v>37</v>
      </c>
      <c r="D41" s="638"/>
      <c r="E41" s="638"/>
      <c r="F41" s="638"/>
      <c r="G41" s="638"/>
      <c r="H41" s="638" t="s">
        <v>214</v>
      </c>
      <c r="I41" s="639"/>
      <c r="J41" s="652"/>
      <c r="K41" s="638"/>
      <c r="L41" s="641" t="s">
        <v>225</v>
      </c>
    </row>
    <row r="42" spans="2:12" ht="12" customHeight="1">
      <c r="B42" s="906" t="s">
        <v>38</v>
      </c>
      <c r="C42" s="78" t="s">
        <v>39</v>
      </c>
      <c r="D42" s="617"/>
      <c r="E42" s="617"/>
      <c r="F42" s="617"/>
      <c r="G42" s="617"/>
      <c r="H42" s="617" t="s">
        <v>214</v>
      </c>
      <c r="I42" s="618"/>
      <c r="J42" s="619"/>
      <c r="K42" s="617"/>
      <c r="L42" s="620"/>
    </row>
    <row r="43" spans="2:12" ht="12" customHeight="1">
      <c r="B43" s="907"/>
      <c r="C43" s="82" t="s">
        <v>40</v>
      </c>
      <c r="D43" s="653" t="s">
        <v>103</v>
      </c>
      <c r="E43" s="653" t="s">
        <v>264</v>
      </c>
      <c r="F43" s="653" t="s">
        <v>423</v>
      </c>
      <c r="G43" s="653"/>
      <c r="H43" s="653" t="s">
        <v>214</v>
      </c>
      <c r="I43" s="654"/>
      <c r="J43" s="655" t="s">
        <v>214</v>
      </c>
      <c r="K43" s="653" t="s">
        <v>437</v>
      </c>
      <c r="L43" s="656"/>
    </row>
    <row r="44" spans="2:12" s="36" customFormat="1">
      <c r="B44" s="907"/>
      <c r="C44" s="83" t="s">
        <v>41</v>
      </c>
      <c r="D44" s="623"/>
      <c r="E44" s="623"/>
      <c r="F44" s="623"/>
      <c r="G44" s="623"/>
      <c r="H44" s="623" t="s">
        <v>214</v>
      </c>
      <c r="I44" s="625" t="s">
        <v>268</v>
      </c>
      <c r="J44" s="623"/>
      <c r="K44" s="623"/>
      <c r="L44" s="657"/>
    </row>
    <row r="45" spans="2:12" ht="12" customHeight="1">
      <c r="B45" s="907"/>
      <c r="C45" s="25" t="s">
        <v>42</v>
      </c>
      <c r="D45" s="621"/>
      <c r="E45" s="621"/>
      <c r="F45" s="621"/>
      <c r="G45" s="621"/>
      <c r="H45" s="621" t="s">
        <v>214</v>
      </c>
      <c r="I45" s="622"/>
      <c r="J45" s="623"/>
      <c r="K45" s="621"/>
      <c r="L45" s="624"/>
    </row>
    <row r="46" spans="2:12" ht="12" customHeight="1">
      <c r="B46" s="907"/>
      <c r="C46" s="25" t="s">
        <v>43</v>
      </c>
      <c r="D46" s="637" t="s">
        <v>103</v>
      </c>
      <c r="E46" s="637" t="s">
        <v>106</v>
      </c>
      <c r="F46" s="637" t="s">
        <v>104</v>
      </c>
      <c r="G46" s="637" t="s">
        <v>103</v>
      </c>
      <c r="H46" s="637" t="s">
        <v>238</v>
      </c>
      <c r="I46" s="622"/>
      <c r="J46" s="623" t="s">
        <v>214</v>
      </c>
      <c r="K46" s="637" t="s">
        <v>286</v>
      </c>
      <c r="L46" s="624"/>
    </row>
    <row r="47" spans="2:12" ht="12" customHeight="1">
      <c r="B47" s="907"/>
      <c r="C47" s="25" t="s">
        <v>44</v>
      </c>
      <c r="D47" s="621"/>
      <c r="E47" s="621" t="s">
        <v>217</v>
      </c>
      <c r="F47" s="621"/>
      <c r="G47" s="621"/>
      <c r="H47" s="621" t="s">
        <v>238</v>
      </c>
      <c r="I47" s="622" t="s">
        <v>241</v>
      </c>
      <c r="J47" s="623" t="s">
        <v>214</v>
      </c>
      <c r="K47" s="621" t="s">
        <v>217</v>
      </c>
      <c r="L47" s="624"/>
    </row>
    <row r="48" spans="2:12" ht="12" customHeight="1">
      <c r="B48" s="907"/>
      <c r="C48" s="26" t="s">
        <v>45</v>
      </c>
      <c r="D48" s="626"/>
      <c r="E48" s="626"/>
      <c r="F48" s="626"/>
      <c r="G48" s="626"/>
      <c r="H48" s="626" t="s">
        <v>214</v>
      </c>
      <c r="I48" s="648"/>
      <c r="J48" s="626"/>
      <c r="K48" s="626"/>
      <c r="L48" s="651"/>
    </row>
    <row r="49" spans="2:12" ht="12" customHeight="1">
      <c r="B49" s="907"/>
      <c r="C49" s="26" t="s">
        <v>46</v>
      </c>
      <c r="D49" s="629"/>
      <c r="E49" s="629"/>
      <c r="F49" s="629"/>
      <c r="G49" s="629"/>
      <c r="H49" s="629" t="s">
        <v>214</v>
      </c>
      <c r="I49" s="630"/>
      <c r="J49" s="631"/>
      <c r="K49" s="629"/>
      <c r="L49" s="632"/>
    </row>
    <row r="50" spans="2:12" ht="12" customHeight="1">
      <c r="B50" s="907"/>
      <c r="C50" s="25" t="s">
        <v>47</v>
      </c>
      <c r="D50" s="626" t="s">
        <v>224</v>
      </c>
      <c r="E50" s="626"/>
      <c r="F50" s="626" t="s">
        <v>104</v>
      </c>
      <c r="G50" s="626"/>
      <c r="H50" s="629" t="s">
        <v>214</v>
      </c>
      <c r="I50" s="648"/>
      <c r="J50" s="649"/>
      <c r="K50" s="629"/>
      <c r="L50" s="651" t="s">
        <v>543</v>
      </c>
    </row>
    <row r="51" spans="2:12" ht="12" customHeight="1">
      <c r="B51" s="907"/>
      <c r="C51" s="25" t="s">
        <v>48</v>
      </c>
      <c r="D51" s="621" t="s">
        <v>226</v>
      </c>
      <c r="E51" s="621"/>
      <c r="F51" s="621"/>
      <c r="G51" s="621"/>
      <c r="H51" s="621" t="s">
        <v>214</v>
      </c>
      <c r="I51" s="622"/>
      <c r="J51" s="623"/>
      <c r="K51" s="621"/>
      <c r="L51" s="624" t="s">
        <v>400</v>
      </c>
    </row>
    <row r="52" spans="2:12" ht="12" customHeight="1">
      <c r="B52" s="907"/>
      <c r="C52" s="26" t="s">
        <v>49</v>
      </c>
      <c r="D52" s="629"/>
      <c r="E52" s="629"/>
      <c r="F52" s="629"/>
      <c r="G52" s="629"/>
      <c r="H52" s="629" t="s">
        <v>214</v>
      </c>
      <c r="I52" s="648"/>
      <c r="J52" s="649"/>
      <c r="K52" s="629"/>
      <c r="L52" s="651"/>
    </row>
    <row r="53" spans="2:12" ht="12" customHeight="1">
      <c r="B53" s="908"/>
      <c r="C53" s="28" t="s">
        <v>50</v>
      </c>
      <c r="D53" s="658"/>
      <c r="E53" s="658" t="s">
        <v>106</v>
      </c>
      <c r="F53" s="658"/>
      <c r="G53" s="658"/>
      <c r="H53" s="658" t="s">
        <v>214</v>
      </c>
      <c r="I53" s="659"/>
      <c r="J53" s="660"/>
      <c r="K53" s="658"/>
      <c r="L53" s="661"/>
    </row>
    <row r="54" spans="2:12" ht="12" customHeight="1">
      <c r="B54" s="906" t="s">
        <v>51</v>
      </c>
      <c r="C54" s="78" t="s">
        <v>52</v>
      </c>
      <c r="D54" s="662"/>
      <c r="E54" s="662"/>
      <c r="F54" s="662" t="s">
        <v>269</v>
      </c>
      <c r="G54" s="662"/>
      <c r="H54" s="662" t="s">
        <v>214</v>
      </c>
      <c r="I54" s="663"/>
      <c r="J54" s="664"/>
      <c r="K54" s="662"/>
      <c r="L54" s="665"/>
    </row>
    <row r="55" spans="2:12" ht="12" customHeight="1">
      <c r="B55" s="907"/>
      <c r="C55" s="25" t="s">
        <v>53</v>
      </c>
      <c r="D55" s="637" t="s">
        <v>394</v>
      </c>
      <c r="E55" s="637"/>
      <c r="F55" s="637" t="s">
        <v>285</v>
      </c>
      <c r="G55" s="637"/>
      <c r="H55" s="637"/>
      <c r="I55" s="622"/>
      <c r="J55" s="623" t="s">
        <v>214</v>
      </c>
      <c r="K55" s="621" t="s">
        <v>286</v>
      </c>
      <c r="L55" s="624" t="s">
        <v>300</v>
      </c>
    </row>
    <row r="56" spans="2:12" ht="12" customHeight="1">
      <c r="B56" s="907"/>
      <c r="C56" s="25" t="s">
        <v>54</v>
      </c>
      <c r="D56" s="629"/>
      <c r="E56" s="629" t="s">
        <v>110</v>
      </c>
      <c r="F56" s="629" t="s">
        <v>227</v>
      </c>
      <c r="G56" s="629"/>
      <c r="H56" s="629" t="s">
        <v>214</v>
      </c>
      <c r="I56" s="666"/>
      <c r="J56" s="649" t="s">
        <v>214</v>
      </c>
      <c r="K56" s="629" t="s">
        <v>267</v>
      </c>
      <c r="L56" s="651"/>
    </row>
    <row r="57" spans="2:12" ht="12" customHeight="1">
      <c r="B57" s="907"/>
      <c r="C57" s="25" t="s">
        <v>55</v>
      </c>
      <c r="D57" s="621" t="s">
        <v>226</v>
      </c>
      <c r="E57" s="621" t="s">
        <v>224</v>
      </c>
      <c r="F57" s="621" t="s">
        <v>224</v>
      </c>
      <c r="G57" s="621"/>
      <c r="H57" s="621" t="s">
        <v>214</v>
      </c>
      <c r="I57" s="622"/>
      <c r="J57" s="623" t="s">
        <v>214</v>
      </c>
      <c r="K57" s="621" t="s">
        <v>204</v>
      </c>
      <c r="L57" s="624"/>
    </row>
    <row r="58" spans="2:12" ht="12" customHeight="1">
      <c r="B58" s="907"/>
      <c r="C58" s="25" t="s">
        <v>56</v>
      </c>
      <c r="D58" s="621"/>
      <c r="E58" s="621" t="s">
        <v>290</v>
      </c>
      <c r="F58" s="621" t="s">
        <v>285</v>
      </c>
      <c r="G58" s="621" t="s">
        <v>110</v>
      </c>
      <c r="H58" s="621"/>
      <c r="I58" s="622"/>
      <c r="J58" s="623"/>
      <c r="K58" s="621"/>
      <c r="L58" s="624" t="s">
        <v>228</v>
      </c>
    </row>
    <row r="59" spans="2:12" ht="12" customHeight="1">
      <c r="B59" s="907"/>
      <c r="C59" s="25" t="s">
        <v>57</v>
      </c>
      <c r="D59" s="621" t="s">
        <v>107</v>
      </c>
      <c r="E59" s="621" t="s">
        <v>110</v>
      </c>
      <c r="F59" s="621" t="s">
        <v>290</v>
      </c>
      <c r="G59" s="621" t="s">
        <v>107</v>
      </c>
      <c r="H59" s="621" t="s">
        <v>214</v>
      </c>
      <c r="I59" s="622"/>
      <c r="J59" s="623" t="s">
        <v>214</v>
      </c>
      <c r="K59" s="621" t="s">
        <v>423</v>
      </c>
      <c r="L59" s="624"/>
    </row>
    <row r="60" spans="2:12" ht="12" customHeight="1">
      <c r="B60" s="907"/>
      <c r="C60" s="25" t="s">
        <v>58</v>
      </c>
      <c r="D60" s="621" t="s">
        <v>226</v>
      </c>
      <c r="E60" s="621"/>
      <c r="F60" s="621" t="s">
        <v>423</v>
      </c>
      <c r="G60" s="621"/>
      <c r="H60" s="621"/>
      <c r="I60" s="622"/>
      <c r="J60" s="623"/>
      <c r="K60" s="621"/>
      <c r="L60" s="624"/>
    </row>
    <row r="61" spans="2:12" ht="12" customHeight="1">
      <c r="B61" s="907"/>
      <c r="C61" s="25" t="s">
        <v>59</v>
      </c>
      <c r="D61" s="621"/>
      <c r="E61" s="621"/>
      <c r="F61" s="621"/>
      <c r="G61" s="621"/>
      <c r="H61" s="621" t="s">
        <v>214</v>
      </c>
      <c r="I61" s="622"/>
      <c r="J61" s="623"/>
      <c r="K61" s="621"/>
      <c r="L61" s="624"/>
    </row>
    <row r="62" spans="2:12" ht="12" customHeight="1">
      <c r="B62" s="907"/>
      <c r="C62" s="25" t="s">
        <v>60</v>
      </c>
      <c r="D62" s="637" t="s">
        <v>229</v>
      </c>
      <c r="E62" s="637" t="s">
        <v>105</v>
      </c>
      <c r="F62" s="637" t="s">
        <v>104</v>
      </c>
      <c r="G62" s="637"/>
      <c r="H62" s="637" t="s">
        <v>214</v>
      </c>
      <c r="I62" s="622"/>
      <c r="J62" s="623"/>
      <c r="K62" s="621"/>
      <c r="L62" s="624"/>
    </row>
    <row r="63" spans="2:12" ht="12" customHeight="1">
      <c r="B63" s="907"/>
      <c r="C63" s="25" t="s">
        <v>61</v>
      </c>
      <c r="D63" s="621"/>
      <c r="E63" s="621"/>
      <c r="F63" s="621"/>
      <c r="G63" s="621"/>
      <c r="H63" s="621" t="s">
        <v>214</v>
      </c>
      <c r="I63" s="622"/>
      <c r="J63" s="623"/>
      <c r="K63" s="621"/>
      <c r="L63" s="624"/>
    </row>
    <row r="64" spans="2:12" ht="12" customHeight="1">
      <c r="B64" s="907"/>
      <c r="C64" s="25" t="s">
        <v>62</v>
      </c>
      <c r="D64" s="667"/>
      <c r="E64" s="667"/>
      <c r="F64" s="667"/>
      <c r="G64" s="667"/>
      <c r="H64" s="667" t="s">
        <v>214</v>
      </c>
      <c r="I64" s="648"/>
      <c r="J64" s="649"/>
      <c r="K64" s="667"/>
      <c r="L64" s="651" t="s">
        <v>301</v>
      </c>
    </row>
    <row r="65" spans="2:12" ht="12" customHeight="1">
      <c r="B65" s="907"/>
      <c r="C65" s="25" t="s">
        <v>63</v>
      </c>
      <c r="D65" s="621"/>
      <c r="E65" s="621" t="s">
        <v>108</v>
      </c>
      <c r="F65" s="621" t="s">
        <v>224</v>
      </c>
      <c r="G65" s="621"/>
      <c r="H65" s="621" t="s">
        <v>214</v>
      </c>
      <c r="I65" s="622"/>
      <c r="J65" s="623"/>
      <c r="K65" s="621"/>
      <c r="L65" s="624" t="s">
        <v>373</v>
      </c>
    </row>
    <row r="66" spans="2:12" ht="12" customHeight="1">
      <c r="B66" s="907"/>
      <c r="C66" s="25" t="s">
        <v>64</v>
      </c>
      <c r="D66" s="621"/>
      <c r="E66" s="621"/>
      <c r="F66" s="621" t="s">
        <v>215</v>
      </c>
      <c r="G66" s="621"/>
      <c r="H66" s="621"/>
      <c r="I66" s="622"/>
      <c r="J66" s="623"/>
      <c r="K66" s="621"/>
      <c r="L66" s="624" t="s">
        <v>230</v>
      </c>
    </row>
    <row r="67" spans="2:12" ht="12" customHeight="1">
      <c r="B67" s="907"/>
      <c r="C67" s="25" t="s">
        <v>431</v>
      </c>
      <c r="D67" s="621"/>
      <c r="E67" s="621"/>
      <c r="F67" s="621"/>
      <c r="G67" s="621" t="s">
        <v>100</v>
      </c>
      <c r="H67" s="621"/>
      <c r="I67" s="622"/>
      <c r="J67" s="623"/>
      <c r="K67" s="621"/>
      <c r="L67" s="624" t="s">
        <v>231</v>
      </c>
    </row>
    <row r="68" spans="2:12" ht="12" customHeight="1">
      <c r="B68" s="908"/>
      <c r="C68" s="79" t="s">
        <v>66</v>
      </c>
      <c r="D68" s="668" t="s">
        <v>101</v>
      </c>
      <c r="E68" s="668" t="s">
        <v>110</v>
      </c>
      <c r="F68" s="668" t="s">
        <v>100</v>
      </c>
      <c r="G68" s="668"/>
      <c r="H68" s="668" t="s">
        <v>214</v>
      </c>
      <c r="I68" s="669"/>
      <c r="J68" s="670"/>
      <c r="K68" s="668"/>
      <c r="L68" s="671"/>
    </row>
    <row r="69" spans="2:12" ht="12" customHeight="1">
      <c r="B69" s="912" t="s">
        <v>116</v>
      </c>
      <c r="C69" s="913"/>
      <c r="D69" s="610">
        <f>COUNTA(D6:D68)</f>
        <v>30</v>
      </c>
      <c r="E69" s="610">
        <f t="shared" ref="E69:H69" si="0">COUNTA(E6:E68)</f>
        <v>28</v>
      </c>
      <c r="F69" s="610">
        <f t="shared" si="0"/>
        <v>38</v>
      </c>
      <c r="G69" s="610">
        <f t="shared" si="0"/>
        <v>7</v>
      </c>
      <c r="H69" s="610">
        <f t="shared" si="0"/>
        <v>58</v>
      </c>
      <c r="I69" s="672"/>
      <c r="J69" s="673">
        <f>COUNTA(J6:J68)</f>
        <v>27</v>
      </c>
      <c r="K69" s="674"/>
      <c r="L69" s="674"/>
    </row>
    <row r="70" spans="2:12" ht="6" customHeight="1"/>
  </sheetData>
  <mergeCells count="17">
    <mergeCell ref="B54:B68"/>
    <mergeCell ref="B69:C69"/>
    <mergeCell ref="B3:C5"/>
    <mergeCell ref="B6:C6"/>
    <mergeCell ref="B7:B19"/>
    <mergeCell ref="J4:J5"/>
    <mergeCell ref="K4:K5"/>
    <mergeCell ref="D3:L3"/>
    <mergeCell ref="B20:B41"/>
    <mergeCell ref="B42:B53"/>
    <mergeCell ref="I4:I5"/>
    <mergeCell ref="L4:L5"/>
    <mergeCell ref="D4:D5"/>
    <mergeCell ref="E4:E5"/>
    <mergeCell ref="F4:F5"/>
    <mergeCell ref="G4:G5"/>
    <mergeCell ref="H4:H5"/>
  </mergeCells>
  <phoneticPr fontId="7"/>
  <printOptions horizontalCentered="1"/>
  <pageMargins left="0.59055118110236227" right="0.59055118110236227" top="0.59055118110236227" bottom="0.59055118110236227" header="0.31496062992125984" footer="0.31496062992125984"/>
  <pageSetup paperSize="9" scale="65" fitToHeight="0" orientation="portrait" r:id="rId1"/>
  <headerFooter>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V70"/>
  <sheetViews>
    <sheetView view="pageBreakPreview" zoomScaleNormal="100" zoomScaleSheetLayoutView="100" workbookViewId="0">
      <pane xSplit="1" ySplit="4" topLeftCell="B5" activePane="bottomRight" state="frozen"/>
      <selection activeCell="R48" sqref="R48"/>
      <selection pane="topRight" activeCell="R48" sqref="R48"/>
      <selection pane="bottomLeft" activeCell="R48" sqref="R48"/>
      <selection pane="bottomRight" activeCell="W67" sqref="W67"/>
    </sheetView>
  </sheetViews>
  <sheetFormatPr defaultColWidth="9" defaultRowHeight="13"/>
  <cols>
    <col min="1" max="1" width="1" style="29" customWidth="1"/>
    <col min="2" max="2" width="2.7265625" style="29" customWidth="1"/>
    <col min="3" max="3" width="8.36328125" style="29" customWidth="1"/>
    <col min="4" max="12" width="4.90625" style="108" customWidth="1"/>
    <col min="13" max="16" width="5" style="108" customWidth="1"/>
    <col min="17" max="17" width="4.90625" style="108" customWidth="1"/>
    <col min="18" max="18" width="5.08984375" style="108" customWidth="1"/>
    <col min="19" max="19" width="5.08984375" style="774" customWidth="1"/>
    <col min="20" max="20" width="1" style="29" customWidth="1"/>
    <col min="21" max="16384" width="9" style="29"/>
  </cols>
  <sheetData>
    <row r="1" spans="2:22" ht="13.5" customHeight="1">
      <c r="B1" s="84"/>
      <c r="C1" s="85" t="s">
        <v>420</v>
      </c>
      <c r="D1" s="604"/>
      <c r="E1" s="604"/>
      <c r="F1" s="604"/>
      <c r="G1" s="604"/>
      <c r="H1" s="604"/>
      <c r="I1" s="604"/>
      <c r="J1" s="604"/>
      <c r="K1" s="604"/>
      <c r="L1" s="604"/>
      <c r="M1" s="604"/>
      <c r="N1" s="604"/>
      <c r="O1" s="604"/>
      <c r="P1" s="604"/>
      <c r="Q1" s="604"/>
      <c r="R1" s="1012" t="s">
        <v>117</v>
      </c>
      <c r="S1" s="1012"/>
    </row>
    <row r="2" spans="2:22" ht="11.25" customHeight="1">
      <c r="B2" s="901"/>
      <c r="C2" s="909"/>
      <c r="D2" s="1013" t="s">
        <v>497</v>
      </c>
      <c r="E2" s="1014"/>
      <c r="F2" s="1014"/>
      <c r="G2" s="1014"/>
      <c r="H2" s="1014"/>
      <c r="I2" s="1014"/>
      <c r="J2" s="1015"/>
      <c r="K2" s="1022" t="s">
        <v>498</v>
      </c>
      <c r="L2" s="1022"/>
      <c r="M2" s="1022"/>
      <c r="N2" s="1022"/>
      <c r="O2" s="1022"/>
      <c r="P2" s="1022"/>
      <c r="Q2" s="1022"/>
      <c r="R2" s="1022"/>
      <c r="S2" s="1022"/>
    </row>
    <row r="3" spans="2:22" ht="12.75" customHeight="1">
      <c r="B3" s="910"/>
      <c r="C3" s="911"/>
      <c r="D3" s="1016" t="s">
        <v>118</v>
      </c>
      <c r="E3" s="1018" t="s">
        <v>119</v>
      </c>
      <c r="F3" s="1018" t="s">
        <v>120</v>
      </c>
      <c r="G3" s="1018" t="s">
        <v>121</v>
      </c>
      <c r="H3" s="1018" t="s">
        <v>122</v>
      </c>
      <c r="I3" s="1018" t="s">
        <v>123</v>
      </c>
      <c r="J3" s="1020" t="s">
        <v>124</v>
      </c>
      <c r="K3" s="1022" t="s">
        <v>125</v>
      </c>
      <c r="L3" s="1022"/>
      <c r="M3" s="1023" t="s">
        <v>206</v>
      </c>
      <c r="N3" s="1023" t="s">
        <v>207</v>
      </c>
      <c r="O3" s="1022" t="s">
        <v>208</v>
      </c>
      <c r="P3" s="1022"/>
      <c r="Q3" s="933" t="s">
        <v>209</v>
      </c>
      <c r="R3" s="1022" t="s">
        <v>210</v>
      </c>
      <c r="S3" s="1022"/>
    </row>
    <row r="4" spans="2:22" ht="30.75" customHeight="1">
      <c r="B4" s="912"/>
      <c r="C4" s="913"/>
      <c r="D4" s="1017"/>
      <c r="E4" s="1019"/>
      <c r="F4" s="1019"/>
      <c r="G4" s="1019"/>
      <c r="H4" s="1019"/>
      <c r="I4" s="1019"/>
      <c r="J4" s="1021"/>
      <c r="K4" s="676" t="s">
        <v>128</v>
      </c>
      <c r="L4" s="676" t="s">
        <v>129</v>
      </c>
      <c r="M4" s="1023"/>
      <c r="N4" s="1023"/>
      <c r="O4" s="260" t="s">
        <v>161</v>
      </c>
      <c r="P4" s="260" t="s">
        <v>162</v>
      </c>
      <c r="Q4" s="933"/>
      <c r="R4" s="319" t="s">
        <v>130</v>
      </c>
      <c r="S4" s="677" t="s">
        <v>203</v>
      </c>
    </row>
    <row r="5" spans="2:22" ht="11.9" customHeight="1">
      <c r="B5" s="952" t="s">
        <v>0</v>
      </c>
      <c r="C5" s="923"/>
      <c r="D5" s="678"/>
      <c r="E5" s="679"/>
      <c r="F5" s="679"/>
      <c r="G5" s="679" t="s">
        <v>214</v>
      </c>
      <c r="H5" s="679" t="s">
        <v>214</v>
      </c>
      <c r="I5" s="679" t="s">
        <v>214</v>
      </c>
      <c r="J5" s="679" t="s">
        <v>214</v>
      </c>
      <c r="K5" s="680"/>
      <c r="L5" s="680"/>
      <c r="M5" s="681"/>
      <c r="N5" s="681"/>
      <c r="O5" s="681">
        <v>16</v>
      </c>
      <c r="P5" s="681">
        <v>3</v>
      </c>
      <c r="Q5" s="680"/>
      <c r="R5" s="682"/>
      <c r="S5" s="683"/>
      <c r="V5" s="34"/>
    </row>
    <row r="6" spans="2:22" ht="11.9" customHeight="1">
      <c r="B6" s="905" t="s">
        <v>1</v>
      </c>
      <c r="C6" s="78" t="s">
        <v>2</v>
      </c>
      <c r="D6" s="684"/>
      <c r="E6" s="685"/>
      <c r="F6" s="685"/>
      <c r="G6" s="685"/>
      <c r="H6" s="685"/>
      <c r="I6" s="685"/>
      <c r="J6" s="686"/>
      <c r="K6" s="617"/>
      <c r="L6" s="617"/>
      <c r="M6" s="687"/>
      <c r="N6" s="687"/>
      <c r="O6" s="687">
        <v>43</v>
      </c>
      <c r="P6" s="687">
        <v>21</v>
      </c>
      <c r="Q6" s="687"/>
      <c r="R6" s="687"/>
      <c r="S6" s="688"/>
      <c r="V6" s="34"/>
    </row>
    <row r="7" spans="2:22" ht="11.9" customHeight="1">
      <c r="B7" s="905"/>
      <c r="C7" s="25" t="s">
        <v>3</v>
      </c>
      <c r="D7" s="689"/>
      <c r="E7" s="690"/>
      <c r="F7" s="690"/>
      <c r="G7" s="691"/>
      <c r="H7" s="690"/>
      <c r="I7" s="690"/>
      <c r="J7" s="118"/>
      <c r="K7" s="621"/>
      <c r="L7" s="621"/>
      <c r="M7" s="692">
        <v>14</v>
      </c>
      <c r="N7" s="692"/>
      <c r="O7" s="692">
        <v>6</v>
      </c>
      <c r="P7" s="692">
        <v>13</v>
      </c>
      <c r="Q7" s="692"/>
      <c r="R7" s="692"/>
      <c r="S7" s="693"/>
      <c r="V7" s="34"/>
    </row>
    <row r="8" spans="2:22" ht="11.9" customHeight="1">
      <c r="B8" s="905"/>
      <c r="C8" s="25" t="s">
        <v>4</v>
      </c>
      <c r="D8" s="689"/>
      <c r="E8" s="690"/>
      <c r="F8" s="690"/>
      <c r="G8" s="690"/>
      <c r="H8" s="690"/>
      <c r="I8" s="690"/>
      <c r="J8" s="118"/>
      <c r="K8" s="621" t="s">
        <v>214</v>
      </c>
      <c r="L8" s="621" t="s">
        <v>214</v>
      </c>
      <c r="M8" s="692"/>
      <c r="N8" s="692"/>
      <c r="O8" s="692">
        <v>4</v>
      </c>
      <c r="P8" s="692">
        <v>2</v>
      </c>
      <c r="Q8" s="694"/>
      <c r="R8" s="692"/>
      <c r="S8" s="695"/>
    </row>
    <row r="9" spans="2:22" ht="11.9" customHeight="1">
      <c r="B9" s="905"/>
      <c r="C9" s="25" t="s">
        <v>5</v>
      </c>
      <c r="D9" s="689"/>
      <c r="E9" s="690"/>
      <c r="F9" s="690"/>
      <c r="G9" s="690" t="s">
        <v>214</v>
      </c>
      <c r="H9" s="690" t="s">
        <v>214</v>
      </c>
      <c r="I9" s="690" t="s">
        <v>214</v>
      </c>
      <c r="J9" s="118" t="s">
        <v>214</v>
      </c>
      <c r="K9" s="621"/>
      <c r="L9" s="621"/>
      <c r="M9" s="692">
        <v>81</v>
      </c>
      <c r="N9" s="692"/>
      <c r="O9" s="692">
        <v>2</v>
      </c>
      <c r="P9" s="692">
        <v>8</v>
      </c>
      <c r="Q9" s="692"/>
      <c r="R9" s="692"/>
      <c r="S9" s="693"/>
    </row>
    <row r="10" spans="2:22" ht="11.9" customHeight="1">
      <c r="B10" s="905"/>
      <c r="C10" s="26" t="s">
        <v>6</v>
      </c>
      <c r="D10" s="696"/>
      <c r="E10" s="697"/>
      <c r="F10" s="697"/>
      <c r="G10" s="697" t="s">
        <v>214</v>
      </c>
      <c r="H10" s="697" t="s">
        <v>214</v>
      </c>
      <c r="I10" s="697"/>
      <c r="J10" s="698" t="s">
        <v>214</v>
      </c>
      <c r="K10" s="626" t="s">
        <v>214</v>
      </c>
      <c r="L10" s="626" t="s">
        <v>214</v>
      </c>
      <c r="M10" s="699"/>
      <c r="N10" s="699"/>
      <c r="O10" s="699"/>
      <c r="P10" s="699">
        <v>1</v>
      </c>
      <c r="Q10" s="699"/>
      <c r="R10" s="699"/>
      <c r="S10" s="699"/>
    </row>
    <row r="11" spans="2:22" ht="11.9" customHeight="1">
      <c r="B11" s="905"/>
      <c r="C11" s="25" t="s">
        <v>7</v>
      </c>
      <c r="D11" s="689"/>
      <c r="E11" s="690"/>
      <c r="F11" s="690"/>
      <c r="G11" s="690"/>
      <c r="H11" s="690"/>
      <c r="I11" s="690"/>
      <c r="J11" s="118"/>
      <c r="K11" s="621"/>
      <c r="L11" s="621"/>
      <c r="M11" s="692">
        <v>2</v>
      </c>
      <c r="N11" s="692"/>
      <c r="O11" s="692"/>
      <c r="P11" s="692"/>
      <c r="Q11" s="694"/>
      <c r="R11" s="692"/>
      <c r="S11" s="693"/>
    </row>
    <row r="12" spans="2:22" ht="11.9" customHeight="1">
      <c r="B12" s="905"/>
      <c r="C12" s="26" t="s">
        <v>8</v>
      </c>
      <c r="D12" s="700" t="s">
        <v>214</v>
      </c>
      <c r="E12" s="701"/>
      <c r="F12" s="701" t="s">
        <v>214</v>
      </c>
      <c r="G12" s="701" t="s">
        <v>214</v>
      </c>
      <c r="H12" s="701" t="s">
        <v>214</v>
      </c>
      <c r="I12" s="702"/>
      <c r="J12" s="703" t="s">
        <v>214</v>
      </c>
      <c r="K12" s="629" t="s">
        <v>214</v>
      </c>
      <c r="L12" s="629" t="s">
        <v>214</v>
      </c>
      <c r="M12" s="704"/>
      <c r="N12" s="704"/>
      <c r="O12" s="704"/>
      <c r="P12" s="704">
        <v>2</v>
      </c>
      <c r="Q12" s="705" t="s">
        <v>214</v>
      </c>
      <c r="R12" s="704"/>
      <c r="S12" s="704"/>
    </row>
    <row r="13" spans="2:22" ht="11.9" customHeight="1">
      <c r="B13" s="905"/>
      <c r="C13" s="25" t="s">
        <v>9</v>
      </c>
      <c r="D13" s="689"/>
      <c r="E13" s="690"/>
      <c r="F13" s="690"/>
      <c r="G13" s="690"/>
      <c r="H13" s="690"/>
      <c r="I13" s="690"/>
      <c r="J13" s="118"/>
      <c r="K13" s="621" t="s">
        <v>214</v>
      </c>
      <c r="L13" s="621" t="s">
        <v>214</v>
      </c>
      <c r="M13" s="704"/>
      <c r="N13" s="692"/>
      <c r="O13" s="692">
        <v>4</v>
      </c>
      <c r="P13" s="692">
        <v>3</v>
      </c>
      <c r="Q13" s="694"/>
      <c r="R13" s="692"/>
      <c r="S13" s="692"/>
    </row>
    <row r="14" spans="2:22" ht="11.9" customHeight="1">
      <c r="B14" s="905"/>
      <c r="C14" s="26" t="s">
        <v>10</v>
      </c>
      <c r="D14" s="700"/>
      <c r="E14" s="701"/>
      <c r="F14" s="701"/>
      <c r="G14" s="701" t="s">
        <v>214</v>
      </c>
      <c r="H14" s="701"/>
      <c r="I14" s="701"/>
      <c r="J14" s="703" t="s">
        <v>214</v>
      </c>
      <c r="K14" s="629"/>
      <c r="L14" s="629"/>
      <c r="M14" s="704"/>
      <c r="N14" s="704"/>
      <c r="O14" s="704"/>
      <c r="P14" s="704"/>
      <c r="Q14" s="705"/>
      <c r="R14" s="704"/>
      <c r="S14" s="704"/>
    </row>
    <row r="15" spans="2:22" ht="11.9" customHeight="1">
      <c r="B15" s="905"/>
      <c r="C15" s="25" t="s">
        <v>11</v>
      </c>
      <c r="D15" s="706"/>
      <c r="E15" s="707"/>
      <c r="F15" s="707" t="s">
        <v>214</v>
      </c>
      <c r="G15" s="707" t="s">
        <v>214</v>
      </c>
      <c r="H15" s="707" t="s">
        <v>214</v>
      </c>
      <c r="I15" s="707" t="s">
        <v>214</v>
      </c>
      <c r="J15" s="708" t="s">
        <v>214</v>
      </c>
      <c r="K15" s="633"/>
      <c r="L15" s="633"/>
      <c r="M15" s="709"/>
      <c r="N15" s="709"/>
      <c r="O15" s="709"/>
      <c r="P15" s="709"/>
      <c r="Q15" s="710"/>
      <c r="R15" s="709"/>
      <c r="S15" s="711"/>
    </row>
    <row r="16" spans="2:22" ht="11.9" customHeight="1">
      <c r="B16" s="905"/>
      <c r="C16" s="25" t="s">
        <v>12</v>
      </c>
      <c r="D16" s="712"/>
      <c r="E16" s="713"/>
      <c r="F16" s="713"/>
      <c r="G16" s="713"/>
      <c r="H16" s="713"/>
      <c r="I16" s="713"/>
      <c r="J16" s="714"/>
      <c r="K16" s="637"/>
      <c r="L16" s="637"/>
      <c r="M16" s="715">
        <v>11</v>
      </c>
      <c r="N16" s="715"/>
      <c r="O16" s="715"/>
      <c r="P16" s="715"/>
      <c r="Q16" s="716"/>
      <c r="R16" s="715"/>
      <c r="S16" s="715"/>
    </row>
    <row r="17" spans="2:19" ht="11.9" customHeight="1">
      <c r="B17" s="905"/>
      <c r="C17" s="25" t="s">
        <v>13</v>
      </c>
      <c r="D17" s="689"/>
      <c r="E17" s="690"/>
      <c r="F17" s="690"/>
      <c r="G17" s="690"/>
      <c r="H17" s="690"/>
      <c r="I17" s="690"/>
      <c r="J17" s="118"/>
      <c r="K17" s="621"/>
      <c r="L17" s="621"/>
      <c r="M17" s="692"/>
      <c r="N17" s="692"/>
      <c r="O17" s="692"/>
      <c r="P17" s="692"/>
      <c r="Q17" s="694"/>
      <c r="R17" s="692"/>
      <c r="S17" s="693"/>
    </row>
    <row r="18" spans="2:19" ht="11.9" customHeight="1">
      <c r="B18" s="905"/>
      <c r="C18" s="79" t="s">
        <v>14</v>
      </c>
      <c r="D18" s="717"/>
      <c r="E18" s="718"/>
      <c r="F18" s="718"/>
      <c r="G18" s="718" t="s">
        <v>214</v>
      </c>
      <c r="H18" s="718"/>
      <c r="I18" s="718"/>
      <c r="J18" s="719"/>
      <c r="K18" s="638"/>
      <c r="L18" s="638"/>
      <c r="M18" s="720"/>
      <c r="N18" s="720"/>
      <c r="O18" s="720"/>
      <c r="P18" s="720"/>
      <c r="Q18" s="721"/>
      <c r="R18" s="720"/>
      <c r="S18" s="722"/>
    </row>
    <row r="19" spans="2:19" ht="11.9" customHeight="1">
      <c r="B19" s="906" t="s">
        <v>15</v>
      </c>
      <c r="C19" s="78" t="s">
        <v>16</v>
      </c>
      <c r="D19" s="684"/>
      <c r="E19" s="685"/>
      <c r="F19" s="723"/>
      <c r="G19" s="723"/>
      <c r="H19" s="723"/>
      <c r="I19" s="724"/>
      <c r="J19" s="725"/>
      <c r="K19" s="617"/>
      <c r="L19" s="617"/>
      <c r="M19" s="687"/>
      <c r="N19" s="687"/>
      <c r="O19" s="687"/>
      <c r="P19" s="687"/>
      <c r="Q19" s="726"/>
      <c r="R19" s="687"/>
      <c r="S19" s="688"/>
    </row>
    <row r="20" spans="2:19" ht="11.9" customHeight="1">
      <c r="B20" s="907"/>
      <c r="C20" s="25" t="s">
        <v>17</v>
      </c>
      <c r="D20" s="689"/>
      <c r="E20" s="690"/>
      <c r="F20" s="690"/>
      <c r="G20" s="690"/>
      <c r="H20" s="690"/>
      <c r="I20" s="690" t="s">
        <v>214</v>
      </c>
      <c r="J20" s="118"/>
      <c r="K20" s="621"/>
      <c r="L20" s="621"/>
      <c r="M20" s="692"/>
      <c r="N20" s="692"/>
      <c r="O20" s="692">
        <v>2</v>
      </c>
      <c r="P20" s="692"/>
      <c r="Q20" s="694"/>
      <c r="R20" s="692">
        <v>1</v>
      </c>
      <c r="S20" s="693">
        <v>7</v>
      </c>
    </row>
    <row r="21" spans="2:19" ht="11.9" customHeight="1">
      <c r="B21" s="907"/>
      <c r="C21" s="26" t="s">
        <v>18</v>
      </c>
      <c r="D21" s="700"/>
      <c r="E21" s="701"/>
      <c r="F21" s="701"/>
      <c r="G21" s="701"/>
      <c r="H21" s="701"/>
      <c r="I21" s="727"/>
      <c r="J21" s="703"/>
      <c r="K21" s="629"/>
      <c r="L21" s="629"/>
      <c r="M21" s="704"/>
      <c r="N21" s="704"/>
      <c r="O21" s="704"/>
      <c r="P21" s="704"/>
      <c r="Q21" s="705"/>
      <c r="R21" s="704"/>
      <c r="S21" s="704"/>
    </row>
    <row r="22" spans="2:19" ht="11.9" customHeight="1">
      <c r="B22" s="907"/>
      <c r="C22" s="25" t="s">
        <v>19</v>
      </c>
      <c r="D22" s="712"/>
      <c r="E22" s="713"/>
      <c r="F22" s="713"/>
      <c r="G22" s="713" t="s">
        <v>214</v>
      </c>
      <c r="H22" s="713" t="s">
        <v>214</v>
      </c>
      <c r="I22" s="713" t="s">
        <v>214</v>
      </c>
      <c r="J22" s="714" t="s">
        <v>214</v>
      </c>
      <c r="K22" s="637"/>
      <c r="L22" s="637"/>
      <c r="M22" s="715"/>
      <c r="N22" s="715"/>
      <c r="O22" s="715"/>
      <c r="P22" s="715">
        <v>10</v>
      </c>
      <c r="Q22" s="716"/>
      <c r="R22" s="715"/>
      <c r="S22" s="715"/>
    </row>
    <row r="23" spans="2:19" ht="11.9" customHeight="1">
      <c r="B23" s="907"/>
      <c r="C23" s="25" t="s">
        <v>20</v>
      </c>
      <c r="D23" s="689" t="s">
        <v>238</v>
      </c>
      <c r="E23" s="690"/>
      <c r="F23" s="690" t="s">
        <v>238</v>
      </c>
      <c r="G23" s="690" t="s">
        <v>238</v>
      </c>
      <c r="H23" s="690" t="s">
        <v>214</v>
      </c>
      <c r="I23" s="690" t="s">
        <v>238</v>
      </c>
      <c r="J23" s="118" t="s">
        <v>238</v>
      </c>
      <c r="K23" s="621" t="s">
        <v>214</v>
      </c>
      <c r="L23" s="621" t="s">
        <v>214</v>
      </c>
      <c r="M23" s="692">
        <v>23</v>
      </c>
      <c r="N23" s="692">
        <v>2</v>
      </c>
      <c r="O23" s="692">
        <v>2</v>
      </c>
      <c r="P23" s="692">
        <v>4</v>
      </c>
      <c r="Q23" s="694"/>
      <c r="R23" s="692"/>
      <c r="S23" s="695"/>
    </row>
    <row r="24" spans="2:19" ht="11.9" customHeight="1">
      <c r="B24" s="907"/>
      <c r="C24" s="25" t="s">
        <v>21</v>
      </c>
      <c r="D24" s="712"/>
      <c r="E24" s="713"/>
      <c r="F24" s="713"/>
      <c r="G24" s="713"/>
      <c r="H24" s="713"/>
      <c r="I24" s="713"/>
      <c r="J24" s="714"/>
      <c r="K24" s="637"/>
      <c r="L24" s="637"/>
      <c r="M24" s="715"/>
      <c r="N24" s="715"/>
      <c r="O24" s="692">
        <v>2</v>
      </c>
      <c r="P24" s="715">
        <v>1</v>
      </c>
      <c r="Q24" s="716"/>
      <c r="R24" s="715"/>
      <c r="S24" s="715"/>
    </row>
    <row r="25" spans="2:19" ht="11.9" customHeight="1">
      <c r="B25" s="907"/>
      <c r="C25" s="25" t="s">
        <v>22</v>
      </c>
      <c r="D25" s="689"/>
      <c r="E25" s="690"/>
      <c r="F25" s="690"/>
      <c r="G25" s="690"/>
      <c r="H25" s="690" t="s">
        <v>214</v>
      </c>
      <c r="I25" s="690"/>
      <c r="J25" s="118"/>
      <c r="K25" s="621"/>
      <c r="L25" s="621"/>
      <c r="M25" s="692"/>
      <c r="N25" s="692"/>
      <c r="O25" s="692">
        <v>4</v>
      </c>
      <c r="P25" s="692"/>
      <c r="Q25" s="694"/>
      <c r="R25" s="692"/>
      <c r="S25" s="693"/>
    </row>
    <row r="26" spans="2:19" ht="11.9" customHeight="1">
      <c r="B26" s="907"/>
      <c r="C26" s="25" t="s">
        <v>23</v>
      </c>
      <c r="D26" s="689"/>
      <c r="E26" s="690"/>
      <c r="F26" s="690"/>
      <c r="G26" s="690"/>
      <c r="H26" s="690"/>
      <c r="I26" s="690"/>
      <c r="J26" s="118"/>
      <c r="K26" s="621"/>
      <c r="L26" s="621"/>
      <c r="M26" s="692">
        <v>1</v>
      </c>
      <c r="N26" s="692"/>
      <c r="O26" s="692"/>
      <c r="P26" s="692"/>
      <c r="Q26" s="694"/>
      <c r="R26" s="692"/>
      <c r="S26" s="693"/>
    </row>
    <row r="27" spans="2:19" ht="11.9" customHeight="1">
      <c r="B27" s="907"/>
      <c r="C27" s="25" t="s">
        <v>24</v>
      </c>
      <c r="D27" s="689"/>
      <c r="E27" s="690"/>
      <c r="F27" s="690"/>
      <c r="G27" s="690"/>
      <c r="H27" s="690"/>
      <c r="I27" s="690"/>
      <c r="J27" s="118"/>
      <c r="K27" s="621"/>
      <c r="L27" s="621"/>
      <c r="M27" s="692"/>
      <c r="N27" s="692"/>
      <c r="O27" s="692"/>
      <c r="P27" s="692"/>
      <c r="Q27" s="694"/>
      <c r="R27" s="692"/>
      <c r="S27" s="693"/>
    </row>
    <row r="28" spans="2:19" ht="11.9" customHeight="1">
      <c r="B28" s="907"/>
      <c r="C28" s="25" t="s">
        <v>25</v>
      </c>
      <c r="D28" s="689"/>
      <c r="E28" s="690"/>
      <c r="F28" s="690"/>
      <c r="G28" s="690"/>
      <c r="H28" s="690"/>
      <c r="I28" s="690"/>
      <c r="J28" s="118"/>
      <c r="K28" s="621"/>
      <c r="L28" s="621"/>
      <c r="M28" s="692"/>
      <c r="N28" s="692"/>
      <c r="O28" s="692">
        <v>1</v>
      </c>
      <c r="P28" s="692">
        <v>1</v>
      </c>
      <c r="Q28" s="694"/>
      <c r="R28" s="692"/>
      <c r="S28" s="693"/>
    </row>
    <row r="29" spans="2:19" ht="11.9" customHeight="1">
      <c r="B29" s="907"/>
      <c r="C29" s="25" t="s">
        <v>465</v>
      </c>
      <c r="D29" s="689"/>
      <c r="E29" s="690"/>
      <c r="F29" s="690"/>
      <c r="G29" s="690"/>
      <c r="H29" s="690" t="s">
        <v>238</v>
      </c>
      <c r="I29" s="690"/>
      <c r="J29" s="118"/>
      <c r="K29" s="621"/>
      <c r="L29" s="621"/>
      <c r="M29" s="692"/>
      <c r="N29" s="692"/>
      <c r="O29" s="692"/>
      <c r="P29" s="692"/>
      <c r="Q29" s="694"/>
      <c r="R29" s="692"/>
      <c r="S29" s="693"/>
    </row>
    <row r="30" spans="2:19" ht="11.9" customHeight="1">
      <c r="B30" s="907"/>
      <c r="C30" s="25" t="s">
        <v>27</v>
      </c>
      <c r="D30" s="689"/>
      <c r="E30" s="690"/>
      <c r="F30" s="690"/>
      <c r="G30" s="690"/>
      <c r="H30" s="690" t="s">
        <v>214</v>
      </c>
      <c r="I30" s="690"/>
      <c r="J30" s="118"/>
      <c r="K30" s="621" t="s">
        <v>214</v>
      </c>
      <c r="L30" s="621" t="s">
        <v>214</v>
      </c>
      <c r="M30" s="692">
        <v>5</v>
      </c>
      <c r="N30" s="692"/>
      <c r="O30" s="692">
        <v>9</v>
      </c>
      <c r="P30" s="692">
        <v>2</v>
      </c>
      <c r="Q30" s="694" t="s">
        <v>238</v>
      </c>
      <c r="R30" s="692"/>
      <c r="S30" s="693"/>
    </row>
    <row r="31" spans="2:19" ht="11.9" customHeight="1">
      <c r="B31" s="907"/>
      <c r="C31" s="26" t="s">
        <v>28</v>
      </c>
      <c r="D31" s="728"/>
      <c r="E31" s="729"/>
      <c r="F31" s="729"/>
      <c r="G31" s="729"/>
      <c r="H31" s="729"/>
      <c r="I31" s="729"/>
      <c r="J31" s="730"/>
      <c r="K31" s="629"/>
      <c r="L31" s="629"/>
      <c r="M31" s="731">
        <v>4</v>
      </c>
      <c r="N31" s="731"/>
      <c r="O31" s="731"/>
      <c r="P31" s="731"/>
      <c r="Q31" s="732"/>
      <c r="R31" s="731"/>
      <c r="S31" s="731"/>
    </row>
    <row r="32" spans="2:19" ht="11.9" customHeight="1">
      <c r="B32" s="907"/>
      <c r="C32" s="25" t="s">
        <v>29</v>
      </c>
      <c r="D32" s="689"/>
      <c r="E32" s="690"/>
      <c r="F32" s="690"/>
      <c r="G32" s="690"/>
      <c r="H32" s="690"/>
      <c r="I32" s="690"/>
      <c r="J32" s="118"/>
      <c r="K32" s="621"/>
      <c r="L32" s="621"/>
      <c r="M32" s="692"/>
      <c r="N32" s="692"/>
      <c r="O32" s="692"/>
      <c r="P32" s="692"/>
      <c r="Q32" s="694"/>
      <c r="R32" s="692"/>
      <c r="S32" s="693"/>
    </row>
    <row r="33" spans="2:19" ht="11.9" customHeight="1">
      <c r="B33" s="907"/>
      <c r="C33" s="25" t="s">
        <v>30</v>
      </c>
      <c r="D33" s="689"/>
      <c r="E33" s="690"/>
      <c r="F33" s="690"/>
      <c r="G33" s="690"/>
      <c r="H33" s="690"/>
      <c r="I33" s="690"/>
      <c r="J33" s="118"/>
      <c r="K33" s="621"/>
      <c r="L33" s="621"/>
      <c r="M33" s="692">
        <v>2</v>
      </c>
      <c r="N33" s="692"/>
      <c r="O33" s="692"/>
      <c r="P33" s="692"/>
      <c r="Q33" s="694"/>
      <c r="R33" s="692"/>
      <c r="S33" s="693"/>
    </row>
    <row r="34" spans="2:19" ht="11.9" customHeight="1">
      <c r="B34" s="907"/>
      <c r="C34" s="25" t="s">
        <v>31</v>
      </c>
      <c r="D34" s="712"/>
      <c r="E34" s="713"/>
      <c r="F34" s="713"/>
      <c r="G34" s="713"/>
      <c r="H34" s="713"/>
      <c r="I34" s="713"/>
      <c r="J34" s="714"/>
      <c r="K34" s="637"/>
      <c r="L34" s="637"/>
      <c r="M34" s="715"/>
      <c r="N34" s="715"/>
      <c r="O34" s="715"/>
      <c r="P34" s="715"/>
      <c r="Q34" s="716"/>
      <c r="R34" s="715"/>
      <c r="S34" s="715"/>
    </row>
    <row r="35" spans="2:19" ht="11.9" customHeight="1">
      <c r="B35" s="907"/>
      <c r="C35" s="25" t="s">
        <v>32</v>
      </c>
      <c r="D35" s="689"/>
      <c r="E35" s="690"/>
      <c r="F35" s="690"/>
      <c r="G35" s="690"/>
      <c r="H35" s="690"/>
      <c r="I35" s="690"/>
      <c r="J35" s="118" t="s">
        <v>214</v>
      </c>
      <c r="K35" s="621" t="s">
        <v>214</v>
      </c>
      <c r="L35" s="621" t="s">
        <v>214</v>
      </c>
      <c r="M35" s="692"/>
      <c r="N35" s="692"/>
      <c r="O35" s="692"/>
      <c r="P35" s="692"/>
      <c r="Q35" s="694"/>
      <c r="R35" s="692"/>
      <c r="S35" s="693"/>
    </row>
    <row r="36" spans="2:19" ht="11.9" customHeight="1">
      <c r="B36" s="907"/>
      <c r="C36" s="25" t="s">
        <v>33</v>
      </c>
      <c r="D36" s="689" t="s">
        <v>238</v>
      </c>
      <c r="E36" s="690"/>
      <c r="F36" s="690"/>
      <c r="G36" s="690"/>
      <c r="H36" s="690" t="s">
        <v>238</v>
      </c>
      <c r="I36" s="690" t="s">
        <v>238</v>
      </c>
      <c r="J36" s="118"/>
      <c r="K36" s="621"/>
      <c r="L36" s="621"/>
      <c r="M36" s="692">
        <v>2</v>
      </c>
      <c r="N36" s="692"/>
      <c r="O36" s="692"/>
      <c r="P36" s="692"/>
      <c r="Q36" s="694"/>
      <c r="R36" s="692"/>
      <c r="S36" s="693"/>
    </row>
    <row r="37" spans="2:19" ht="11.9" customHeight="1">
      <c r="B37" s="907"/>
      <c r="C37" s="25" t="s">
        <v>34</v>
      </c>
      <c r="D37" s="689"/>
      <c r="E37" s="690"/>
      <c r="F37" s="690"/>
      <c r="G37" s="690"/>
      <c r="H37" s="690"/>
      <c r="I37" s="690"/>
      <c r="J37" s="118" t="s">
        <v>214</v>
      </c>
      <c r="K37" s="621"/>
      <c r="L37" s="621"/>
      <c r="M37" s="692">
        <v>1</v>
      </c>
      <c r="N37" s="692"/>
      <c r="O37" s="692"/>
      <c r="P37" s="692">
        <v>2</v>
      </c>
      <c r="Q37" s="694"/>
      <c r="R37" s="692"/>
      <c r="S37" s="693"/>
    </row>
    <row r="38" spans="2:19" ht="11.9" customHeight="1">
      <c r="B38" s="907"/>
      <c r="C38" s="25" t="s">
        <v>35</v>
      </c>
      <c r="D38" s="728"/>
      <c r="E38" s="729"/>
      <c r="F38" s="729"/>
      <c r="G38" s="729"/>
      <c r="H38" s="729"/>
      <c r="I38" s="729"/>
      <c r="J38" s="730"/>
      <c r="K38" s="629"/>
      <c r="L38" s="629"/>
      <c r="M38" s="731"/>
      <c r="N38" s="731"/>
      <c r="O38" s="731"/>
      <c r="P38" s="731"/>
      <c r="Q38" s="732"/>
      <c r="R38" s="731"/>
      <c r="S38" s="731"/>
    </row>
    <row r="39" spans="2:19" ht="11.9" customHeight="1">
      <c r="B39" s="907"/>
      <c r="C39" s="25" t="s">
        <v>36</v>
      </c>
      <c r="D39" s="689"/>
      <c r="E39" s="690"/>
      <c r="F39" s="690"/>
      <c r="G39" s="690"/>
      <c r="H39" s="690"/>
      <c r="I39" s="690"/>
      <c r="J39" s="118"/>
      <c r="K39" s="621"/>
      <c r="L39" s="621"/>
      <c r="M39" s="692"/>
      <c r="N39" s="692"/>
      <c r="O39" s="692"/>
      <c r="P39" s="692"/>
      <c r="Q39" s="694"/>
      <c r="R39" s="692"/>
      <c r="S39" s="693"/>
    </row>
    <row r="40" spans="2:19" ht="11.9" customHeight="1">
      <c r="B40" s="908"/>
      <c r="C40" s="79" t="s">
        <v>37</v>
      </c>
      <c r="D40" s="733"/>
      <c r="E40" s="734"/>
      <c r="F40" s="734"/>
      <c r="G40" s="734"/>
      <c r="H40" s="734"/>
      <c r="I40" s="734"/>
      <c r="J40" s="735"/>
      <c r="K40" s="668"/>
      <c r="L40" s="668"/>
      <c r="M40" s="736"/>
      <c r="N40" s="736"/>
      <c r="O40" s="736"/>
      <c r="P40" s="736"/>
      <c r="Q40" s="737"/>
      <c r="R40" s="736"/>
      <c r="S40" s="738"/>
    </row>
    <row r="41" spans="2:19" ht="11.9" customHeight="1">
      <c r="B41" s="906" t="s">
        <v>38</v>
      </c>
      <c r="C41" s="78" t="s">
        <v>39</v>
      </c>
      <c r="D41" s="739"/>
      <c r="E41" s="691"/>
      <c r="F41" s="691"/>
      <c r="G41" s="691"/>
      <c r="H41" s="691"/>
      <c r="I41" s="691"/>
      <c r="J41" s="740"/>
      <c r="K41" s="662"/>
      <c r="L41" s="662"/>
      <c r="M41" s="741">
        <v>4</v>
      </c>
      <c r="N41" s="741"/>
      <c r="O41" s="741"/>
      <c r="P41" s="741"/>
      <c r="Q41" s="742"/>
      <c r="R41" s="741"/>
      <c r="S41" s="743"/>
    </row>
    <row r="42" spans="2:19" ht="11.9" customHeight="1">
      <c r="B42" s="907"/>
      <c r="C42" s="82" t="s">
        <v>40</v>
      </c>
      <c r="D42" s="744"/>
      <c r="E42" s="745"/>
      <c r="F42" s="745"/>
      <c r="G42" s="745"/>
      <c r="H42" s="745"/>
      <c r="I42" s="745"/>
      <c r="J42" s="746"/>
      <c r="K42" s="653" t="s">
        <v>214</v>
      </c>
      <c r="L42" s="653" t="s">
        <v>214</v>
      </c>
      <c r="M42" s="747">
        <v>28</v>
      </c>
      <c r="N42" s="747"/>
      <c r="O42" s="747"/>
      <c r="P42" s="747">
        <v>5</v>
      </c>
      <c r="Q42" s="748" t="s">
        <v>214</v>
      </c>
      <c r="R42" s="747"/>
      <c r="S42" s="747"/>
    </row>
    <row r="43" spans="2:19" ht="11.9" customHeight="1">
      <c r="B43" s="907"/>
      <c r="C43" s="25" t="s">
        <v>41</v>
      </c>
      <c r="D43" s="689"/>
      <c r="E43" s="690"/>
      <c r="F43" s="749" t="s">
        <v>214</v>
      </c>
      <c r="G43" s="750" t="s">
        <v>214</v>
      </c>
      <c r="H43" s="750"/>
      <c r="I43" s="118"/>
      <c r="J43" s="751"/>
      <c r="K43" s="621"/>
      <c r="L43" s="621"/>
      <c r="M43" s="692">
        <v>36</v>
      </c>
      <c r="N43" s="692"/>
      <c r="O43" s="692"/>
      <c r="P43" s="692"/>
      <c r="Q43" s="694" t="s">
        <v>214</v>
      </c>
      <c r="R43" s="692"/>
      <c r="S43" s="693"/>
    </row>
    <row r="44" spans="2:19" ht="11.9" customHeight="1">
      <c r="B44" s="907"/>
      <c r="C44" s="25" t="s">
        <v>42</v>
      </c>
      <c r="D44" s="689"/>
      <c r="E44" s="690"/>
      <c r="F44" s="690"/>
      <c r="G44" s="690"/>
      <c r="H44" s="690" t="s">
        <v>214</v>
      </c>
      <c r="I44" s="690"/>
      <c r="J44" s="118"/>
      <c r="K44" s="621"/>
      <c r="L44" s="621"/>
      <c r="M44" s="692">
        <v>2</v>
      </c>
      <c r="N44" s="692"/>
      <c r="O44" s="692"/>
      <c r="P44" s="692"/>
      <c r="Q44" s="694"/>
      <c r="R44" s="692"/>
      <c r="S44" s="695"/>
    </row>
    <row r="45" spans="2:19" ht="11.9" customHeight="1">
      <c r="B45" s="907"/>
      <c r="C45" s="25" t="s">
        <v>548</v>
      </c>
      <c r="D45" s="689"/>
      <c r="E45" s="690"/>
      <c r="F45" s="690"/>
      <c r="G45" s="690"/>
      <c r="H45" s="690"/>
      <c r="I45" s="690"/>
      <c r="J45" s="118"/>
      <c r="K45" s="621"/>
      <c r="L45" s="621"/>
      <c r="M45" s="692"/>
      <c r="N45" s="692"/>
      <c r="O45" s="692"/>
      <c r="P45" s="692"/>
      <c r="Q45" s="694"/>
      <c r="R45" s="692"/>
      <c r="S45" s="693"/>
    </row>
    <row r="46" spans="2:19" ht="11.9" customHeight="1">
      <c r="B46" s="907"/>
      <c r="C46" s="25" t="s">
        <v>44</v>
      </c>
      <c r="D46" s="689"/>
      <c r="E46" s="690"/>
      <c r="F46" s="690"/>
      <c r="G46" s="690" t="s">
        <v>238</v>
      </c>
      <c r="H46" s="690" t="s">
        <v>238</v>
      </c>
      <c r="I46" s="690"/>
      <c r="J46" s="118"/>
      <c r="K46" s="621"/>
      <c r="L46" s="621"/>
      <c r="M46" s="692">
        <v>17</v>
      </c>
      <c r="N46" s="692"/>
      <c r="O46" s="692"/>
      <c r="P46" s="692"/>
      <c r="Q46" s="694"/>
      <c r="R46" s="692"/>
      <c r="S46" s="695"/>
    </row>
    <row r="47" spans="2:19" ht="11.9" customHeight="1">
      <c r="B47" s="907"/>
      <c r="C47" s="25" t="s">
        <v>45</v>
      </c>
      <c r="D47" s="696"/>
      <c r="E47" s="697"/>
      <c r="F47" s="697"/>
      <c r="G47" s="697"/>
      <c r="H47" s="697"/>
      <c r="I47" s="697"/>
      <c r="J47" s="698"/>
      <c r="K47" s="626"/>
      <c r="L47" s="626"/>
      <c r="M47" s="699"/>
      <c r="N47" s="699"/>
      <c r="O47" s="699"/>
      <c r="P47" s="699"/>
      <c r="Q47" s="752"/>
      <c r="R47" s="699"/>
      <c r="S47" s="699"/>
    </row>
    <row r="48" spans="2:19" ht="11.9" customHeight="1">
      <c r="B48" s="907"/>
      <c r="C48" s="26" t="s">
        <v>46</v>
      </c>
      <c r="D48" s="700"/>
      <c r="E48" s="701"/>
      <c r="F48" s="701"/>
      <c r="G48" s="701"/>
      <c r="H48" s="701"/>
      <c r="I48" s="701"/>
      <c r="J48" s="703"/>
      <c r="K48" s="629" t="s">
        <v>214</v>
      </c>
      <c r="L48" s="629"/>
      <c r="M48" s="704"/>
      <c r="N48" s="704"/>
      <c r="O48" s="704">
        <v>1</v>
      </c>
      <c r="P48" s="704"/>
      <c r="Q48" s="705"/>
      <c r="R48" s="704"/>
      <c r="S48" s="704"/>
    </row>
    <row r="49" spans="2:20" ht="11.9" customHeight="1">
      <c r="B49" s="907"/>
      <c r="C49" s="25" t="s">
        <v>47</v>
      </c>
      <c r="D49" s="696"/>
      <c r="E49" s="697"/>
      <c r="F49" s="697"/>
      <c r="G49" s="697"/>
      <c r="H49" s="697"/>
      <c r="I49" s="697"/>
      <c r="J49" s="698"/>
      <c r="K49" s="626"/>
      <c r="L49" s="626"/>
      <c r="M49" s="699">
        <v>2</v>
      </c>
      <c r="N49" s="699"/>
      <c r="O49" s="699"/>
      <c r="P49" s="699"/>
      <c r="Q49" s="752"/>
      <c r="R49" s="699"/>
      <c r="S49" s="699"/>
    </row>
    <row r="50" spans="2:20" ht="11.9" customHeight="1">
      <c r="B50" s="907"/>
      <c r="C50" s="25" t="s">
        <v>48</v>
      </c>
      <c r="D50" s="689"/>
      <c r="E50" s="690"/>
      <c r="F50" s="690"/>
      <c r="G50" s="690"/>
      <c r="H50" s="690"/>
      <c r="I50" s="690"/>
      <c r="J50" s="118"/>
      <c r="K50" s="621"/>
      <c r="L50" s="621"/>
      <c r="M50" s="692"/>
      <c r="N50" s="692"/>
      <c r="O50" s="692"/>
      <c r="P50" s="692"/>
      <c r="Q50" s="694"/>
      <c r="R50" s="692"/>
      <c r="S50" s="693"/>
    </row>
    <row r="51" spans="2:20" ht="11.9" customHeight="1">
      <c r="B51" s="907"/>
      <c r="C51" s="26" t="s">
        <v>49</v>
      </c>
      <c r="D51" s="728"/>
      <c r="E51" s="729"/>
      <c r="F51" s="729"/>
      <c r="G51" s="729"/>
      <c r="H51" s="729"/>
      <c r="I51" s="729"/>
      <c r="J51" s="730" t="s">
        <v>214</v>
      </c>
      <c r="K51" s="629"/>
      <c r="L51" s="629"/>
      <c r="M51" s="731"/>
      <c r="N51" s="731"/>
      <c r="O51" s="731"/>
      <c r="P51" s="731"/>
      <c r="Q51" s="732"/>
      <c r="R51" s="731"/>
      <c r="S51" s="731"/>
    </row>
    <row r="52" spans="2:20" ht="11.9" customHeight="1">
      <c r="B52" s="908"/>
      <c r="C52" s="28" t="s">
        <v>50</v>
      </c>
      <c r="D52" s="753"/>
      <c r="E52" s="754"/>
      <c r="F52" s="754"/>
      <c r="G52" s="754"/>
      <c r="H52" s="754"/>
      <c r="I52" s="754"/>
      <c r="J52" s="755"/>
      <c r="K52" s="756"/>
      <c r="L52" s="756"/>
      <c r="M52" s="757"/>
      <c r="N52" s="757"/>
      <c r="O52" s="757"/>
      <c r="P52" s="757"/>
      <c r="Q52" s="758"/>
      <c r="R52" s="757">
        <v>2</v>
      </c>
      <c r="S52" s="757">
        <v>202</v>
      </c>
    </row>
    <row r="53" spans="2:20" ht="11.9" customHeight="1">
      <c r="B53" s="906" t="s">
        <v>51</v>
      </c>
      <c r="C53" s="78" t="s">
        <v>52</v>
      </c>
      <c r="D53" s="684"/>
      <c r="E53" s="685"/>
      <c r="F53" s="685"/>
      <c r="G53" s="685"/>
      <c r="H53" s="685"/>
      <c r="I53" s="685"/>
      <c r="J53" s="686"/>
      <c r="K53" s="617"/>
      <c r="L53" s="617"/>
      <c r="M53" s="687">
        <v>6</v>
      </c>
      <c r="N53" s="687"/>
      <c r="O53" s="687"/>
      <c r="P53" s="687">
        <v>1</v>
      </c>
      <c r="Q53" s="726"/>
      <c r="R53" s="687"/>
      <c r="S53" s="688"/>
    </row>
    <row r="54" spans="2:20" ht="11.9" customHeight="1">
      <c r="B54" s="907"/>
      <c r="C54" s="25" t="s">
        <v>53</v>
      </c>
      <c r="D54" s="712"/>
      <c r="E54" s="713"/>
      <c r="F54" s="713"/>
      <c r="G54" s="713"/>
      <c r="H54" s="713"/>
      <c r="I54" s="713"/>
      <c r="J54" s="714"/>
      <c r="K54" s="637"/>
      <c r="L54" s="637"/>
      <c r="M54" s="715">
        <v>22</v>
      </c>
      <c r="N54" s="715"/>
      <c r="O54" s="715"/>
      <c r="P54" s="715">
        <v>1</v>
      </c>
      <c r="Q54" s="716"/>
      <c r="R54" s="715"/>
      <c r="S54" s="715"/>
    </row>
    <row r="55" spans="2:20" ht="11.9" customHeight="1">
      <c r="B55" s="907"/>
      <c r="C55" s="25" t="s">
        <v>54</v>
      </c>
      <c r="D55" s="728"/>
      <c r="E55" s="729"/>
      <c r="F55" s="729"/>
      <c r="G55" s="729" t="s">
        <v>214</v>
      </c>
      <c r="H55" s="729" t="s">
        <v>214</v>
      </c>
      <c r="I55" s="729"/>
      <c r="J55" s="730" t="s">
        <v>214</v>
      </c>
      <c r="K55" s="629"/>
      <c r="L55" s="629"/>
      <c r="M55" s="731"/>
      <c r="N55" s="731"/>
      <c r="O55" s="731"/>
      <c r="P55" s="731">
        <v>19</v>
      </c>
      <c r="Q55" s="732"/>
      <c r="R55" s="731"/>
      <c r="S55" s="731"/>
    </row>
    <row r="56" spans="2:20" ht="11.9" customHeight="1">
      <c r="B56" s="907"/>
      <c r="C56" s="25" t="s">
        <v>55</v>
      </c>
      <c r="D56" s="689"/>
      <c r="E56" s="690"/>
      <c r="F56" s="690"/>
      <c r="G56" s="690"/>
      <c r="H56" s="690" t="s">
        <v>214</v>
      </c>
      <c r="I56" s="690"/>
      <c r="J56" s="118"/>
      <c r="K56" s="621"/>
      <c r="L56" s="621"/>
      <c r="M56" s="692">
        <v>11</v>
      </c>
      <c r="N56" s="692"/>
      <c r="O56" s="692"/>
      <c r="P56" s="692"/>
      <c r="Q56" s="694"/>
      <c r="R56" s="692"/>
      <c r="S56" s="693"/>
    </row>
    <row r="57" spans="2:20" ht="11.9" customHeight="1">
      <c r="B57" s="907"/>
      <c r="C57" s="25" t="s">
        <v>56</v>
      </c>
      <c r="D57" s="689" t="s">
        <v>214</v>
      </c>
      <c r="E57" s="690"/>
      <c r="F57" s="690" t="s">
        <v>214</v>
      </c>
      <c r="G57" s="690" t="s">
        <v>214</v>
      </c>
      <c r="H57" s="690" t="s">
        <v>214</v>
      </c>
      <c r="I57" s="690"/>
      <c r="J57" s="118" t="s">
        <v>238</v>
      </c>
      <c r="K57" s="621" t="s">
        <v>214</v>
      </c>
      <c r="L57" s="621" t="s">
        <v>214</v>
      </c>
      <c r="M57" s="692">
        <v>22</v>
      </c>
      <c r="N57" s="692"/>
      <c r="O57" s="692">
        <v>3</v>
      </c>
      <c r="P57" s="692">
        <v>4</v>
      </c>
      <c r="Q57" s="694"/>
      <c r="R57" s="692"/>
      <c r="S57" s="693"/>
    </row>
    <row r="58" spans="2:20" ht="11.9" customHeight="1">
      <c r="B58" s="907"/>
      <c r="C58" s="25" t="s">
        <v>57</v>
      </c>
      <c r="D58" s="689"/>
      <c r="E58" s="690"/>
      <c r="F58" s="690"/>
      <c r="G58" s="690"/>
      <c r="H58" s="690"/>
      <c r="I58" s="690"/>
      <c r="J58" s="118"/>
      <c r="K58" s="621"/>
      <c r="L58" s="621"/>
      <c r="M58" s="692">
        <v>9</v>
      </c>
      <c r="N58" s="692"/>
      <c r="O58" s="692">
        <v>6</v>
      </c>
      <c r="P58" s="692">
        <v>2</v>
      </c>
      <c r="Q58" s="694"/>
      <c r="R58" s="692"/>
      <c r="S58" s="693"/>
    </row>
    <row r="59" spans="2:20" ht="11.9" customHeight="1">
      <c r="B59" s="907"/>
      <c r="C59" s="25" t="s">
        <v>58</v>
      </c>
      <c r="D59" s="689"/>
      <c r="E59" s="690"/>
      <c r="F59" s="690"/>
      <c r="G59" s="690"/>
      <c r="H59" s="690"/>
      <c r="I59" s="690"/>
      <c r="J59" s="118"/>
      <c r="K59" s="621"/>
      <c r="L59" s="621"/>
      <c r="M59" s="692">
        <v>14</v>
      </c>
      <c r="N59" s="692"/>
      <c r="O59" s="759"/>
      <c r="P59" s="692"/>
      <c r="Q59" s="694"/>
      <c r="R59" s="692"/>
      <c r="S59" s="693"/>
    </row>
    <row r="60" spans="2:20" ht="11.9" customHeight="1">
      <c r="B60" s="907"/>
      <c r="C60" s="25" t="s">
        <v>59</v>
      </c>
      <c r="D60" s="689"/>
      <c r="E60" s="690"/>
      <c r="F60" s="690"/>
      <c r="G60" s="690"/>
      <c r="H60" s="690" t="s">
        <v>214</v>
      </c>
      <c r="I60" s="690"/>
      <c r="J60" s="118"/>
      <c r="K60" s="621"/>
      <c r="L60" s="621"/>
      <c r="M60" s="692">
        <v>81</v>
      </c>
      <c r="N60" s="692"/>
      <c r="O60" s="692"/>
      <c r="P60" s="692"/>
      <c r="Q60" s="694"/>
      <c r="R60" s="692">
        <v>81</v>
      </c>
      <c r="S60" s="693">
        <v>1345</v>
      </c>
    </row>
    <row r="61" spans="2:20" ht="11.9" customHeight="1">
      <c r="B61" s="907"/>
      <c r="C61" s="25" t="s">
        <v>60</v>
      </c>
      <c r="D61" s="712"/>
      <c r="E61" s="713"/>
      <c r="F61" s="713"/>
      <c r="G61" s="713"/>
      <c r="H61" s="713"/>
      <c r="I61" s="713"/>
      <c r="J61" s="714"/>
      <c r="K61" s="637"/>
      <c r="L61" s="637"/>
      <c r="M61" s="715">
        <v>10</v>
      </c>
      <c r="N61" s="715"/>
      <c r="O61" s="715"/>
      <c r="P61" s="715"/>
      <c r="Q61" s="716"/>
      <c r="R61" s="715"/>
      <c r="S61" s="715"/>
      <c r="T61" s="77"/>
    </row>
    <row r="62" spans="2:20" ht="11.9" customHeight="1">
      <c r="B62" s="907"/>
      <c r="C62" s="25" t="s">
        <v>61</v>
      </c>
      <c r="D62" s="689"/>
      <c r="E62" s="690"/>
      <c r="F62" s="690"/>
      <c r="G62" s="690"/>
      <c r="H62" s="690"/>
      <c r="I62" s="690"/>
      <c r="J62" s="118"/>
      <c r="K62" s="621"/>
      <c r="L62" s="621"/>
      <c r="M62" s="692">
        <v>8</v>
      </c>
      <c r="N62" s="692"/>
      <c r="O62" s="692">
        <v>6</v>
      </c>
      <c r="P62" s="692"/>
      <c r="Q62" s="694"/>
      <c r="R62" s="692"/>
      <c r="S62" s="693"/>
    </row>
    <row r="63" spans="2:20" ht="11.9" customHeight="1">
      <c r="B63" s="907"/>
      <c r="C63" s="25" t="s">
        <v>62</v>
      </c>
      <c r="D63" s="760"/>
      <c r="E63" s="761"/>
      <c r="F63" s="761"/>
      <c r="G63" s="761"/>
      <c r="H63" s="761"/>
      <c r="I63" s="761"/>
      <c r="J63" s="762"/>
      <c r="K63" s="763"/>
      <c r="L63" s="763"/>
      <c r="M63" s="764"/>
      <c r="N63" s="764"/>
      <c r="O63" s="764">
        <v>16</v>
      </c>
      <c r="P63" s="764">
        <v>2</v>
      </c>
      <c r="Q63" s="752"/>
      <c r="R63" s="764"/>
      <c r="S63" s="764"/>
    </row>
    <row r="64" spans="2:20" ht="11.9" customHeight="1">
      <c r="B64" s="907"/>
      <c r="C64" s="25" t="s">
        <v>63</v>
      </c>
      <c r="D64" s="689"/>
      <c r="E64" s="690"/>
      <c r="F64" s="690"/>
      <c r="G64" s="690" t="s">
        <v>214</v>
      </c>
      <c r="H64" s="690"/>
      <c r="I64" s="690"/>
      <c r="J64" s="118" t="s">
        <v>214</v>
      </c>
      <c r="K64" s="621"/>
      <c r="L64" s="621"/>
      <c r="M64" s="692">
        <v>10</v>
      </c>
      <c r="N64" s="692"/>
      <c r="O64" s="692">
        <v>4</v>
      </c>
      <c r="P64" s="692">
        <v>1</v>
      </c>
      <c r="Q64" s="694"/>
      <c r="R64" s="692"/>
      <c r="S64" s="693"/>
    </row>
    <row r="65" spans="2:19" ht="11.9" customHeight="1">
      <c r="B65" s="907"/>
      <c r="C65" s="25" t="s">
        <v>64</v>
      </c>
      <c r="D65" s="689"/>
      <c r="E65" s="690"/>
      <c r="F65" s="690"/>
      <c r="G65" s="690"/>
      <c r="H65" s="690" t="s">
        <v>214</v>
      </c>
      <c r="I65" s="690" t="s">
        <v>214</v>
      </c>
      <c r="J65" s="118"/>
      <c r="K65" s="621"/>
      <c r="L65" s="621"/>
      <c r="M65" s="692">
        <v>5</v>
      </c>
      <c r="N65" s="692"/>
      <c r="O65" s="692"/>
      <c r="P65" s="692"/>
      <c r="Q65" s="694"/>
      <c r="R65" s="692"/>
      <c r="S65" s="693"/>
    </row>
    <row r="66" spans="2:19" ht="11.9" customHeight="1">
      <c r="B66" s="907"/>
      <c r="C66" s="25" t="s">
        <v>65</v>
      </c>
      <c r="D66" s="689"/>
      <c r="E66" s="690"/>
      <c r="F66" s="690"/>
      <c r="G66" s="690"/>
      <c r="H66" s="690"/>
      <c r="I66" s="690"/>
      <c r="J66" s="118"/>
      <c r="K66" s="621"/>
      <c r="L66" s="621"/>
      <c r="M66" s="692">
        <v>1</v>
      </c>
      <c r="N66" s="692"/>
      <c r="O66" s="692"/>
      <c r="P66" s="692"/>
      <c r="Q66" s="694"/>
      <c r="R66" s="692"/>
      <c r="S66" s="695"/>
    </row>
    <row r="67" spans="2:19" ht="11.9" customHeight="1">
      <c r="B67" s="908"/>
      <c r="C67" s="79" t="s">
        <v>66</v>
      </c>
      <c r="D67" s="733"/>
      <c r="E67" s="734"/>
      <c r="F67" s="734"/>
      <c r="G67" s="734"/>
      <c r="H67" s="734"/>
      <c r="I67" s="734"/>
      <c r="J67" s="735"/>
      <c r="K67" s="668"/>
      <c r="L67" s="668"/>
      <c r="M67" s="736">
        <v>2</v>
      </c>
      <c r="N67" s="736"/>
      <c r="O67" s="736"/>
      <c r="P67" s="736"/>
      <c r="Q67" s="737"/>
      <c r="R67" s="736"/>
      <c r="S67" s="738"/>
    </row>
    <row r="68" spans="2:19" ht="11.9" customHeight="1">
      <c r="B68" s="903" t="s">
        <v>201</v>
      </c>
      <c r="C68" s="904"/>
      <c r="D68" s="765">
        <f>COUNTA(D5:D67)</f>
        <v>4</v>
      </c>
      <c r="E68" s="766">
        <f>COUNTA(E5:E67)</f>
        <v>0</v>
      </c>
      <c r="F68" s="766">
        <f>COUNTA(F5:F67)</f>
        <v>5</v>
      </c>
      <c r="G68" s="766">
        <f>COUNTA(G5:G67)</f>
        <v>14</v>
      </c>
      <c r="H68" s="767">
        <f t="shared" ref="H68" si="0">COUNTA(H5:H67)</f>
        <v>18</v>
      </c>
      <c r="I68" s="766">
        <f t="shared" ref="I68" si="1">COUNTA(I5:I67)</f>
        <v>8</v>
      </c>
      <c r="J68" s="768">
        <f t="shared" ref="J68:L68" si="2">COUNTA(J5:J67)</f>
        <v>14</v>
      </c>
      <c r="K68" s="767">
        <f t="shared" si="2"/>
        <v>10</v>
      </c>
      <c r="L68" s="769">
        <f t="shared" si="2"/>
        <v>9</v>
      </c>
      <c r="M68" s="316">
        <f t="shared" ref="M68" si="3">COUNTA(M5:M67)</f>
        <v>30</v>
      </c>
      <c r="N68" s="316">
        <f t="shared" ref="N68" si="4">COUNTA(N5:N67)</f>
        <v>1</v>
      </c>
      <c r="O68" s="316">
        <f t="shared" ref="O68" si="5">COUNTA(O5:O67)</f>
        <v>18</v>
      </c>
      <c r="P68" s="316">
        <f t="shared" ref="P68:Q68" si="6">COUNTA(P5:P67)</f>
        <v>22</v>
      </c>
      <c r="Q68" s="316">
        <f t="shared" si="6"/>
        <v>4</v>
      </c>
      <c r="R68" s="316">
        <f t="shared" ref="R68" si="7">COUNTA(R5:R67)</f>
        <v>3</v>
      </c>
      <c r="S68" s="769">
        <f t="shared" ref="S68" si="8">COUNTA(S5:S67)</f>
        <v>3</v>
      </c>
    </row>
    <row r="69" spans="2:19" ht="11.9" customHeight="1">
      <c r="B69" s="903" t="s">
        <v>202</v>
      </c>
      <c r="C69" s="904"/>
      <c r="D69" s="1009"/>
      <c r="E69" s="1010"/>
      <c r="F69" s="1010"/>
      <c r="G69" s="1010"/>
      <c r="H69" s="1010"/>
      <c r="I69" s="1010"/>
      <c r="J69" s="1010"/>
      <c r="K69" s="1010"/>
      <c r="L69" s="1011"/>
      <c r="M69" s="770">
        <f>SUM(M5:M67)</f>
        <v>436</v>
      </c>
      <c r="N69" s="770">
        <f>SUM(N5:N67)</f>
        <v>2</v>
      </c>
      <c r="O69" s="770">
        <f>SUM(O5:O67)</f>
        <v>131</v>
      </c>
      <c r="P69" s="770">
        <f>SUM(P5:P67)</f>
        <v>108</v>
      </c>
      <c r="Q69" s="771"/>
      <c r="R69" s="772">
        <f>SUM(R5:R67)</f>
        <v>84</v>
      </c>
      <c r="S69" s="773">
        <f>SUM(S5:S67)</f>
        <v>1554</v>
      </c>
    </row>
    <row r="70" spans="2:19" ht="6" customHeight="1"/>
  </sheetData>
  <mergeCells count="25">
    <mergeCell ref="J3:J4"/>
    <mergeCell ref="B68:C68"/>
    <mergeCell ref="K2:S2"/>
    <mergeCell ref="K3:L3"/>
    <mergeCell ref="O3:P3"/>
    <mergeCell ref="R3:S3"/>
    <mergeCell ref="M3:M4"/>
    <mergeCell ref="N3:N4"/>
    <mergeCell ref="Q3:Q4"/>
    <mergeCell ref="D69:L69"/>
    <mergeCell ref="R1:S1"/>
    <mergeCell ref="B69:C69"/>
    <mergeCell ref="D2:J2"/>
    <mergeCell ref="B5:C5"/>
    <mergeCell ref="B6:B18"/>
    <mergeCell ref="B19:B40"/>
    <mergeCell ref="B41:B52"/>
    <mergeCell ref="B53:B67"/>
    <mergeCell ref="B2:C4"/>
    <mergeCell ref="D3:D4"/>
    <mergeCell ref="E3:E4"/>
    <mergeCell ref="F3:F4"/>
    <mergeCell ref="G3:G4"/>
    <mergeCell ref="H3:H4"/>
    <mergeCell ref="I3:I4"/>
  </mergeCells>
  <phoneticPr fontId="7"/>
  <dataValidations count="1">
    <dataValidation type="list" allowBlank="1" showInputMessage="1" showErrorMessage="1" sqref="Q63 Q24 E54:L54 E61:L61 Q52 E52:L52 E47:L47 E63:L63 Q22 Q47 E16:L16 Q10 E49:L49 Q16 Q61 E10:L10 E24:L24 E34:L34 Q34 Q54 E22:L22 Q49" xr:uid="{87E2A85B-8DAA-49CA-B1BB-67883391FECF}">
      <formula1>"○"</formula1>
    </dataValidation>
  </dataValidations>
  <printOptions horizontalCentered="1"/>
  <pageMargins left="0.59055118110236227" right="0.59055118110236227" top="0.59055118110236227" bottom="0.59055118110236227" header="0.31496062992125984" footer="0.31496062992125984"/>
  <pageSetup paperSize="9" scale="95" orientation="portrait"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１職員</vt:lpstr>
      <vt:lpstr>2 職員 (社教主事)</vt:lpstr>
      <vt:lpstr>3 設置</vt:lpstr>
      <vt:lpstr>4 講座対象</vt:lpstr>
      <vt:lpstr>5 講座内容</vt:lpstr>
      <vt:lpstr>6 講座等状況</vt:lpstr>
      <vt:lpstr>6 内容別</vt:lpstr>
      <vt:lpstr>7(1)体制</vt:lpstr>
      <vt:lpstr>7(２)民間</vt:lpstr>
      <vt:lpstr>7(３)ボラ</vt:lpstr>
      <vt:lpstr>7(４)余裕</vt:lpstr>
      <vt:lpstr>8 機会</vt:lpstr>
      <vt:lpstr>'１職員'!Print_Area</vt:lpstr>
      <vt:lpstr>'2 職員 (社教主事)'!Print_Area</vt:lpstr>
      <vt:lpstr>'3 設置'!Print_Area</vt:lpstr>
      <vt:lpstr>'4 講座対象'!Print_Area</vt:lpstr>
      <vt:lpstr>'5 講座内容'!Print_Area</vt:lpstr>
      <vt:lpstr>'6 内容別'!Print_Area</vt:lpstr>
      <vt:lpstr>'7(1)体制'!Print_Area</vt:lpstr>
      <vt:lpstr>'7(２)民間'!Print_Area</vt:lpstr>
      <vt:lpstr>'7(３)ボラ'!Print_Area</vt:lpstr>
      <vt:lpstr>'7(４)余裕'!Print_Area</vt:lpstr>
      <vt:lpstr>'8 機会'!Print_Area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2019-02-01T05:12:19Z</dcterms:created>
  <dcterms:modified xsi:type="dcterms:W3CDTF">2025-03-17T03:19:27Z</dcterms:modified>
</cp:coreProperties>
</file>