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4812\Box\【02_課所共有】05_02_温暖化対策課\R06年度\総務・エコライフ推進担当\08_エコライフ推進\08_02_エコライフDAY＆WEEK\08_02_090_チェックシート（冬）\印刷用チェックシート\ホームページリンク用\"/>
    </mc:Choice>
  </mc:AlternateContent>
  <xr:revisionPtr revIDLastSave="0" documentId="8_{84EF402A-6E3F-400D-A90A-46A62738BD20}" xr6:coauthVersionLast="47" xr6:coauthVersionMax="47" xr10:uidLastSave="{00000000-0000-0000-0000-000000000000}"/>
  <bookViews>
    <workbookView xWindow="28680" yWindow="-120" windowWidth="29040" windowHeight="15840" xr2:uid="{9FE9AE19-2557-46A0-93E8-8720873D5FB0}"/>
  </bookViews>
  <sheets>
    <sheet name="小学校4～6年生用 " sheetId="4" r:id="rId1"/>
    <sheet name="（削除不可！）計算データ資料" sheetId="6" r:id="rId2"/>
  </sheets>
  <definedNames>
    <definedName name="_xlnm.Print_Area" localSheetId="0">'小学校4～6年生用 '!$B$3:$N$45</definedName>
    <definedName name="_xlnm.Print_Titles" localSheetId="0">'小学校4～6年生用 '!$3:$3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6" l="1"/>
  <c r="H6" i="6"/>
  <c r="I6" i="6" s="1"/>
  <c r="J25" i="6" l="1"/>
  <c r="K25" i="6" s="1"/>
  <c r="J24" i="6"/>
  <c r="K24" i="6" s="1"/>
  <c r="J23" i="6"/>
  <c r="K23" i="6" s="1"/>
  <c r="J22" i="6"/>
  <c r="J21" i="6"/>
  <c r="K21" i="6" s="1"/>
  <c r="J20" i="6"/>
  <c r="K20" i="6" s="1"/>
  <c r="J19" i="6"/>
  <c r="K19" i="6" s="1"/>
  <c r="J17" i="6"/>
  <c r="K17" i="6" s="1"/>
  <c r="J16" i="6"/>
  <c r="K16" i="6" s="1"/>
  <c r="K15" i="6"/>
  <c r="J12" i="6"/>
  <c r="K12" i="6" s="1"/>
  <c r="J11" i="6"/>
  <c r="K11" i="6" s="1"/>
  <c r="J9" i="6"/>
  <c r="K9" i="6" s="1"/>
  <c r="J8" i="6"/>
  <c r="K8" i="6" s="1"/>
  <c r="J6" i="6"/>
  <c r="K6" i="6" s="1"/>
  <c r="I7" i="6"/>
  <c r="I10" i="6"/>
  <c r="I13" i="6"/>
  <c r="I14" i="6"/>
  <c r="I18" i="6"/>
  <c r="H24" i="6"/>
  <c r="I24" i="6" s="1"/>
  <c r="H25" i="6"/>
  <c r="I25" i="6" s="1"/>
  <c r="H23" i="6"/>
  <c r="I23" i="6" s="1"/>
  <c r="H22" i="6"/>
  <c r="I22" i="6" s="1"/>
  <c r="H21" i="6"/>
  <c r="I21" i="6" s="1"/>
  <c r="H20" i="6"/>
  <c r="I20" i="6" s="1"/>
  <c r="H19" i="6"/>
  <c r="I19" i="6" s="1"/>
  <c r="H17" i="6"/>
  <c r="I17" i="6" s="1"/>
  <c r="H16" i="6"/>
  <c r="I16" i="6" s="1"/>
  <c r="I15" i="6"/>
  <c r="H12" i="6"/>
  <c r="I12" i="6" s="1"/>
  <c r="H11" i="6"/>
  <c r="I11" i="6" s="1"/>
  <c r="H9" i="6"/>
  <c r="I9" i="6" s="1"/>
  <c r="H8" i="6"/>
  <c r="I8" i="6" s="1"/>
  <c r="F25" i="6"/>
  <c r="G25" i="6" s="1"/>
  <c r="F24" i="6"/>
  <c r="G24" i="6" s="1"/>
  <c r="F23" i="6"/>
  <c r="G23" i="6" s="1"/>
  <c r="F22" i="6"/>
  <c r="G22" i="6" s="1"/>
  <c r="F21" i="6"/>
  <c r="G21" i="6" s="1"/>
  <c r="F20" i="6"/>
  <c r="G20" i="6" s="1"/>
  <c r="F19" i="6"/>
  <c r="G19" i="6" s="1"/>
  <c r="F17" i="6"/>
  <c r="G17" i="6" s="1"/>
  <c r="F16" i="6"/>
  <c r="G16" i="6" s="1"/>
  <c r="F15" i="6"/>
  <c r="G15" i="6" s="1"/>
  <c r="F13" i="6"/>
  <c r="G13" i="6" s="1"/>
  <c r="F12" i="6"/>
  <c r="G12" i="6" s="1"/>
  <c r="F11" i="6"/>
  <c r="G11" i="6" s="1"/>
  <c r="F9" i="6"/>
  <c r="G9" i="6" s="1"/>
  <c r="F8" i="6"/>
  <c r="G8" i="6" s="1"/>
  <c r="F6" i="6"/>
  <c r="G6" i="6" s="1"/>
  <c r="D25" i="6"/>
  <c r="E25" i="6" s="1"/>
  <c r="D24" i="6"/>
  <c r="E24" i="6" s="1"/>
  <c r="D23" i="6"/>
  <c r="E23" i="6" s="1"/>
  <c r="D22" i="6"/>
  <c r="E22" i="6" s="1"/>
  <c r="D21" i="6"/>
  <c r="E21" i="6" s="1"/>
  <c r="D20" i="6"/>
  <c r="E20" i="6" s="1"/>
  <c r="D19" i="6"/>
  <c r="E19" i="6" s="1"/>
  <c r="D18" i="6"/>
  <c r="E18" i="6" s="1"/>
  <c r="D17" i="6"/>
  <c r="E17" i="6" s="1"/>
  <c r="D16" i="6"/>
  <c r="E16" i="6" s="1"/>
  <c r="D15" i="6"/>
  <c r="E15" i="6" s="1"/>
  <c r="D14" i="6"/>
  <c r="E14" i="6" s="1"/>
  <c r="D13" i="6"/>
  <c r="E13" i="6" s="1"/>
  <c r="D12" i="6"/>
  <c r="E12" i="6" s="1"/>
  <c r="D11" i="6"/>
  <c r="E11" i="6" s="1"/>
  <c r="D10" i="6"/>
  <c r="E10" i="6" s="1"/>
  <c r="D9" i="6"/>
  <c r="E9" i="6" s="1"/>
  <c r="D8" i="6"/>
  <c r="E8" i="6" s="1"/>
  <c r="D7" i="6"/>
  <c r="E7" i="6" s="1"/>
  <c r="D6" i="6"/>
  <c r="E6" i="6" s="1"/>
  <c r="K22" i="6" l="1"/>
  <c r="L13" i="6"/>
  <c r="I24" i="4" s="1"/>
  <c r="L15" i="6"/>
  <c r="M24" i="4" s="1"/>
  <c r="L9" i="6"/>
  <c r="K16" i="4" s="1"/>
  <c r="L17" i="6"/>
  <c r="G34" i="4" s="1"/>
  <c r="L21" i="6"/>
  <c r="E42" i="4" s="1"/>
  <c r="L20" i="6"/>
  <c r="M34" i="4" s="1"/>
  <c r="L22" i="6"/>
  <c r="G42" i="4" s="1"/>
  <c r="L24" i="6"/>
  <c r="K42" i="4" s="1"/>
  <c r="L11" i="6"/>
  <c r="E24" i="4" s="1"/>
  <c r="L19" i="6"/>
  <c r="K34" i="4" s="1"/>
  <c r="L23" i="6"/>
  <c r="I42" i="4" s="1"/>
  <c r="L25" i="6"/>
  <c r="M42" i="4" s="1"/>
  <c r="L6" i="6"/>
  <c r="E16" i="4" s="1"/>
  <c r="L8" i="6"/>
  <c r="I16" i="4" s="1"/>
  <c r="L12" i="6"/>
  <c r="G24" i="4" s="1"/>
  <c r="L16" i="6"/>
  <c r="E34" i="4" s="1"/>
  <c r="L7" i="6"/>
  <c r="G16" i="4" s="1"/>
  <c r="I26" i="6"/>
  <c r="K26" i="6"/>
  <c r="L18" i="6"/>
  <c r="I34" i="4" s="1"/>
  <c r="L14" i="6"/>
  <c r="K24" i="4" s="1"/>
  <c r="G26" i="6" l="1"/>
  <c r="E26" i="6"/>
  <c r="L10" i="6"/>
  <c r="M16" i="4" s="1"/>
  <c r="L26" i="6" l="1"/>
  <c r="L44" i="4" s="1"/>
</calcChain>
</file>

<file path=xl/sharedStrings.xml><?xml version="1.0" encoding="utf-8"?>
<sst xmlns="http://schemas.openxmlformats.org/spreadsheetml/2006/main" count="175" uniqueCount="138">
  <si>
    <t>14　(キッチン)</t>
    <phoneticPr fontId="1" type="Hiragana" alignment="distributed"/>
  </si>
  <si>
    <t>小4～小6用シート</t>
    <rPh sb="0" eb="1">
      <t>ショウ</t>
    </rPh>
    <rPh sb="3" eb="4">
      <t>ショウ</t>
    </rPh>
    <rPh sb="5" eb="6">
      <t>ヨウ</t>
    </rPh>
    <phoneticPr fontId="1"/>
  </si>
  <si>
    <t>設問</t>
    <rPh sb="0" eb="2">
      <t>セツモン</t>
    </rPh>
    <phoneticPr fontId="1"/>
  </si>
  <si>
    <t>CO2量</t>
    <rPh sb="3" eb="4">
      <t>リョウ</t>
    </rPh>
    <phoneticPr fontId="1"/>
  </si>
  <si>
    <t>回答</t>
    <rPh sb="0" eb="2">
      <t>カイトウ</t>
    </rPh>
    <phoneticPr fontId="1"/>
  </si>
  <si>
    <t>合計</t>
    <rPh sb="0" eb="2">
      <t>ゴウケイ</t>
    </rPh>
    <phoneticPr fontId="1"/>
  </si>
  <si>
    <t>家族回答</t>
    <rPh sb="0" eb="2">
      <t>カゾク</t>
    </rPh>
    <rPh sb="2" eb="4">
      <t>カイトウ</t>
    </rPh>
    <phoneticPr fontId="1"/>
  </si>
  <si>
    <t>家族合計</t>
    <rPh sb="0" eb="2">
      <t>カゾク</t>
    </rPh>
    <rPh sb="2" eb="4">
      <t>ゴウケイ</t>
    </rPh>
    <phoneticPr fontId="1"/>
  </si>
  <si>
    <t>家族一週間</t>
    <rPh sb="0" eb="2">
      <t>カゾク</t>
    </rPh>
    <rPh sb="2" eb="5">
      <t>イッシュウカン</t>
    </rPh>
    <phoneticPr fontId="1"/>
  </si>
  <si>
    <t>家族一週間計</t>
    <rPh sb="0" eb="2">
      <t>カゾク</t>
    </rPh>
    <rPh sb="2" eb="5">
      <t>イッシュウカン</t>
    </rPh>
    <rPh sb="5" eb="6">
      <t>ケイ</t>
    </rPh>
    <phoneticPr fontId="1"/>
  </si>
  <si>
    <t>一週間</t>
    <rPh sb="0" eb="3">
      <t>イッシュウカン</t>
    </rPh>
    <phoneticPr fontId="1"/>
  </si>
  <si>
    <t>一週間計</t>
    <rPh sb="0" eb="3">
      <t>イッシュウカン</t>
    </rPh>
    <rPh sb="3" eb="4">
      <t>ケイ</t>
    </rPh>
    <phoneticPr fontId="1"/>
  </si>
  <si>
    <t>対応表</t>
    <phoneticPr fontId="1"/>
  </si>
  <si>
    <t>☆</t>
    <phoneticPr fontId="1"/>
  </si>
  <si>
    <t>-</t>
    <phoneticPr fontId="1"/>
  </si>
  <si>
    <t>g</t>
    <phoneticPr fontId="1" type="Hiragana" alignment="distributed"/>
  </si>
  <si>
    <t>☆週</t>
    <rPh sb="1" eb="2">
      <t>シュウ</t>
    </rPh>
    <phoneticPr fontId="1"/>
  </si>
  <si>
    <t>設問合計</t>
    <rPh sb="0" eb="2">
      <t>セツモン</t>
    </rPh>
    <rPh sb="2" eb="4">
      <t>ゴウケイ</t>
    </rPh>
    <phoneticPr fontId="1"/>
  </si>
  <si>
    <t>total</t>
  </si>
  <si>
    <r>
      <rPr>
        <sz val="18"/>
        <rFont val="Segoe UI Symbol"/>
        <family val="2"/>
      </rPr>
      <t>🔌</t>
    </r>
    <r>
      <rPr>
        <b/>
        <sz val="18"/>
        <rFont val="メイリオ"/>
        <family val="3"/>
        <charset val="128"/>
      </rPr>
      <t xml:space="preserve">  1</t>
    </r>
    <r>
      <rPr>
        <b/>
        <sz val="18"/>
        <rFont val="メイリオ"/>
        <family val="2"/>
        <charset val="128"/>
      </rPr>
      <t>（リビング）</t>
    </r>
    <phoneticPr fontId="6"/>
  </si>
  <si>
    <r>
      <rPr>
        <sz val="18"/>
        <rFont val="Segoe UI Symbol"/>
        <family val="2"/>
      </rPr>
      <t>🔌</t>
    </r>
    <r>
      <rPr>
        <b/>
        <sz val="18"/>
        <rFont val="メイリオ"/>
        <family val="3"/>
        <charset val="128"/>
      </rPr>
      <t xml:space="preserve">  2</t>
    </r>
    <r>
      <rPr>
        <b/>
        <sz val="18"/>
        <rFont val="メイリオ"/>
        <family val="2"/>
        <charset val="128"/>
      </rPr>
      <t>（リビング）</t>
    </r>
    <phoneticPr fontId="6"/>
  </si>
  <si>
    <r>
      <rPr>
        <sz val="18"/>
        <rFont val="Segoe UI Symbol"/>
        <family val="2"/>
      </rPr>
      <t>🔌</t>
    </r>
    <r>
      <rPr>
        <sz val="18"/>
        <rFont val="メイリオ"/>
        <family val="3"/>
        <charset val="128"/>
      </rPr>
      <t xml:space="preserve"> </t>
    </r>
    <r>
      <rPr>
        <b/>
        <sz val="18"/>
        <rFont val="メイリオ"/>
        <family val="3"/>
        <charset val="128"/>
      </rPr>
      <t xml:space="preserve"> 3</t>
    </r>
    <r>
      <rPr>
        <b/>
        <sz val="18"/>
        <rFont val="メイリオ"/>
        <family val="2"/>
        <charset val="128"/>
      </rPr>
      <t>（リビング）</t>
    </r>
    <phoneticPr fontId="6"/>
  </si>
  <si>
    <r>
      <rPr>
        <sz val="18"/>
        <rFont val="Segoe UI Symbol"/>
        <family val="2"/>
      </rPr>
      <t>🔌</t>
    </r>
    <r>
      <rPr>
        <b/>
        <sz val="18"/>
        <rFont val="メイリオ"/>
        <family val="3"/>
        <charset val="128"/>
      </rPr>
      <t xml:space="preserve">  4</t>
    </r>
    <r>
      <rPr>
        <b/>
        <sz val="18"/>
        <rFont val="メイリオ"/>
        <family val="2"/>
        <charset val="128"/>
      </rPr>
      <t>　(リビング)</t>
    </r>
    <phoneticPr fontId="6"/>
  </si>
  <si>
    <r>
      <rPr>
        <sz val="18"/>
        <rFont val="Segoe UI Symbol"/>
        <family val="2"/>
      </rPr>
      <t>🔌</t>
    </r>
    <r>
      <rPr>
        <b/>
        <sz val="18"/>
        <rFont val="メイリオ"/>
        <family val="3"/>
        <charset val="128"/>
      </rPr>
      <t xml:space="preserve">  5　(リビング)</t>
    </r>
    <phoneticPr fontId="6"/>
  </si>
  <si>
    <r>
      <rPr>
        <sz val="18"/>
        <rFont val="Segoe UI Symbol"/>
        <family val="2"/>
      </rPr>
      <t>🔌</t>
    </r>
    <r>
      <rPr>
        <b/>
        <sz val="18"/>
        <rFont val="メイリオ"/>
        <family val="3"/>
        <charset val="128"/>
      </rPr>
      <t xml:space="preserve">  6　(リビング)</t>
    </r>
    <phoneticPr fontId="6"/>
  </si>
  <si>
    <r>
      <rPr>
        <sz val="18"/>
        <rFont val="Segoe UI Symbol"/>
        <family val="2"/>
      </rPr>
      <t>🔌</t>
    </r>
    <r>
      <rPr>
        <b/>
        <sz val="18"/>
        <rFont val="メイリオ"/>
        <family val="3"/>
        <charset val="128"/>
      </rPr>
      <t xml:space="preserve">  10</t>
    </r>
    <r>
      <rPr>
        <b/>
        <sz val="18"/>
        <rFont val="メイリオ"/>
        <family val="2"/>
        <charset val="128"/>
      </rPr>
      <t>　(キッチン)</t>
    </r>
    <phoneticPr fontId="1" type="Hiragana" alignment="distributed"/>
  </si>
  <si>
    <r>
      <rPr>
        <sz val="18"/>
        <rFont val="Segoe UI Symbol"/>
        <family val="2"/>
      </rPr>
      <t>🔌</t>
    </r>
    <r>
      <rPr>
        <b/>
        <sz val="18"/>
        <rFont val="メイリオ"/>
        <family val="3"/>
        <charset val="128"/>
      </rPr>
      <t xml:space="preserve">  11</t>
    </r>
    <r>
      <rPr>
        <b/>
        <sz val="18"/>
        <rFont val="メイリオ"/>
        <family val="2"/>
        <charset val="128"/>
      </rPr>
      <t>　(キッチン)</t>
    </r>
    <phoneticPr fontId="6"/>
  </si>
  <si>
    <r>
      <rPr>
        <sz val="18"/>
        <rFont val="Segoe UI Symbol"/>
        <family val="2"/>
      </rPr>
      <t>🔌</t>
    </r>
    <r>
      <rPr>
        <b/>
        <sz val="18"/>
        <rFont val="メイリオ"/>
        <family val="3"/>
        <charset val="128"/>
      </rPr>
      <t xml:space="preserve">  12　(キッチン)</t>
    </r>
    <phoneticPr fontId="1" type="Hiragana" alignment="distributed"/>
  </si>
  <si>
    <r>
      <rPr>
        <sz val="18"/>
        <rFont val="Segoe UI Symbol"/>
        <family val="2"/>
      </rPr>
      <t>🔌</t>
    </r>
    <r>
      <rPr>
        <b/>
        <sz val="18"/>
        <rFont val="メイリオ"/>
        <family val="3"/>
        <charset val="128"/>
      </rPr>
      <t xml:space="preserve">  13</t>
    </r>
    <r>
      <rPr>
        <b/>
        <sz val="18"/>
        <rFont val="メイリオ"/>
        <family val="2"/>
        <charset val="128"/>
      </rPr>
      <t>　(キッチン)</t>
    </r>
    <phoneticPr fontId="1" type="Hiragana" alignment="distributed"/>
  </si>
  <si>
    <r>
      <rPr>
        <b/>
        <sz val="24"/>
        <color rgb="FF00B050"/>
        <rFont val="ＭＳ Ｐゴシック"/>
        <family val="3"/>
        <charset val="128"/>
      </rPr>
      <t>ステップ2：エコライフWEEK</t>
    </r>
    <r>
      <rPr>
        <b/>
        <sz val="24"/>
        <color theme="1"/>
        <rFont val="ＭＳ Ｐゴシック"/>
        <family val="3"/>
        <charset val="128"/>
      </rPr>
      <t>　下の取組項目を見て、できるものを1週間続けてみよう！</t>
    </r>
    <rPh sb="16" eb="17">
      <t>した</t>
    </rPh>
    <rPh sb="18" eb="20">
      <t>とりくみ</t>
    </rPh>
    <rPh sb="20" eb="22">
      <t>こうもく</t>
    </rPh>
    <rPh sb="23" eb="24">
      <t>み</t>
    </rPh>
    <rPh sb="33" eb="35">
      <t>しゅうかん</t>
    </rPh>
    <rPh sb="35" eb="36">
      <t>つづ</t>
    </rPh>
    <phoneticPr fontId="37" type="Hiragana" alignment="distributed"/>
  </si>
  <si>
    <t>取り組めた項目を「✔」しよう。　「ご家族用」は取り組めた人数を選んでね。（　）の数字 は、減 らせる二酸化炭素 の量 （g）だよ。</t>
    <rPh sb="0" eb="1">
      <t>と</t>
    </rPh>
    <rPh sb="2" eb="3">
      <t>く</t>
    </rPh>
    <rPh sb="5" eb="7">
      <t>こうもく</t>
    </rPh>
    <rPh sb="18" eb="20">
      <t>かぞく</t>
    </rPh>
    <rPh sb="20" eb="21">
      <t>よう</t>
    </rPh>
    <rPh sb="23" eb="24">
      <t>と</t>
    </rPh>
    <rPh sb="25" eb="26">
      <t>く</t>
    </rPh>
    <rPh sb="28" eb="30">
      <t>にんずう</t>
    </rPh>
    <rPh sb="31" eb="32">
      <t>えら</t>
    </rPh>
    <rPh sb="40" eb="42">
      <t>すうじ</t>
    </rPh>
    <rPh sb="45" eb="46">
      <t>へ</t>
    </rPh>
    <rPh sb="50" eb="55">
      <t>にさんかたんそ</t>
    </rPh>
    <rPh sb="57" eb="58">
      <t>りょう</t>
    </rPh>
    <phoneticPr fontId="37" type="Hiragana" alignment="distributed"/>
  </si>
  <si>
    <t>みんなで取り組んでみよう！</t>
    <rPh sb="4" eb="5">
      <t>と</t>
    </rPh>
    <rPh sb="6" eb="7">
      <t>く</t>
    </rPh>
    <phoneticPr fontId="37" type="Hiragana" alignment="distributed"/>
  </si>
  <si>
    <t>7　(お風呂・洗面所)</t>
    <rPh sb="4" eb="6">
      <t>ふろ</t>
    </rPh>
    <rPh sb="7" eb="9">
      <t>せんめん</t>
    </rPh>
    <rPh sb="9" eb="10">
      <t>じょ</t>
    </rPh>
    <phoneticPr fontId="42" type="Hiragana" alignment="distributed"/>
  </si>
  <si>
    <t>本人用</t>
    <rPh sb="0" eb="2">
      <t>ほんにん</t>
    </rPh>
    <rPh sb="2" eb="3">
      <t>よう</t>
    </rPh>
    <phoneticPr fontId="42" type="Hiragana" alignment="distributed"/>
  </si>
  <si>
    <t>取り組めたら✔
(280g)</t>
    <rPh sb="0" eb="1">
      <t>と</t>
    </rPh>
    <rPh sb="2" eb="3">
      <t>く</t>
    </rPh>
    <phoneticPr fontId="42" type="Hiragana" alignment="distributed"/>
  </si>
  <si>
    <t>ご家族用</t>
    <rPh sb="1" eb="3">
      <t>かぞく</t>
    </rPh>
    <rPh sb="3" eb="4">
      <t>よう</t>
    </rPh>
    <phoneticPr fontId="42" type="Hiragana" alignment="distributed"/>
  </si>
  <si>
    <t>おうちの人と
いっしょに取り組もう</t>
    <rPh sb="4" eb="5">
      <t>ひと</t>
    </rPh>
    <rPh sb="12" eb="13">
      <t>と</t>
    </rPh>
    <rPh sb="14" eb="15">
      <t>く</t>
    </rPh>
    <phoneticPr fontId="43" type="Hiragana" alignment="distributed"/>
  </si>
  <si>
    <t>みんなで取り組んでみよう！</t>
    <rPh sb="4" eb="5">
      <t>と</t>
    </rPh>
    <rPh sb="6" eb="7">
      <t>く</t>
    </rPh>
    <phoneticPr fontId="42" type="Hiragana" alignment="distributed"/>
  </si>
  <si>
    <t>8　(お風呂・洗面所)</t>
    <rPh sb="4" eb="6">
      <t>ふろ</t>
    </rPh>
    <rPh sb="7" eb="10">
      <t>せんめんじょ</t>
    </rPh>
    <phoneticPr fontId="42" type="Hiragana" alignment="distributed"/>
  </si>
  <si>
    <r>
      <rPr>
        <sz val="14"/>
        <rFont val="Segoe UI Symbol"/>
        <family val="2"/>
      </rPr>
      <t>🔌</t>
    </r>
    <r>
      <rPr>
        <b/>
        <sz val="14"/>
        <rFont val="メイリオ"/>
        <family val="3"/>
        <charset val="128"/>
      </rPr>
      <t xml:space="preserve">  9</t>
    </r>
    <r>
      <rPr>
        <b/>
        <sz val="14"/>
        <rFont val="メイリオ"/>
        <family val="2"/>
        <charset val="128"/>
      </rPr>
      <t>　(お風呂・洗面所)</t>
    </r>
    <rPh sb="8" eb="10">
      <t>ふろ</t>
    </rPh>
    <rPh sb="11" eb="14">
      <t>せんめんじょ</t>
    </rPh>
    <phoneticPr fontId="42" type="Hiragana" alignment="distributed"/>
  </si>
  <si>
    <t>取り組めたら✔
(231g)</t>
    <rPh sb="0" eb="1">
      <t>と</t>
    </rPh>
    <rPh sb="2" eb="3">
      <t>く</t>
    </rPh>
    <phoneticPr fontId="42" type="Hiragana" alignment="distributed"/>
  </si>
  <si>
    <t>取り組めたら✔
(539g)</t>
    <rPh sb="0" eb="1">
      <t>と</t>
    </rPh>
    <rPh sb="2" eb="3">
      <t>く</t>
    </rPh>
    <phoneticPr fontId="42" type="Hiragana" alignment="distributed"/>
  </si>
  <si>
    <t>本人用</t>
    <rPh sb="0" eb="2">
      <t>ほんにん</t>
    </rPh>
    <rPh sb="2" eb="3">
      <t>よう</t>
    </rPh>
    <phoneticPr fontId="3" type="Hiragana" alignment="distributed"/>
  </si>
  <si>
    <t>ご家族用</t>
    <rPh sb="1" eb="3">
      <t>かぞく</t>
    </rPh>
    <rPh sb="3" eb="4">
      <t>よう</t>
    </rPh>
    <phoneticPr fontId="3" type="Hiragana" alignment="distributed"/>
  </si>
  <si>
    <t>15　(食べ物)</t>
    <rPh sb="4" eb="5">
      <t>た</t>
    </rPh>
    <rPh sb="6" eb="7">
      <t>もの</t>
    </rPh>
    <phoneticPr fontId="3" type="Hiragana" alignment="distributed"/>
  </si>
  <si>
    <t xml:space="preserve">
買い物をするとき、レジ袋をもらわなかった。
（33g/日）</t>
    <rPh sb="1" eb="4">
      <t>　か　　　もの</t>
    </rPh>
    <rPh sb="12" eb="13">
      <t>ぶくろ</t>
    </rPh>
    <rPh sb="28" eb="29">
      <t>にち</t>
    </rPh>
    <phoneticPr fontId="42" type="Hiragana"/>
  </si>
  <si>
    <t xml:space="preserve">
出かけるときは、水筒やマイボトルを持ち歩いた。
（47g/日）</t>
    <rPh sb="1" eb="2">
      <t>で</t>
    </rPh>
    <rPh sb="9" eb="11">
      <t>すいとう</t>
    </rPh>
    <rPh sb="18" eb="19">
      <t>も</t>
    </rPh>
    <rPh sb="20" eb="21">
      <t>ある</t>
    </rPh>
    <rPh sb="30" eb="31">
      <t>にち</t>
    </rPh>
    <phoneticPr fontId="42" type="Hiragana" alignment="distributed"/>
  </si>
  <si>
    <t>16　(食べ物)</t>
    <rPh sb="4" eb="5">
      <t>た</t>
    </rPh>
    <rPh sb="6" eb="7">
      <t>もの</t>
    </rPh>
    <phoneticPr fontId="3" type="Hiragana" alignment="distributed"/>
  </si>
  <si>
    <t>18　(外出)</t>
    <rPh sb="4" eb="6">
      <t>がいしゅつ</t>
    </rPh>
    <phoneticPr fontId="3" type="Hiragana" alignment="distributed"/>
  </si>
  <si>
    <t>19　(外出)</t>
    <rPh sb="4" eb="6">
      <t>がいしゅつ</t>
    </rPh>
    <phoneticPr fontId="3" type="Hiragana" alignment="distributed"/>
  </si>
  <si>
    <t>20　(外出)</t>
    <rPh sb="4" eb="6">
      <t>がいしゅつ</t>
    </rPh>
    <phoneticPr fontId="3" type="Hiragana" alignment="distributed"/>
  </si>
  <si>
    <t>氏名：</t>
    <rPh sb="0" eb="2">
      <t>しめい</t>
    </rPh>
    <phoneticPr fontId="44" type="Hiragana" alignment="distributed"/>
  </si>
  <si>
    <r>
      <rPr>
        <sz val="18"/>
        <color rgb="FFFF0000"/>
        <rFont val="Segoe UI Symbol"/>
        <family val="2"/>
      </rPr>
      <t>🔌</t>
    </r>
    <r>
      <rPr>
        <sz val="18"/>
        <color rgb="FFFF0000"/>
        <rFont val="メイリオ"/>
        <family val="2"/>
        <charset val="128"/>
      </rPr>
      <t>マークは節電の項目です。</t>
    </r>
    <rPh sb="6" eb="8">
      <t>せつでん</t>
    </rPh>
    <rPh sb="9" eb="11">
      <t>こうもく</t>
    </rPh>
    <phoneticPr fontId="47" type="Hiragana" alignment="distributed"/>
  </si>
  <si>
    <r>
      <rPr>
        <b/>
        <sz val="24"/>
        <color rgb="FF00B050"/>
        <rFont val="ＭＳ Ｐゴシック"/>
        <family val="3"/>
        <charset val="128"/>
      </rPr>
      <t>ステップ１：エコライフDAY</t>
    </r>
    <r>
      <rPr>
        <b/>
        <sz val="24"/>
        <color theme="1"/>
        <rFont val="ＭＳ Ｐゴシック"/>
        <family val="3"/>
        <charset val="128"/>
      </rPr>
      <t>　 下の取組項目を見て、1日、環境のことを考えて生活してみよう！</t>
    </r>
    <rPh sb="16" eb="17">
      <t>した</t>
    </rPh>
    <rPh sb="18" eb="20">
      <t>とりくみ</t>
    </rPh>
    <rPh sb="20" eb="22">
      <t>こうもく</t>
    </rPh>
    <rPh sb="23" eb="24">
      <t>み</t>
    </rPh>
    <rPh sb="27" eb="28">
      <t>にち</t>
    </rPh>
    <rPh sb="29" eb="31">
      <t>かんきょう</t>
    </rPh>
    <rPh sb="35" eb="36">
      <t>かんが</t>
    </rPh>
    <rPh sb="38" eb="40">
      <t>せいかつ</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</si>
  <si>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✔(70g)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</si>
  <si>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✔(490g)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</si>
  <si>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(70g)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</si>
  <si>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(490g)</t>
    </r>
    <rPh sb="1" eb="3">
      <t>しゅうかん</t>
    </rPh>
    <rPh sb="6" eb="7">
      <t>ひと</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</si>
  <si>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✔(19g)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</si>
  <si>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✔(133g)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</si>
  <si>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(19g)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</si>
  <si>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(133g)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</si>
  <si>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</si>
  <si>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✔(371g)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</si>
  <si>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✔(135g)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</si>
  <si>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✔(945g)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</si>
  <si>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(135g)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</si>
  <si>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(945g)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</si>
  <si>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✔(55g)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</si>
  <si>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✔(385g)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</si>
  <si>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(55g)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</si>
  <si>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(385g)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</si>
  <si>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✔(97g)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</si>
  <si>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✔(679g)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</si>
  <si>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(97g)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</si>
  <si>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(679g)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</si>
  <si>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✔(33g)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</si>
  <si>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✔(231g)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</si>
  <si>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(33g)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</si>
  <si>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(231g)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</si>
  <si>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✔(47g)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</si>
  <si>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✔(329g)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</si>
  <si>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(47g)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</si>
  <si>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(329g)</t>
    </r>
    <rPh sb="1" eb="3">
      <t>しゅうかん</t>
    </rPh>
    <rPh sb="6" eb="8">
      <t>にんずう</t>
    </rPh>
    <phoneticPr fontId="42" type="Hiragana" alignment="distributed"/>
  </si>
  <si>
    <t>減らせた二酸化炭素(g)</t>
    <rPh sb="0" eb="1">
      <t>へ</t>
    </rPh>
    <rPh sb="4" eb="7">
      <t>にさんか</t>
    </rPh>
    <rPh sb="7" eb="9">
      <t>たんそ</t>
    </rPh>
    <phoneticPr fontId="38" type="Hiragana" alignment="distributed"/>
  </si>
  <si>
    <t>減らせた二酸化炭素(g)</t>
    <rPh sb="0" eb="1">
      <t>へ</t>
    </rPh>
    <rPh sb="4" eb="7">
      <t>にさんか</t>
    </rPh>
    <rPh sb="7" eb="9">
      <t>たんそ</t>
    </rPh>
    <phoneticPr fontId="42" type="Hiragana" alignment="distributed"/>
  </si>
  <si>
    <t>エコライフDAY＆WEEKで減らせた二酸化炭素の合計量（g）</t>
    <rPh sb="14" eb="15">
      <t>へ</t>
    </rPh>
    <rPh sb="18" eb="23">
      <t>にさんかたんそ</t>
    </rPh>
    <rPh sb="24" eb="26">
      <t>ごうけい</t>
    </rPh>
    <rPh sb="26" eb="27">
      <t>りょう</t>
    </rPh>
    <phoneticPr fontId="42" type="Hiragana" alignment="distributed"/>
  </si>
  <si>
    <t>※裏面に続きます</t>
    <rPh sb="1" eb="3">
      <t>うらめん</t>
    </rPh>
    <rPh sb="4" eb="5">
      <t>つづ</t>
    </rPh>
    <phoneticPr fontId="49" type="Hiragana" alignment="distributed"/>
  </si>
  <si>
    <t xml:space="preserve">
野菜は旬のものを選んで食べた。  （97g/日） </t>
    <rPh sb="1" eb="3">
      <t>やさい</t>
    </rPh>
    <rPh sb="4" eb="5">
      <t>しゅん</t>
    </rPh>
    <rPh sb="9" eb="10">
      <t>えら</t>
    </rPh>
    <rPh sb="12" eb="15">
      <t>た</t>
    </rPh>
    <rPh sb="23" eb="24">
      <t>にち</t>
    </rPh>
    <phoneticPr fontId="42" type="Hiragana"/>
  </si>
  <si>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✔(144g)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</si>
  <si>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✔(1,008g)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</si>
  <si>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(144g)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</si>
  <si>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(1,008g)</t>
    </r>
    <rPh sb="1" eb="3">
      <t>しゅうかん</t>
    </rPh>
    <rPh sb="6" eb="8">
      <t>にんずう</t>
    </rPh>
    <phoneticPr fontId="42" type="Hiragana" alignment="distributed"/>
  </si>
  <si>
    <t xml:space="preserve">
冷蔵庫の食材をチェックし、買うものを決めてから買い物に出かけた。（19g/日）</t>
    <rPh sb="1" eb="4">
      <t>れいぞうこ</t>
    </rPh>
    <rPh sb="5" eb="7">
      <t>しょくざい</t>
    </rPh>
    <rPh sb="14" eb="15">
      <t>か</t>
    </rPh>
    <rPh sb="19" eb="20">
      <t>き</t>
    </rPh>
    <rPh sb="24" eb="25">
      <t>か</t>
    </rPh>
    <rPh sb="26" eb="27">
      <t>もの</t>
    </rPh>
    <rPh sb="28" eb="29">
      <t>で</t>
    </rPh>
    <rPh sb="38" eb="39">
      <t>にち</t>
    </rPh>
    <phoneticPr fontId="42" type="Hiragana" alignment="distributed"/>
  </si>
  <si>
    <r>
      <rPr>
        <b/>
        <sz val="18"/>
        <color theme="1"/>
        <rFont val="ＭＳ Ｐゴシック"/>
        <family val="3"/>
        <charset val="128"/>
      </rPr>
      <t>1日</t>
    </r>
    <r>
      <rPr>
        <sz val="14"/>
        <color theme="1"/>
        <rFont val="ＭＳ Ｐゴシック"/>
        <family val="3"/>
        <charset val="128"/>
      </rPr>
      <t>できた人数（19</t>
    </r>
    <r>
      <rPr>
        <sz val="16"/>
        <color theme="1"/>
        <rFont val="ＭＳ Ｐゴシック"/>
        <family val="3"/>
        <charset val="128"/>
      </rPr>
      <t>g)</t>
    </r>
    <rPh sb="1" eb="2">
      <t>にち</t>
    </rPh>
    <rPh sb="5" eb="7">
      <t>にんずう</t>
    </rPh>
    <phoneticPr fontId="42" type="Hiragana" alignment="distributed"/>
  </si>
  <si>
    <t>室温20℃を目安に暖房を控えめに使用した。（144g/日）（ひと冬で1,781円節約）</t>
    <rPh sb="0" eb="2">
      <t>しつおん</t>
    </rPh>
    <rPh sb="6" eb="8">
      <t>めやす</t>
    </rPh>
    <rPh sb="9" eb="11">
      <t>だんぼう</t>
    </rPh>
    <rPh sb="12" eb="13">
      <t>ひか</t>
    </rPh>
    <rPh sb="16" eb="18">
      <t>しよう</t>
    </rPh>
    <rPh sb="27" eb="28">
      <t>にち</t>
    </rPh>
    <rPh sb="32" eb="33">
      <t>ふゆ</t>
    </rPh>
    <rPh sb="39" eb="40">
      <t>えん</t>
    </rPh>
    <rPh sb="40" eb="42">
      <t>せつやく</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</si>
  <si>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✔(36g)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</si>
  <si>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✔(252g)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</si>
  <si>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(36g)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</si>
  <si>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(252g)</t>
    </r>
    <rPh sb="1" eb="3">
      <t>しゅうかん</t>
    </rPh>
    <rPh sb="6" eb="8">
      <t>にんずう</t>
    </rPh>
    <phoneticPr fontId="42" type="Hiragana" alignment="distributed"/>
  </si>
  <si>
    <t>照明は、省エネ型のLED照明を使用した。（819g/週）
（１年で3,121円節約）</t>
    <rPh sb="0" eb="2">
      <t>しょうめい</t>
    </rPh>
    <rPh sb="4" eb="5">
      <t>しょう</t>
    </rPh>
    <rPh sb="7" eb="8">
      <t>がた</t>
    </rPh>
    <rPh sb="12" eb="14">
      <t>しょうめい</t>
    </rPh>
    <rPh sb="15" eb="17">
      <t>しよう</t>
    </rPh>
    <rPh sb="26" eb="27">
      <t>しゅう</t>
    </rPh>
    <rPh sb="31" eb="32">
      <t>ねん</t>
    </rPh>
    <rPh sb="38" eb="39">
      <t>えん</t>
    </rPh>
    <rPh sb="39" eb="41">
      <t>せつやく</t>
    </rPh>
    <phoneticPr fontId="37" type="Hiragana" alignment="distributed"/>
  </si>
  <si>
    <t>テレビなど家電
製品を使わないときは主電源を切ったりコンセントからプラグを抜いた。（70g/日）
（1年で1,879円節約）</t>
    <rPh sb="5" eb="7">
      <t>かでん</t>
    </rPh>
    <rPh sb="8" eb="10">
      <t>せいひん</t>
    </rPh>
    <rPh sb="18" eb="19">
      <t>しゅ</t>
    </rPh>
    <rPh sb="19" eb="21">
      <t>でんげん</t>
    </rPh>
    <rPh sb="22" eb="23">
      <t>き</t>
    </rPh>
    <rPh sb="37" eb="38">
      <t>ぬ</t>
    </rPh>
    <rPh sb="46" eb="47">
      <t>にち</t>
    </rPh>
    <rPh sb="51" eb="52">
      <t>ねん</t>
    </rPh>
    <rPh sb="58" eb="61">
      <t>えんせつやく</t>
    </rPh>
    <phoneticPr fontId="37" type="Hiragana" alignment="distributed"/>
  </si>
  <si>
    <t>ほかのことをするときは、テレビを消した。（36g/日）　
（１年で968円節約）</t>
    <rPh sb="16" eb="17">
      <t>け</t>
    </rPh>
    <rPh sb="25" eb="26">
      <t>にち</t>
    </rPh>
    <rPh sb="31" eb="32">
      <t>ねん</t>
    </rPh>
    <rPh sb="36" eb="39">
      <t>えんせつやく</t>
    </rPh>
    <phoneticPr fontId="37" type="Hiragana" alignment="distributed"/>
  </si>
  <si>
    <t>エアコンのフィルターを掃除した。（280g/週）
（1年で1,072円節約）</t>
    <rPh sb="11" eb="13">
      <t>そうじ</t>
    </rPh>
    <rPh sb="22" eb="23">
      <t>しゅう</t>
    </rPh>
    <rPh sb="27" eb="28">
      <t>ねん</t>
    </rPh>
    <rPh sb="34" eb="37">
      <t>えんせつやく</t>
    </rPh>
    <phoneticPr fontId="37" type="Hiragana" alignment="distributed"/>
  </si>
  <si>
    <t>エコライフDAY（デイ）＆WEEK（ウィーク）埼玉２０２4（冬）チェックシート　　　小学校４～６年生用　</t>
    <rPh sb="23" eb="25">
      <t>さいたま</t>
    </rPh>
    <rPh sb="30" eb="31">
      <t>ふゆ</t>
    </rPh>
    <rPh sb="42" eb="45">
      <t>しょうがっこう</t>
    </rPh>
    <rPh sb="48" eb="51">
      <t>ねんせいよう</t>
    </rPh>
    <phoneticPr fontId="41" type="Hiragana" alignment="distributed"/>
  </si>
  <si>
    <t>部屋を出る時は、明かりを消した。（19g/日）
（１年で514円節約）</t>
    <rPh sb="0" eb="2">
      <t>へや</t>
    </rPh>
    <rPh sb="3" eb="4">
      <t>で</t>
    </rPh>
    <rPh sb="5" eb="6">
      <t>とき</t>
    </rPh>
    <rPh sb="8" eb="9">
      <t>あ</t>
    </rPh>
    <rPh sb="12" eb="13">
      <t>け</t>
    </rPh>
    <rPh sb="21" eb="22">
      <t>にち</t>
    </rPh>
    <rPh sb="26" eb="27">
      <t>ねん</t>
    </rPh>
    <rPh sb="31" eb="32">
      <t>えん</t>
    </rPh>
    <rPh sb="32" eb="34">
      <t>せつやく</t>
    </rPh>
    <phoneticPr fontId="42" type="Hiragana" alignment="distributed"/>
  </si>
  <si>
    <t>お湯 や水 を
流 しっぱなしにしないで、こまめにとめた。（103g/日）
（１年で3,103円節約）</t>
    <rPh sb="1" eb="2">
      <t>ゆ</t>
    </rPh>
    <rPh sb="4" eb="5">
      <t>みず</t>
    </rPh>
    <rPh sb="8" eb="9">
      <t>なが</t>
    </rPh>
    <rPh sb="35" eb="36">
      <t>にち</t>
    </rPh>
    <rPh sb="40" eb="41">
      <t>ねん</t>
    </rPh>
    <rPh sb="47" eb="50">
      <t>えんせつやく</t>
    </rPh>
    <phoneticPr fontId="42" type="Hiragana" alignment="distributed"/>
  </si>
  <si>
    <t>お風呂は
冷めないうちに、みんなで続けて入った。（292g/日）
（１年で6,229円節約）</t>
    <rPh sb="1" eb="3">
      <t>ふろ</t>
    </rPh>
    <rPh sb="5" eb="6">
      <t>さ</t>
    </rPh>
    <rPh sb="17" eb="18">
      <t>つづ</t>
    </rPh>
    <rPh sb="20" eb="21">
      <t>はい</t>
    </rPh>
    <rPh sb="30" eb="31">
      <t>にち</t>
    </rPh>
    <rPh sb="35" eb="36">
      <t>ねん</t>
    </rPh>
    <rPh sb="42" eb="43">
      <t>えん</t>
    </rPh>
    <rPh sb="43" eb="45">
      <t>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</si>
  <si>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✔(292g)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</si>
  <si>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✔(2,044g)</t>
    </r>
    <rPh sb="1" eb="3">
      <t>しゅうかん</t>
    </rPh>
    <phoneticPr fontId="42" type="Hiragana" alignment="distributed"/>
  </si>
  <si>
    <t>トイレの
便座暖房
の温度を低くした。（夏は電源を切った。）（231g/週）
（１年で885円節約）</t>
    <rPh sb="5" eb="9">
      <t>べんざだんぼう</t>
    </rPh>
    <rPh sb="11" eb="13">
      <t>おんど</t>
    </rPh>
    <rPh sb="14" eb="15">
      <t>ひく</t>
    </rPh>
    <rPh sb="20" eb="21">
      <t>なつ</t>
    </rPh>
    <rPh sb="22" eb="24">
      <t>でんげん</t>
    </rPh>
    <rPh sb="25" eb="26">
      <t>き</t>
    </rPh>
    <rPh sb="36" eb="37">
      <t>しゅう</t>
    </rPh>
    <rPh sb="41" eb="42">
      <t>ねん</t>
    </rPh>
    <rPh sb="46" eb="47">
      <t>えん</t>
    </rPh>
    <rPh sb="47" eb="49">
      <t>せつやく</t>
    </rPh>
    <phoneticPr fontId="42" type="Hiragana" alignment="distributed"/>
  </si>
  <si>
    <t>炊飯器の保温機能を使わなかった。（53g/日）
（１年で1,415円節約）</t>
    <rPh sb="0" eb="3">
      <t>すいはんき</t>
    </rPh>
    <rPh sb="4" eb="8">
      <t>ほおんきのう</t>
    </rPh>
    <rPh sb="9" eb="10">
      <t>つか</t>
    </rPh>
    <rPh sb="21" eb="22">
      <t>にち</t>
    </rPh>
    <rPh sb="26" eb="27">
      <t>ねん</t>
    </rPh>
    <rPh sb="33" eb="34">
      <t>えん</t>
    </rPh>
    <rPh sb="34" eb="36">
      <t>せつやく</t>
    </rPh>
    <phoneticPr fontId="42" type="Hiragana" alignment="distributed"/>
  </si>
  <si>
    <t xml:space="preserve">
電気ポットを
長時間使用しないときはプラグを抜いた。（135g/日）
（１年で3,606円節約）</t>
    <rPh sb="2" eb="4">
      <t>でんき</t>
    </rPh>
    <rPh sb="9" eb="14">
      <t>ちょうじかんしよう</t>
    </rPh>
    <rPh sb="24" eb="25">
      <t>ぬ</t>
    </rPh>
    <rPh sb="34" eb="35">
      <t>にち</t>
    </rPh>
    <rPh sb="39" eb="40">
      <t>ねん</t>
    </rPh>
    <rPh sb="46" eb="47">
      <t>えん</t>
    </rPh>
    <rPh sb="47" eb="49">
      <t>せつやく</t>
    </rPh>
    <phoneticPr fontId="42" type="Hiragana" alignment="distributed"/>
  </si>
  <si>
    <t>冷蔵庫にものを詰め込み過ぎなかった。（55g/日）
（１年で1,471円節約）</t>
    <rPh sb="0" eb="3">
      <t>れいぞうこ</t>
    </rPh>
    <rPh sb="7" eb="8">
      <t>つ</t>
    </rPh>
    <rPh sb="9" eb="10">
      <t>こ</t>
    </rPh>
    <rPh sb="11" eb="12">
      <t>す</t>
    </rPh>
    <rPh sb="23" eb="24">
      <t>にち</t>
    </rPh>
    <rPh sb="28" eb="29">
      <t>ねん</t>
    </rPh>
    <rPh sb="35" eb="36">
      <t>えん</t>
    </rPh>
    <rPh sb="36" eb="38">
      <t>せつやく</t>
    </rPh>
    <phoneticPr fontId="42" type="Hiragana" alignment="distributed"/>
  </si>
  <si>
    <t xml:space="preserve">
冷蔵庫の
庫内温度設定
を、「強」から「中」に変更した。（539g/週）
（１年で2,071円節約）</t>
    <rPh sb="1" eb="4">
      <t>れいぞうこ</t>
    </rPh>
    <rPh sb="6" eb="12">
      <t>こないおんどせってい</t>
    </rPh>
    <rPh sb="16" eb="17">
      <t>きょう</t>
    </rPh>
    <rPh sb="21" eb="22">
      <t>ちゅう</t>
    </rPh>
    <rPh sb="24" eb="26">
      <t>へんこう</t>
    </rPh>
    <rPh sb="35" eb="36">
      <t>しゅう</t>
    </rPh>
    <rPh sb="40" eb="41">
      <t>ねん</t>
    </rPh>
    <rPh sb="47" eb="48">
      <t>えん</t>
    </rPh>
    <rPh sb="48" eb="50">
      <t>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</si>
  <si>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✔(470g)</t>
    </r>
    <rPh sb="1" eb="2">
      <t>にち</t>
    </rPh>
    <phoneticPr fontId="3"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</si>
  <si>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✔(3,290g)</t>
    </r>
    <rPh sb="1" eb="3">
      <t>しゅうかん</t>
    </rPh>
    <phoneticPr fontId="3"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</si>
  <si>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(470g)</t>
    </r>
    <rPh sb="1" eb="2">
      <t>にち</t>
    </rPh>
    <rPh sb="5" eb="7">
      <t>にんずう</t>
    </rPh>
    <phoneticPr fontId="3" type="Hiragana" alignment="distributed"/>
  </si>
  <si>
    <t>減らせた二酸化炭素(g)</t>
    <rPh sb="0" eb="1">
      <t>へ</t>
    </rPh>
    <rPh sb="4" eb="7">
      <t>にさんか</t>
    </rPh>
    <rPh sb="7" eb="9">
      <t>たんそ</t>
    </rPh>
    <phoneticPr fontId="3" type="Hiragana" alignment="distributed"/>
  </si>
  <si>
    <t>出かける
ときは自動車に乗らずに、徒歩・自転車・バス・電車を利用した。（188g/日）
（１年で2,528円節約）</t>
    <rPh sb="0" eb="1">
      <t>で</t>
    </rPh>
    <rPh sb="8" eb="11">
      <t>じどうしゃ</t>
    </rPh>
    <rPh sb="12" eb="13">
      <t>の</t>
    </rPh>
    <rPh sb="17" eb="19">
      <t>とほ</t>
    </rPh>
    <rPh sb="20" eb="23">
      <t>じてんしゃ</t>
    </rPh>
    <rPh sb="27" eb="29">
      <t>でんしゃ</t>
    </rPh>
    <rPh sb="30" eb="32">
      <t>りよう</t>
    </rPh>
    <rPh sb="41" eb="42">
      <t>にち</t>
    </rPh>
    <rPh sb="46" eb="47">
      <t>ねん</t>
    </rPh>
    <rPh sb="53" eb="54">
      <t>えん</t>
    </rPh>
    <rPh sb="54" eb="56">
      <t>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</si>
  <si>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✔(188g)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</si>
  <si>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✔(1,316g)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</si>
  <si>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(188g)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</si>
  <si>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(1,316g)</t>
    </r>
    <rPh sb="1" eb="3">
      <t>しゅうかん</t>
    </rPh>
    <rPh sb="6" eb="8">
      <t>にんずう</t>
    </rPh>
    <phoneticPr fontId="42" type="Hiragana" alignment="distributed"/>
  </si>
  <si>
    <t>取り組めたら✔
(819g)</t>
    <rPh sb="0" eb="1">
      <t>と</t>
    </rPh>
    <rPh sb="2" eb="3">
      <t>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</si>
  <si>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✔(103g)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</si>
  <si>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✔(721g)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</si>
  <si>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(103g)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</si>
  <si>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(721g)</t>
    </r>
    <rPh sb="1" eb="3">
      <t>しゅうかん</t>
    </rPh>
    <rPh sb="6" eb="8">
      <t>にんずう</t>
    </rPh>
    <phoneticPr fontId="42" type="Hiragana" alignment="distributed"/>
  </si>
  <si>
    <t xml:space="preserve">
ご飯やおかずを、残さず食べた。  （18g/日）</t>
    <rPh sb="2" eb="3">
      <t>はん</t>
    </rPh>
    <rPh sb="9" eb="10">
      <t>のこ</t>
    </rPh>
    <rPh sb="12" eb="13">
      <t>た</t>
    </rPh>
    <rPh sb="23" eb="24">
      <t>にち</t>
    </rPh>
    <phoneticPr fontId="42" type="Hiragana"/>
  </si>
  <si>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✔(18g)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</si>
  <si>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✔(126g)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</si>
  <si>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(18g)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</si>
  <si>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(126g)</t>
    </r>
    <rPh sb="1" eb="3">
      <t>しゅうかん</t>
    </rPh>
    <rPh sb="6" eb="8">
      <t>にんずう</t>
    </rPh>
    <phoneticPr fontId="42" type="Hiragana" alignment="distributed"/>
  </si>
  <si>
    <t>※一人が１日全部の項目に取り組めたら、3,648ｇの二酸化炭素を減らせます！</t>
    <rPh sb="1" eb="3">
      <t>ひとり</t>
    </rPh>
    <rPh sb="5" eb="6">
      <t>にち</t>
    </rPh>
    <rPh sb="6" eb="8">
      <t>ぜんぶ</t>
    </rPh>
    <rPh sb="9" eb="11">
      <t>こうもく</t>
    </rPh>
    <rPh sb="12" eb="13">
      <t>と</t>
    </rPh>
    <rPh sb="14" eb="15">
      <t>く</t>
    </rPh>
    <rPh sb="26" eb="31">
      <t>にさんかたんそ</t>
    </rPh>
    <rPh sb="32" eb="33">
      <t>へ</t>
    </rPh>
    <phoneticPr fontId="48" type="Hiragana" alignment="distributed"/>
  </si>
  <si>
    <t>17　(外出)</t>
    <rPh sb="4" eb="6">
      <t>がいしゅつ</t>
    </rPh>
    <phoneticPr fontId="3" type="Hiragana" alignment="distributed"/>
  </si>
  <si>
    <t xml:space="preserve">宅配は1回で受け取った。 （470g/日） </t>
    <rPh sb="0" eb="2">
      <t>たくはい</t>
    </rPh>
    <rPh sb="4" eb="5">
      <t>かい</t>
    </rPh>
    <rPh sb="6" eb="7">
      <t>　う</t>
    </rPh>
    <rPh sb="8" eb="9">
      <t>　と</t>
    </rPh>
    <rPh sb="19" eb="20">
      <t>にち</t>
    </rPh>
    <phoneticPr fontId="3" type="Hiragana"/>
  </si>
  <si>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(3,290g)</t>
    </r>
    <rPh sb="1" eb="3">
      <t>しゅうかん</t>
    </rPh>
    <rPh sb="6" eb="8">
      <t>にんずう</t>
    </rPh>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</si>
</sst>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
  </numFmts>
  <fonts count="51" x14ac:knownFonts="1">
    <font>
      <sz val="12"/>
      <color theme="1"/>
      <name val="ＭＳ Ｐゴシック"/>
      <family val="2"/>
      <charset val="128"/>
    </font>
    <font>
      <sz val="6"/>
      <name val="ＭＳ Ｐゴシック"/>
      <family val="2"/>
      <charset val="128"/>
    </font>
    <font>
      <b/>
      <sz val="20"/>
      <color theme="9" tint="-0.499984740745262"/>
      <name val="メイリオ"/>
      <family val="3"/>
      <charset val="128"/>
    </font>
    <font>
      <sz val="8"/>
      <name val="ＭＳ Ｐゴシック"/>
      <family val="3"/>
      <charset val="128"/>
    </font>
    <font>
      <sz val="20"/>
      <color theme="1"/>
      <name val="游ゴシック"/>
      <family val="2"/>
      <charset val="128"/>
      <scheme val="minor"/>
    </font>
    <font>
      <sz val="12"/>
      <name val="メイリオ"/>
      <family val="2"/>
      <charset val="128"/>
    </font>
    <font>
      <sz val="6"/>
      <name val="游ゴシック"/>
      <family val="2"/>
      <charset val="128"/>
      <scheme val="minor"/>
    </font>
    <font>
      <b/>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4"/>
      <color theme="1"/>
      <name val="ＭＳ Ｐゴシック"/>
      <family val="2"/>
      <charset val="128"/>
    </font>
    <font>
      <sz val="16"/>
      <color theme="1"/>
      <name val="ＭＳ Ｐゴシック"/>
      <family val="2"/>
      <charset val="128"/>
    </font>
    <font>
      <sz val="18"/>
      <color theme="1"/>
      <name val="ＭＳ Ｐゴシック"/>
      <family val="2"/>
      <charset val="128"/>
    </font>
    <font>
      <sz val="20"/>
      <color theme="1"/>
      <name val="ＭＳ Ｐゴシック"/>
      <family val="2"/>
      <charset val="128"/>
    </font>
    <font>
      <b/>
      <sz val="18"/>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Ｐゴシック"/>
      <family val="3"/>
      <charset val="128"/>
    </font>
    <font>
      <b/>
      <sz val="24"/>
      <color theme="1"/>
      <name val="ＭＳ Ｐゴシック"/>
      <family val="3"/>
      <charset val="128"/>
    </font>
    <font>
      <sz val="26"/>
      <color theme="1"/>
      <name val="ＭＳ Ｐゴシック"/>
      <family val="3"/>
      <charset val="128"/>
    </font>
    <font>
      <b/>
      <sz val="26"/>
      <color theme="1"/>
      <name val="ＭＳ Ｐゴシック"/>
      <family val="3"/>
      <charset val="128"/>
    </font>
    <font>
      <sz val="18"/>
      <color rgb="FFFF0000"/>
      <name val="メイリオ"/>
      <family val="2"/>
      <charset val="128"/>
    </font>
    <font>
      <sz val="18"/>
      <color rgb="FFFF0000"/>
      <name val="Segoe UI Symbol"/>
      <family val="2"/>
    </font>
    <font>
      <sz val="36"/>
      <color theme="1"/>
      <name val="ＭＳ Ｐゴシック"/>
      <family val="2"/>
      <charset val="128"/>
    </font>
    <font>
      <b/>
      <sz val="22"/>
      <color rgb="FF00B050"/>
      <name val="ＭＳ Ｐゴシック"/>
      <family val="3"/>
      <charset val="128"/>
    </font>
    <font>
      <b/>
      <sz val="24"/>
      <color rgb="FF00B050"/>
      <name val="ＭＳ Ｐゴシック"/>
      <family val="3"/>
      <charset val="128"/>
    </font>
    <font>
      <sz val="28"/>
      <color theme="1"/>
      <name val="ＭＳ Ｐゴシック"/>
      <family val="3"/>
      <charset val="128"/>
    </font>
    <font>
      <b/>
      <sz val="20"/>
      <name val="ＭＳ Ｐゴシック"/>
      <family val="3"/>
      <charset val="128"/>
    </font>
    <font>
      <b/>
      <sz val="18"/>
      <name val="ＭＳ Ｐゴシック"/>
      <family val="3"/>
      <charset val="128"/>
    </font>
    <font>
      <b/>
      <sz val="18"/>
      <name val="メイリオ"/>
      <family val="2"/>
      <charset val="128"/>
    </font>
    <font>
      <sz val="18"/>
      <name val="Segoe UI Symbol"/>
      <family val="2"/>
    </font>
    <font>
      <b/>
      <sz val="18"/>
      <name val="メイリオ"/>
      <family val="3"/>
      <charset val="128"/>
    </font>
    <font>
      <sz val="18"/>
      <name val="メイリオ"/>
      <family val="3"/>
      <charset val="128"/>
    </font>
    <font>
      <b/>
      <sz val="14"/>
      <name val="メイリオ"/>
      <family val="2"/>
      <charset val="128"/>
    </font>
    <font>
      <sz val="14"/>
      <name val="Segoe UI Symbol"/>
      <family val="2"/>
    </font>
    <font>
      <b/>
      <sz val="14"/>
      <name val="メイリオ"/>
      <family val="3"/>
      <charset val="128"/>
    </font>
    <font>
      <b/>
      <sz val="8"/>
      <name val="ＭＳ Ｐゴシック"/>
      <family val="3"/>
      <charset val="128"/>
    </font>
    <font>
      <sz val="8"/>
      <name val="ＭＳ Ｐゴシック"/>
      <family val="3"/>
      <charset val="128"/>
    </font>
    <font>
      <b/>
      <sz val="22"/>
      <color theme="0"/>
      <name val="メイリオ"/>
      <family val="3"/>
      <charset val="128"/>
    </font>
    <font>
      <sz val="18"/>
      <color rgb="FFFF0000"/>
      <name val="ＭＳ Ｐゴシック"/>
      <family val="3"/>
      <charset val="128"/>
    </font>
    <font>
      <sz val="10"/>
      <color indexed="9"/>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b/>
      <sz val="20"/>
      <color theme="1"/>
      <name val="游ゴシック"/>
      <family val="3"/>
      <charset val="128"/>
      <scheme val="minor"/>
    </font>
    <font>
      <b/>
      <sz val="20"/>
      <color rgb="FF00B050"/>
      <name val="ＭＳ Ｐゴシック"/>
      <family val="3"/>
      <charset val="128"/>
    </font>
    <font>
      <b/>
      <sz val="8"/>
      <color indexed="10"/>
      <name val="游ゴシック"/>
      <family val="3"/>
      <charset val="128"/>
      <scheme val="minor"/>
    </font>
    <font>
      <sz val="8"/>
      <color indexed="8"/>
      <name val="ＭＳ Ｐゴシック"/>
      <family val="3"/>
      <charset val="128"/>
    </font>
    <font>
      <sz val="8"/>
      <color indexed="8"/>
      <name val="ＭＳ Ｐゴシック"/>
      <family val="3"/>
      <charset val="128"/>
    </font>
    <font>
      <b/>
      <sz val="16"/>
      <name val="ＭＳ Ｐゴシック"/>
      <family val="3"/>
      <charset val="128"/>
    </font>
  </fonts>
  <fills count="11">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1"/>
        <bgColor indexed="64"/>
      </patternFill>
    </fill>
    <fill>
      <patternFill patternType="solid">
        <fgColor theme="5"/>
        <bgColor indexed="64"/>
      </patternFill>
    </fill>
  </fills>
  <borders count="4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ck">
        <color rgb="FFFF0000"/>
      </left>
      <right style="thick">
        <color rgb="FFFF0000"/>
      </right>
      <top style="thick">
        <color rgb="FFFF0000"/>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n">
        <color indexed="64"/>
      </top>
      <bottom style="medium">
        <color theme="1"/>
      </bottom>
      <diagonal/>
    </border>
    <border>
      <left style="thick">
        <color rgb="FFFF0000"/>
      </left>
      <right style="thick">
        <color rgb="FFFF0000"/>
      </right>
      <top style="medium">
        <color theme="1"/>
      </top>
      <bottom style="thick">
        <color rgb="FFFF0000"/>
      </bottom>
      <diagonal/>
    </border>
    <border>
      <left style="thick">
        <color rgb="FFFF0000"/>
      </left>
      <right style="thick">
        <color rgb="FFFF0000"/>
      </right>
      <top style="medium">
        <color indexed="64"/>
      </top>
      <bottom style="thick">
        <color rgb="FFFF0000"/>
      </bottom>
      <diagonal/>
    </border>
    <border>
      <left style="thick">
        <color rgb="FFFF0000"/>
      </left>
      <right/>
      <top/>
      <bottom/>
      <diagonal/>
    </border>
    <border>
      <left style="medium">
        <color indexed="64"/>
      </left>
      <right style="thick">
        <color rgb="FFFF0000"/>
      </right>
      <top style="medium">
        <color indexed="64"/>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4" fillId="0" borderId="0" xfId="0" applyFont="1" applyAlignment="1">
      <alignment vertical="center" shrinkToFit="1"/>
    </xf>
    <xf numFmtId="0" fontId="4" fillId="0" borderId="0" xfId="0" applyFont="1">
      <alignment vertical="center"/>
    </xf>
    <xf numFmtId="0" fontId="7" fillId="0" borderId="0" xfId="0" applyFont="1" applyAlignment="1">
      <alignment horizontal="center" vertical="center"/>
    </xf>
    <xf numFmtId="0" fontId="0" fillId="0" borderId="0" xfId="0" applyAlignment="1">
      <alignment horizontal="right" vertical="center"/>
    </xf>
    <xf numFmtId="0" fontId="5" fillId="0" borderId="0" xfId="0" applyFont="1">
      <alignment vertical="center"/>
    </xf>
    <xf numFmtId="0" fontId="0" fillId="0" borderId="13" xfId="0" applyBorder="1">
      <alignment vertical="center"/>
    </xf>
    <xf numFmtId="0" fontId="0" fillId="0" borderId="1" xfId="0" applyBorder="1">
      <alignment vertical="center"/>
    </xf>
    <xf numFmtId="0" fontId="0" fillId="0" borderId="5" xfId="0" applyBorder="1">
      <alignment vertical="center"/>
    </xf>
    <xf numFmtId="0" fontId="0" fillId="0" borderId="12" xfId="0" applyBorder="1">
      <alignment vertical="center"/>
    </xf>
    <xf numFmtId="0" fontId="2" fillId="0" borderId="0" xfId="0" applyFont="1">
      <alignment vertical="center"/>
    </xf>
    <xf numFmtId="0" fontId="10" fillId="0" borderId="0" xfId="0" applyFont="1">
      <alignment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14" xfId="0" applyBorder="1">
      <alignmen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4" borderId="2" xfId="0" applyFill="1" applyBorder="1">
      <alignment vertical="center"/>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11" fillId="0" borderId="0" xfId="0" applyFont="1" applyAlignment="1">
      <alignment vertical="center" wrapText="1"/>
    </xf>
    <xf numFmtId="0" fontId="0" fillId="0" borderId="14" xfId="0" applyBorder="1" applyAlignment="1">
      <alignment horizontal="center" vertical="center"/>
    </xf>
    <xf numFmtId="0" fontId="0" fillId="0" borderId="16" xfId="0" applyBorder="1" applyAlignment="1">
      <alignment horizontal="right" vertical="center"/>
    </xf>
    <xf numFmtId="0" fontId="0" fillId="0" borderId="5" xfId="0" applyBorder="1" applyAlignment="1">
      <alignment horizontal="center" vertical="center"/>
    </xf>
    <xf numFmtId="0" fontId="0" fillId="0" borderId="12" xfId="0" applyBorder="1" applyAlignment="1">
      <alignment horizontal="center" vertical="center"/>
    </xf>
    <xf numFmtId="177" fontId="15" fillId="0" borderId="0" xfId="0" applyNumberFormat="1" applyFont="1">
      <alignment vertical="center"/>
    </xf>
    <xf numFmtId="0" fontId="10" fillId="0" borderId="0" xfId="0" applyFont="1" applyAlignment="1">
      <alignment horizontal="center" vertical="center"/>
    </xf>
    <xf numFmtId="0" fontId="13" fillId="0" borderId="0" xfId="0" applyFont="1" applyAlignment="1">
      <alignment horizontal="right" vertical="center"/>
    </xf>
    <xf numFmtId="176" fontId="10" fillId="0" borderId="0" xfId="0" applyNumberFormat="1" applyFont="1">
      <alignment vertical="center"/>
    </xf>
    <xf numFmtId="0" fontId="19" fillId="0" borderId="0" xfId="0" applyFont="1">
      <alignment vertical="center"/>
    </xf>
    <xf numFmtId="0" fontId="27" fillId="0" borderId="0" xfId="0" applyFont="1">
      <alignment vertical="center"/>
    </xf>
    <xf numFmtId="0" fontId="0" fillId="9" borderId="0" xfId="0" applyFill="1">
      <alignment vertical="center"/>
    </xf>
    <xf numFmtId="0" fontId="12" fillId="0" borderId="9" xfId="0" applyFont="1" applyBorder="1" applyAlignment="1">
      <alignment horizontal="center" vertical="top" textRotation="255" wrapText="1"/>
    </xf>
    <xf numFmtId="0" fontId="9" fillId="0" borderId="3" xfId="0" applyFont="1" applyBorder="1" applyAlignment="1">
      <alignment vertical="center" shrinkToFit="1"/>
    </xf>
    <xf numFmtId="0" fontId="20" fillId="7" borderId="19" xfId="0" applyFont="1" applyFill="1" applyBorder="1" applyAlignment="1">
      <alignment horizontal="center" vertical="center"/>
    </xf>
    <xf numFmtId="0" fontId="9" fillId="0" borderId="8" xfId="0" applyFont="1" applyBorder="1" applyAlignment="1">
      <alignment vertical="center" shrinkToFit="1"/>
    </xf>
    <xf numFmtId="0" fontId="8" fillId="8" borderId="17" xfId="0" applyFont="1" applyFill="1" applyBorder="1" applyAlignment="1">
      <alignment vertical="center" shrinkToFit="1"/>
    </xf>
    <xf numFmtId="0" fontId="8" fillId="8" borderId="20" xfId="0" applyFont="1" applyFill="1" applyBorder="1" applyAlignment="1">
      <alignment vertical="center" shrinkToFit="1"/>
    </xf>
    <xf numFmtId="0" fontId="8" fillId="8" borderId="28" xfId="0" applyFont="1" applyFill="1" applyBorder="1" applyAlignment="1">
      <alignment vertical="center" shrinkToFit="1"/>
    </xf>
    <xf numFmtId="0" fontId="21" fillId="7" borderId="29" xfId="0" applyFont="1" applyFill="1" applyBorder="1" applyAlignment="1">
      <alignment horizontal="center" vertical="center"/>
    </xf>
    <xf numFmtId="0" fontId="8" fillId="8" borderId="30" xfId="0" applyFont="1" applyFill="1" applyBorder="1" applyAlignment="1">
      <alignment vertical="center" shrinkToFit="1"/>
    </xf>
    <xf numFmtId="0" fontId="8" fillId="8" borderId="32" xfId="0" applyFont="1" applyFill="1" applyBorder="1" applyAlignment="1">
      <alignment vertical="center" shrinkToFit="1"/>
    </xf>
    <xf numFmtId="0" fontId="8" fillId="8" borderId="33" xfId="0" applyFont="1" applyFill="1" applyBorder="1" applyAlignment="1">
      <alignment vertical="center" shrinkToFit="1"/>
    </xf>
    <xf numFmtId="0" fontId="20" fillId="0" borderId="29" xfId="0" applyFont="1" applyBorder="1" applyAlignment="1">
      <alignment horizontal="center" vertical="center"/>
    </xf>
    <xf numFmtId="0" fontId="22" fillId="0" borderId="0" xfId="0" applyFont="1" applyAlignment="1">
      <alignment horizontal="right"/>
    </xf>
    <xf numFmtId="0" fontId="45" fillId="0" borderId="0" xfId="0" applyFont="1" applyAlignment="1">
      <alignment horizontal="center" vertical="center" shrinkToFit="1"/>
    </xf>
    <xf numFmtId="0" fontId="46" fillId="0" borderId="0" xfId="0" applyFont="1" applyAlignment="1">
      <alignment horizontal="right" vertical="center"/>
    </xf>
    <xf numFmtId="0" fontId="18" fillId="0" borderId="1" xfId="0" applyFont="1" applyBorder="1" applyAlignment="1">
      <alignment horizontal="center" vertical="center"/>
    </xf>
    <xf numFmtId="0" fontId="25" fillId="0" borderId="1" xfId="0" applyFont="1" applyBorder="1">
      <alignment vertical="center"/>
    </xf>
    <xf numFmtId="0" fontId="8" fillId="0" borderId="30" xfId="0" applyFont="1" applyBorder="1" applyAlignment="1">
      <alignment vertical="center" shrinkToFit="1"/>
    </xf>
    <xf numFmtId="0" fontId="20" fillId="7" borderId="19" xfId="0" applyFont="1" applyFill="1" applyBorder="1" applyAlignment="1">
      <alignment horizontal="center" vertical="center" shrinkToFit="1"/>
    </xf>
    <xf numFmtId="0" fontId="8" fillId="0" borderId="28" xfId="0" applyFont="1" applyBorder="1" applyAlignment="1">
      <alignment vertical="center" shrinkToFit="1"/>
    </xf>
    <xf numFmtId="0" fontId="20" fillId="0" borderId="29" xfId="0" applyFont="1" applyBorder="1" applyAlignment="1">
      <alignment horizontal="center" vertical="center" shrinkToFit="1"/>
    </xf>
    <xf numFmtId="0" fontId="21" fillId="7" borderId="29" xfId="0" applyFont="1" applyFill="1" applyBorder="1" applyAlignment="1">
      <alignment horizontal="center" vertical="center" shrinkToFit="1"/>
    </xf>
    <xf numFmtId="0" fontId="8" fillId="0" borderId="18" xfId="0" applyFont="1" applyBorder="1" applyAlignment="1">
      <alignment vertical="center" shrinkToFit="1"/>
    </xf>
    <xf numFmtId="0" fontId="8" fillId="0" borderId="21" xfId="0" applyFont="1" applyBorder="1" applyAlignment="1">
      <alignment vertical="center" shrinkToFit="1"/>
    </xf>
    <xf numFmtId="0" fontId="8" fillId="0" borderId="26" xfId="0" applyFont="1" applyBorder="1" applyAlignment="1">
      <alignment vertical="center" shrinkToFit="1"/>
    </xf>
    <xf numFmtId="0" fontId="20" fillId="0" borderId="25" xfId="0" applyFont="1" applyBorder="1" applyAlignment="1">
      <alignment horizontal="center" vertical="center" shrinkToFit="1"/>
    </xf>
    <xf numFmtId="0" fontId="8" fillId="0" borderId="27" xfId="0" applyFont="1" applyBorder="1" applyAlignment="1">
      <alignment vertical="center" shrinkToFit="1"/>
    </xf>
    <xf numFmtId="0" fontId="10" fillId="0" borderId="0" xfId="0" applyFont="1" applyAlignment="1">
      <alignment horizontal="center" vertical="center" shrinkToFit="1"/>
    </xf>
    <xf numFmtId="0" fontId="21" fillId="7" borderId="34" xfId="0" applyFont="1" applyFill="1" applyBorder="1" applyAlignment="1">
      <alignment horizontal="center" vertical="center" shrinkToFit="1"/>
    </xf>
    <xf numFmtId="0" fontId="20"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11" fillId="0" borderId="0" xfId="0" applyFont="1" applyAlignment="1">
      <alignment horizontal="right" vertical="top"/>
    </xf>
    <xf numFmtId="0" fontId="28" fillId="0" borderId="35" xfId="0" applyFont="1" applyBorder="1" applyAlignment="1">
      <alignment horizontal="center" vertical="center" shrinkToFit="1"/>
    </xf>
    <xf numFmtId="0" fontId="21" fillId="0" borderId="38" xfId="0" applyFont="1" applyBorder="1" applyAlignment="1">
      <alignment horizontal="center" vertical="center"/>
    </xf>
    <xf numFmtId="0" fontId="28" fillId="0" borderId="39" xfId="0" applyFont="1" applyBorder="1" applyAlignment="1">
      <alignment horizontal="center" vertical="center" wrapText="1"/>
    </xf>
    <xf numFmtId="0" fontId="28" fillId="0" borderId="39" xfId="0" applyFont="1" applyBorder="1" applyAlignment="1">
      <alignment horizontal="center" vertical="center" shrinkToFit="1"/>
    </xf>
    <xf numFmtId="0" fontId="28" fillId="0" borderId="40"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35" xfId="0" applyFont="1" applyBorder="1" applyAlignment="1">
      <alignment horizontal="center" vertical="center" shrinkToFit="1"/>
    </xf>
    <xf numFmtId="0" fontId="9" fillId="0" borderId="0" xfId="0" applyFont="1" applyAlignment="1">
      <alignment vertical="center" shrinkToFit="1"/>
    </xf>
    <xf numFmtId="0" fontId="17" fillId="0" borderId="0" xfId="0" applyFont="1" applyAlignment="1">
      <alignment horizontal="center" vertical="center" shrinkToFit="1"/>
    </xf>
    <xf numFmtId="0" fontId="28" fillId="0" borderId="0" xfId="0" applyFont="1" applyAlignment="1">
      <alignment horizontal="center" vertical="center" shrinkToFit="1"/>
    </xf>
    <xf numFmtId="0" fontId="9" fillId="0" borderId="42" xfId="0" applyFont="1" applyBorder="1" applyAlignment="1">
      <alignment vertical="center" shrinkToFit="1"/>
    </xf>
    <xf numFmtId="0" fontId="39" fillId="10" borderId="0" xfId="0" applyFont="1" applyFill="1" applyAlignment="1">
      <alignment horizontal="center"/>
    </xf>
    <xf numFmtId="0" fontId="5" fillId="0" borderId="0" xfId="0" applyFont="1" applyAlignment="1">
      <alignment horizontal="center" vertical="center"/>
    </xf>
    <xf numFmtId="0" fontId="9" fillId="0" borderId="10" xfId="0" applyFont="1" applyBorder="1" applyAlignment="1">
      <alignment horizontal="center" vertical="center"/>
    </xf>
    <xf numFmtId="0" fontId="10" fillId="0" borderId="11" xfId="0" applyFont="1" applyBorder="1" applyAlignment="1">
      <alignment horizontal="center" vertical="center"/>
    </xf>
    <xf numFmtId="0" fontId="29" fillId="0" borderId="3" xfId="0" applyFont="1" applyBorder="1" applyAlignment="1">
      <alignment horizontal="justify" wrapText="1"/>
    </xf>
    <xf numFmtId="0" fontId="29" fillId="0" borderId="14" xfId="0" applyFont="1" applyBorder="1" applyAlignment="1">
      <alignment horizontal="justify" wrapText="1"/>
    </xf>
    <xf numFmtId="0" fontId="29" fillId="0" borderId="14" xfId="0" applyFont="1" applyBorder="1" applyAlignment="1">
      <alignment horizontal="justify"/>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50" fillId="0" borderId="8" xfId="0" applyFont="1" applyBorder="1" applyAlignment="1">
      <alignment horizontal="left" wrapText="1"/>
    </xf>
    <xf numFmtId="0" fontId="29" fillId="0" borderId="14" xfId="0" applyFont="1" applyBorder="1" applyAlignment="1">
      <alignment horizontal="left" wrapText="1"/>
    </xf>
    <xf numFmtId="0" fontId="30" fillId="2" borderId="2" xfId="0" applyFont="1" applyFill="1" applyBorder="1" applyAlignment="1">
      <alignment horizontal="center" vertical="center"/>
    </xf>
    <xf numFmtId="0" fontId="34" fillId="3" borderId="2" xfId="0" applyFont="1" applyFill="1" applyBorder="1" applyAlignment="1">
      <alignment horizontal="center" vertical="center"/>
    </xf>
    <xf numFmtId="0" fontId="30" fillId="4" borderId="2" xfId="0" applyFont="1" applyFill="1" applyBorder="1" applyAlignment="1">
      <alignment horizontal="center" vertical="center"/>
    </xf>
    <xf numFmtId="0" fontId="36" fillId="5" borderId="2" xfId="0" applyFont="1" applyFill="1" applyBorder="1" applyAlignment="1">
      <alignment horizontal="center" vertical="center"/>
    </xf>
    <xf numFmtId="0" fontId="40" fillId="7" borderId="27" xfId="0" applyFont="1" applyFill="1" applyBorder="1" applyAlignment="1">
      <alignment horizontal="center" vertical="center" wrapText="1"/>
    </xf>
    <xf numFmtId="0" fontId="40" fillId="7" borderId="5"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36" fillId="6" borderId="2" xfId="0" applyFont="1" applyFill="1" applyBorder="1" applyAlignment="1">
      <alignment horizontal="center" vertical="center"/>
    </xf>
    <xf numFmtId="0" fontId="16" fillId="7" borderId="7" xfId="0" applyFont="1" applyFill="1" applyBorder="1" applyAlignment="1">
      <alignment horizontal="center" vertical="center" wrapText="1"/>
    </xf>
    <xf numFmtId="0" fontId="16" fillId="7" borderId="0" xfId="0" applyFont="1" applyFill="1" applyAlignment="1">
      <alignment horizontal="center" vertical="center"/>
    </xf>
    <xf numFmtId="0" fontId="20" fillId="7" borderId="22" xfId="0" applyFont="1" applyFill="1" applyBorder="1" applyAlignment="1">
      <alignment horizontal="center" vertical="center"/>
    </xf>
    <xf numFmtId="0" fontId="20" fillId="7" borderId="23" xfId="0" applyFont="1" applyFill="1" applyBorder="1" applyAlignment="1">
      <alignment horizontal="center" vertical="center"/>
    </xf>
    <xf numFmtId="0" fontId="29" fillId="0" borderId="3" xfId="0" applyFont="1" applyBorder="1" applyAlignment="1">
      <alignment horizontal="left" wrapText="1"/>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40" fillId="7" borderId="0" xfId="0" applyFont="1" applyFill="1" applyAlignment="1">
      <alignment horizontal="center" vertical="center" wrapText="1"/>
    </xf>
    <xf numFmtId="0" fontId="0" fillId="0" borderId="41" xfId="0" applyBorder="1" applyAlignment="1">
      <alignment horizontal="center" vertical="center" textRotation="255"/>
    </xf>
    <xf numFmtId="0" fontId="0" fillId="0" borderId="0" xfId="0" applyAlignment="1">
      <alignment horizontal="center" vertical="center" textRotation="255"/>
    </xf>
    <xf numFmtId="178" fontId="24" fillId="0" borderId="36" xfId="0" applyNumberFormat="1" applyFont="1" applyBorder="1" applyAlignment="1">
      <alignment horizontal="center" vertical="center" wrapText="1"/>
    </xf>
    <xf numFmtId="178" fontId="24" fillId="0" borderId="37" xfId="0" applyNumberFormat="1" applyFont="1" applyBorder="1" applyAlignment="1">
      <alignment horizontal="center" vertical="center" wrapText="1"/>
    </xf>
    <xf numFmtId="0" fontId="16" fillId="7" borderId="33" xfId="0" applyFont="1" applyFill="1" applyBorder="1" applyAlignment="1">
      <alignment horizontal="center" vertical="center"/>
    </xf>
    <xf numFmtId="0" fontId="40" fillId="7" borderId="26" xfId="0" applyFont="1" applyFill="1" applyBorder="1" applyAlignment="1">
      <alignment horizontal="center" vertical="center" wrapText="1"/>
    </xf>
    <xf numFmtId="0" fontId="40" fillId="7" borderId="15" xfId="0" applyFont="1" applyFill="1" applyBorder="1" applyAlignment="1">
      <alignment horizontal="center" vertical="center" wrapText="1"/>
    </xf>
    <xf numFmtId="0" fontId="5"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A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e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pn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19" Type="http://schemas.openxmlformats.org/officeDocument/2006/relationships/image" Target="../media/image19.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5</xdr:col>
      <xdr:colOff>1460500</xdr:colOff>
      <xdr:row>18</xdr:row>
      <xdr:rowOff>27214</xdr:rowOff>
    </xdr:from>
    <xdr:to>
      <xdr:col>6</xdr:col>
      <xdr:colOff>702513</xdr:colOff>
      <xdr:row>18</xdr:row>
      <xdr:rowOff>1222375</xdr:rowOff>
    </xdr:to>
    <xdr:pic>
      <xdr:nvPicPr>
        <xdr:cNvPr id="42" name="図 41">
          <a:extLst>
            <a:ext uri="{FF2B5EF4-FFF2-40B4-BE49-F238E27FC236}">
              <a16:creationId xmlns:a16="http://schemas.microsoft.com/office/drawing/2014/main" id="{9FC475A8-F0A3-4EAB-8FE2-AD6E36E977F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142" t="10953" r="24643" b="26190"/>
        <a:stretch/>
      </xdr:blipFill>
      <xdr:spPr>
        <a:xfrm>
          <a:off x="5794375" y="8948964"/>
          <a:ext cx="1305763" cy="1195161"/>
        </a:xfrm>
        <a:prstGeom prst="rect">
          <a:avLst/>
        </a:prstGeom>
      </xdr:spPr>
    </xdr:pic>
    <xdr:clientData/>
  </xdr:twoCellAnchor>
  <xdr:twoCellAnchor editAs="oneCell">
    <xdr:from>
      <xdr:col>5</xdr:col>
      <xdr:colOff>769421</xdr:colOff>
      <xdr:row>28</xdr:row>
      <xdr:rowOff>45770</xdr:rowOff>
    </xdr:from>
    <xdr:to>
      <xdr:col>6</xdr:col>
      <xdr:colOff>15874</xdr:colOff>
      <xdr:row>28</xdr:row>
      <xdr:rowOff>1116681</xdr:rowOff>
    </xdr:to>
    <xdr:pic>
      <xdr:nvPicPr>
        <xdr:cNvPr id="52" name="図 51">
          <a:extLst>
            <a:ext uri="{FF2B5EF4-FFF2-40B4-BE49-F238E27FC236}">
              <a16:creationId xmlns:a16="http://schemas.microsoft.com/office/drawing/2014/main" id="{96612EF0-7E5B-4F3A-8166-E4817DC0783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1071" t="17619" r="21786" b="20476"/>
        <a:stretch/>
      </xdr:blipFill>
      <xdr:spPr>
        <a:xfrm>
          <a:off x="5420796" y="15381020"/>
          <a:ext cx="1310203" cy="1070911"/>
        </a:xfrm>
        <a:prstGeom prst="rect">
          <a:avLst/>
        </a:prstGeom>
      </xdr:spPr>
    </xdr:pic>
    <xdr:clientData/>
  </xdr:twoCellAnchor>
  <xdr:twoCellAnchor editAs="oneCell">
    <xdr:from>
      <xdr:col>7</xdr:col>
      <xdr:colOff>1476374</xdr:colOff>
      <xdr:row>28</xdr:row>
      <xdr:rowOff>134754</xdr:rowOff>
    </xdr:from>
    <xdr:to>
      <xdr:col>8</xdr:col>
      <xdr:colOff>793749</xdr:colOff>
      <xdr:row>28</xdr:row>
      <xdr:rowOff>1080840</xdr:rowOff>
    </xdr:to>
    <xdr:pic>
      <xdr:nvPicPr>
        <xdr:cNvPr id="54" name="図 53">
          <a:extLst>
            <a:ext uri="{FF2B5EF4-FFF2-40B4-BE49-F238E27FC236}">
              <a16:creationId xmlns:a16="http://schemas.microsoft.com/office/drawing/2014/main" id="{372FEC5D-D054-4E0C-B605-3B05429955D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684" t="13514" r="8108" b="16516"/>
        <a:stretch/>
      </xdr:blipFill>
      <xdr:spPr>
        <a:xfrm>
          <a:off x="8683624" y="14517504"/>
          <a:ext cx="1381125" cy="946086"/>
        </a:xfrm>
        <a:prstGeom prst="rect">
          <a:avLst/>
        </a:prstGeom>
      </xdr:spPr>
    </xdr:pic>
    <xdr:clientData/>
  </xdr:twoCellAnchor>
  <xdr:twoCellAnchor editAs="oneCell">
    <xdr:from>
      <xdr:col>9</xdr:col>
      <xdr:colOff>659947</xdr:colOff>
      <xdr:row>28</xdr:row>
      <xdr:rowOff>84946</xdr:rowOff>
    </xdr:from>
    <xdr:to>
      <xdr:col>10</xdr:col>
      <xdr:colOff>57453</xdr:colOff>
      <xdr:row>28</xdr:row>
      <xdr:rowOff>1139626</xdr:rowOff>
    </xdr:to>
    <xdr:pic>
      <xdr:nvPicPr>
        <xdr:cNvPr id="56" name="図 55">
          <a:extLst>
            <a:ext uri="{FF2B5EF4-FFF2-40B4-BE49-F238E27FC236}">
              <a16:creationId xmlns:a16="http://schemas.microsoft.com/office/drawing/2014/main" id="{1BA013F8-98AE-434D-B8EA-4D68EDCDB8A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364" t="16667" r="20909" b="27992"/>
        <a:stretch/>
      </xdr:blipFill>
      <xdr:spPr>
        <a:xfrm>
          <a:off x="10740572" y="14467696"/>
          <a:ext cx="1461256" cy="1054680"/>
        </a:xfrm>
        <a:prstGeom prst="rect">
          <a:avLst/>
        </a:prstGeom>
      </xdr:spPr>
    </xdr:pic>
    <xdr:clientData/>
  </xdr:twoCellAnchor>
  <xdr:twoCellAnchor editAs="oneCell">
    <xdr:from>
      <xdr:col>7</xdr:col>
      <xdr:colOff>607786</xdr:colOff>
      <xdr:row>36</xdr:row>
      <xdr:rowOff>90813</xdr:rowOff>
    </xdr:from>
    <xdr:to>
      <xdr:col>8</xdr:col>
      <xdr:colOff>410071</xdr:colOff>
      <xdr:row>36</xdr:row>
      <xdr:rowOff>1151007</xdr:rowOff>
    </xdr:to>
    <xdr:pic>
      <xdr:nvPicPr>
        <xdr:cNvPr id="64" name="図 63">
          <a:extLst>
            <a:ext uri="{FF2B5EF4-FFF2-40B4-BE49-F238E27FC236}">
              <a16:creationId xmlns:a16="http://schemas.microsoft.com/office/drawing/2014/main" id="{4B3112F1-8411-422F-8DAD-6BD7821A34C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864" t="23637" r="14773" b="22424"/>
        <a:stretch/>
      </xdr:blipFill>
      <xdr:spPr>
        <a:xfrm>
          <a:off x="8132536" y="20887063"/>
          <a:ext cx="1866035" cy="1060194"/>
        </a:xfrm>
        <a:prstGeom prst="rect">
          <a:avLst/>
        </a:prstGeom>
      </xdr:spPr>
    </xdr:pic>
    <xdr:clientData/>
  </xdr:twoCellAnchor>
  <xdr:twoCellAnchor editAs="oneCell">
    <xdr:from>
      <xdr:col>9</xdr:col>
      <xdr:colOff>835139</xdr:colOff>
      <xdr:row>36</xdr:row>
      <xdr:rowOff>62939</xdr:rowOff>
    </xdr:from>
    <xdr:to>
      <xdr:col>9</xdr:col>
      <xdr:colOff>1920875</xdr:colOff>
      <xdr:row>36</xdr:row>
      <xdr:rowOff>1218325</xdr:rowOff>
    </xdr:to>
    <xdr:pic>
      <xdr:nvPicPr>
        <xdr:cNvPr id="66" name="図 65">
          <a:extLst>
            <a:ext uri="{FF2B5EF4-FFF2-40B4-BE49-F238E27FC236}">
              <a16:creationId xmlns:a16="http://schemas.microsoft.com/office/drawing/2014/main" id="{1926BABD-85D0-4B11-B51F-9B8F074E315F}"/>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6591" t="13031" r="26136" b="12424"/>
        <a:stretch/>
      </xdr:blipFill>
      <xdr:spPr>
        <a:xfrm>
          <a:off x="11233264" y="20859189"/>
          <a:ext cx="1085736" cy="1155386"/>
        </a:xfrm>
        <a:prstGeom prst="rect">
          <a:avLst/>
        </a:prstGeom>
      </xdr:spPr>
    </xdr:pic>
    <xdr:clientData/>
  </xdr:twoCellAnchor>
  <xdr:twoCellAnchor editAs="oneCell">
    <xdr:from>
      <xdr:col>5</xdr:col>
      <xdr:colOff>721200</xdr:colOff>
      <xdr:row>10</xdr:row>
      <xdr:rowOff>62557</xdr:rowOff>
    </xdr:from>
    <xdr:to>
      <xdr:col>6</xdr:col>
      <xdr:colOff>195066</xdr:colOff>
      <xdr:row>10</xdr:row>
      <xdr:rowOff>1158875</xdr:rowOff>
    </xdr:to>
    <xdr:pic>
      <xdr:nvPicPr>
        <xdr:cNvPr id="37" name="図 36">
          <a:extLst>
            <a:ext uri="{FF2B5EF4-FFF2-40B4-BE49-F238E27FC236}">
              <a16:creationId xmlns:a16="http://schemas.microsoft.com/office/drawing/2014/main" id="{19B84758-07ED-4BA6-93DD-E1CE9632E52E}"/>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6429" t="13809" r="13214" b="19525"/>
        <a:stretch/>
      </xdr:blipFill>
      <xdr:spPr>
        <a:xfrm>
          <a:off x="5055075" y="3523307"/>
          <a:ext cx="1537616" cy="1096318"/>
        </a:xfrm>
        <a:prstGeom prst="rect">
          <a:avLst/>
        </a:prstGeom>
      </xdr:spPr>
    </xdr:pic>
    <xdr:clientData/>
  </xdr:twoCellAnchor>
  <xdr:twoCellAnchor editAs="oneCell">
    <xdr:from>
      <xdr:col>9</xdr:col>
      <xdr:colOff>1714500</xdr:colOff>
      <xdr:row>10</xdr:row>
      <xdr:rowOff>29481</xdr:rowOff>
    </xdr:from>
    <xdr:to>
      <xdr:col>10</xdr:col>
      <xdr:colOff>529936</xdr:colOff>
      <xdr:row>10</xdr:row>
      <xdr:rowOff>730250</xdr:rowOff>
    </xdr:to>
    <xdr:pic>
      <xdr:nvPicPr>
        <xdr:cNvPr id="39" name="図 38">
          <a:extLst>
            <a:ext uri="{FF2B5EF4-FFF2-40B4-BE49-F238E27FC236}">
              <a16:creationId xmlns:a16="http://schemas.microsoft.com/office/drawing/2014/main" id="{65A372A4-B576-42FB-8840-ADF7076CE4DE}"/>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3214" t="21904" r="23929" b="21905"/>
        <a:stretch/>
      </xdr:blipFill>
      <xdr:spPr>
        <a:xfrm>
          <a:off x="12112625" y="3490231"/>
          <a:ext cx="879186" cy="700769"/>
        </a:xfrm>
        <a:prstGeom prst="rect">
          <a:avLst/>
        </a:prstGeom>
      </xdr:spPr>
    </xdr:pic>
    <xdr:clientData/>
  </xdr:twoCellAnchor>
  <xdr:twoCellAnchor editAs="oneCell">
    <xdr:from>
      <xdr:col>11</xdr:col>
      <xdr:colOff>793750</xdr:colOff>
      <xdr:row>10</xdr:row>
      <xdr:rowOff>26468</xdr:rowOff>
    </xdr:from>
    <xdr:to>
      <xdr:col>11</xdr:col>
      <xdr:colOff>2000250</xdr:colOff>
      <xdr:row>10</xdr:row>
      <xdr:rowOff>1160323</xdr:rowOff>
    </xdr:to>
    <xdr:pic>
      <xdr:nvPicPr>
        <xdr:cNvPr id="41" name="図 40">
          <a:extLst>
            <a:ext uri="{FF2B5EF4-FFF2-40B4-BE49-F238E27FC236}">
              <a16:creationId xmlns:a16="http://schemas.microsoft.com/office/drawing/2014/main" id="{D6941E9D-3C13-4E99-8AD9-DF86C24500D4}"/>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5000" t="9524" r="26786" b="30476"/>
        <a:stretch/>
      </xdr:blipFill>
      <xdr:spPr>
        <a:xfrm>
          <a:off x="13747750" y="3487218"/>
          <a:ext cx="1206500" cy="1133855"/>
        </a:xfrm>
        <a:prstGeom prst="rect">
          <a:avLst/>
        </a:prstGeom>
      </xdr:spPr>
    </xdr:pic>
    <xdr:clientData/>
  </xdr:twoCellAnchor>
  <xdr:twoCellAnchor editAs="oneCell">
    <xdr:from>
      <xdr:col>7</xdr:col>
      <xdr:colOff>541407</xdr:colOff>
      <xdr:row>10</xdr:row>
      <xdr:rowOff>58964</xdr:rowOff>
    </xdr:from>
    <xdr:to>
      <xdr:col>8</xdr:col>
      <xdr:colOff>262706</xdr:colOff>
      <xdr:row>10</xdr:row>
      <xdr:rowOff>1206500</xdr:rowOff>
    </xdr:to>
    <xdr:pic>
      <xdr:nvPicPr>
        <xdr:cNvPr id="9" name="図 8">
          <a:extLst>
            <a:ext uri="{FF2B5EF4-FFF2-40B4-BE49-F238E27FC236}">
              <a16:creationId xmlns:a16="http://schemas.microsoft.com/office/drawing/2014/main" id="{9013FF68-1231-4A7E-9891-26773D1D8F6F}"/>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2070" t="17126" r="11508" b="18061"/>
        <a:stretch/>
      </xdr:blipFill>
      <xdr:spPr>
        <a:xfrm>
          <a:off x="7748657" y="3519714"/>
          <a:ext cx="1785049" cy="1147536"/>
        </a:xfrm>
        <a:prstGeom prst="rect">
          <a:avLst/>
        </a:prstGeom>
      </xdr:spPr>
    </xdr:pic>
    <xdr:clientData/>
  </xdr:twoCellAnchor>
  <xdr:twoCellAnchor editAs="oneCell">
    <xdr:from>
      <xdr:col>3</xdr:col>
      <xdr:colOff>573717</xdr:colOff>
      <xdr:row>18</xdr:row>
      <xdr:rowOff>36286</xdr:rowOff>
    </xdr:from>
    <xdr:to>
      <xdr:col>4</xdr:col>
      <xdr:colOff>87991</xdr:colOff>
      <xdr:row>18</xdr:row>
      <xdr:rowOff>1143568</xdr:rowOff>
    </xdr:to>
    <xdr:pic>
      <xdr:nvPicPr>
        <xdr:cNvPr id="45" name="図 44">
          <a:extLst>
            <a:ext uri="{FF2B5EF4-FFF2-40B4-BE49-F238E27FC236}">
              <a16:creationId xmlns:a16="http://schemas.microsoft.com/office/drawing/2014/main" id="{D0BBC936-263E-4DB6-8FFF-18BD2B519E0F}"/>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1429" t="19047" r="11429" b="9048"/>
        <a:stretch/>
      </xdr:blipFill>
      <xdr:spPr>
        <a:xfrm>
          <a:off x="2034217" y="8958036"/>
          <a:ext cx="1578024" cy="1107282"/>
        </a:xfrm>
        <a:prstGeom prst="rect">
          <a:avLst/>
        </a:prstGeom>
      </xdr:spPr>
    </xdr:pic>
    <xdr:clientData/>
  </xdr:twoCellAnchor>
  <xdr:twoCellAnchor editAs="oneCell">
    <xdr:from>
      <xdr:col>7</xdr:col>
      <xdr:colOff>1137543</xdr:colOff>
      <xdr:row>18</xdr:row>
      <xdr:rowOff>68034</xdr:rowOff>
    </xdr:from>
    <xdr:to>
      <xdr:col>8</xdr:col>
      <xdr:colOff>608548</xdr:colOff>
      <xdr:row>18</xdr:row>
      <xdr:rowOff>1100475</xdr:rowOff>
    </xdr:to>
    <xdr:pic>
      <xdr:nvPicPr>
        <xdr:cNvPr id="47" name="図 46">
          <a:extLst>
            <a:ext uri="{FF2B5EF4-FFF2-40B4-BE49-F238E27FC236}">
              <a16:creationId xmlns:a16="http://schemas.microsoft.com/office/drawing/2014/main" id="{AEC2C70C-B3DB-4F12-BE79-EB07E97BC335}"/>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1785" t="17619" r="11785" b="20000"/>
        <a:stretch/>
      </xdr:blipFill>
      <xdr:spPr>
        <a:xfrm>
          <a:off x="8689507" y="7293427"/>
          <a:ext cx="1541559" cy="1032441"/>
        </a:xfrm>
        <a:prstGeom prst="rect">
          <a:avLst/>
        </a:prstGeom>
      </xdr:spPr>
    </xdr:pic>
    <xdr:clientData/>
  </xdr:twoCellAnchor>
  <xdr:twoCellAnchor editAs="oneCell">
    <xdr:from>
      <xdr:col>9</xdr:col>
      <xdr:colOff>1164167</xdr:colOff>
      <xdr:row>18</xdr:row>
      <xdr:rowOff>74083</xdr:rowOff>
    </xdr:from>
    <xdr:to>
      <xdr:col>10</xdr:col>
      <xdr:colOff>624417</xdr:colOff>
      <xdr:row>18</xdr:row>
      <xdr:rowOff>1112707</xdr:rowOff>
    </xdr:to>
    <xdr:pic>
      <xdr:nvPicPr>
        <xdr:cNvPr id="49" name="図 48">
          <a:extLst>
            <a:ext uri="{FF2B5EF4-FFF2-40B4-BE49-F238E27FC236}">
              <a16:creationId xmlns:a16="http://schemas.microsoft.com/office/drawing/2014/main" id="{883023C8-4222-4D2D-8595-DE6693E0058A}"/>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0357" t="17619" r="13928" b="20476"/>
        <a:stretch/>
      </xdr:blipFill>
      <xdr:spPr>
        <a:xfrm>
          <a:off x="11514667" y="8974666"/>
          <a:ext cx="1524000" cy="1038624"/>
        </a:xfrm>
        <a:prstGeom prst="rect">
          <a:avLst/>
        </a:prstGeom>
      </xdr:spPr>
    </xdr:pic>
    <xdr:clientData/>
  </xdr:twoCellAnchor>
  <xdr:twoCellAnchor editAs="oneCell">
    <xdr:from>
      <xdr:col>11</xdr:col>
      <xdr:colOff>669017</xdr:colOff>
      <xdr:row>18</xdr:row>
      <xdr:rowOff>88666</xdr:rowOff>
    </xdr:from>
    <xdr:to>
      <xdr:col>12</xdr:col>
      <xdr:colOff>224517</xdr:colOff>
      <xdr:row>18</xdr:row>
      <xdr:rowOff>1131811</xdr:rowOff>
    </xdr:to>
    <xdr:pic>
      <xdr:nvPicPr>
        <xdr:cNvPr id="51" name="図 50">
          <a:extLst>
            <a:ext uri="{FF2B5EF4-FFF2-40B4-BE49-F238E27FC236}">
              <a16:creationId xmlns:a16="http://schemas.microsoft.com/office/drawing/2014/main" id="{646C1ED3-D777-455D-8445-E34AD2C01BB2}"/>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12856" t="17618" r="11430" b="17620"/>
        <a:stretch/>
      </xdr:blipFill>
      <xdr:spPr>
        <a:xfrm>
          <a:off x="13623017" y="9010416"/>
          <a:ext cx="1619250" cy="1043145"/>
        </a:xfrm>
        <a:prstGeom prst="rect">
          <a:avLst/>
        </a:prstGeom>
      </xdr:spPr>
    </xdr:pic>
    <xdr:clientData/>
  </xdr:twoCellAnchor>
  <xdr:twoCellAnchor editAs="oneCell">
    <xdr:from>
      <xdr:col>3</xdr:col>
      <xdr:colOff>1308621</xdr:colOff>
      <xdr:row>28</xdr:row>
      <xdr:rowOff>190498</xdr:rowOff>
    </xdr:from>
    <xdr:to>
      <xdr:col>4</xdr:col>
      <xdr:colOff>761432</xdr:colOff>
      <xdr:row>28</xdr:row>
      <xdr:rowOff>1143491</xdr:rowOff>
    </xdr:to>
    <xdr:pic>
      <xdr:nvPicPr>
        <xdr:cNvPr id="29" name="図 28">
          <a:extLst>
            <a:ext uri="{FF2B5EF4-FFF2-40B4-BE49-F238E27FC236}">
              <a16:creationId xmlns:a16="http://schemas.microsoft.com/office/drawing/2014/main" id="{3A863E70-A426-4851-9311-79969721889A}"/>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071" t="16667" r="10715" b="18096"/>
        <a:stretch/>
      </xdr:blipFill>
      <xdr:spPr>
        <a:xfrm>
          <a:off x="2769121" y="14573248"/>
          <a:ext cx="1516561" cy="952993"/>
        </a:xfrm>
        <a:prstGeom prst="rect">
          <a:avLst/>
        </a:prstGeom>
      </xdr:spPr>
    </xdr:pic>
    <xdr:clientData/>
  </xdr:twoCellAnchor>
  <xdr:twoCellAnchor editAs="oneCell">
    <xdr:from>
      <xdr:col>11</xdr:col>
      <xdr:colOff>1428749</xdr:colOff>
      <xdr:row>36</xdr:row>
      <xdr:rowOff>27214</xdr:rowOff>
    </xdr:from>
    <xdr:to>
      <xdr:col>12</xdr:col>
      <xdr:colOff>553924</xdr:colOff>
      <xdr:row>36</xdr:row>
      <xdr:rowOff>750266</xdr:rowOff>
    </xdr:to>
    <xdr:pic>
      <xdr:nvPicPr>
        <xdr:cNvPr id="38" name="図 37">
          <a:extLst>
            <a:ext uri="{FF2B5EF4-FFF2-40B4-BE49-F238E27FC236}">
              <a16:creationId xmlns:a16="http://schemas.microsoft.com/office/drawing/2014/main" id="{48586585-373A-4210-804E-064701DC8FC1}"/>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0910" t="18788" r="11364" b="18485"/>
        <a:stretch/>
      </xdr:blipFill>
      <xdr:spPr>
        <a:xfrm>
          <a:off x="14700249" y="20823464"/>
          <a:ext cx="1188925" cy="723052"/>
        </a:xfrm>
        <a:prstGeom prst="rect">
          <a:avLst/>
        </a:prstGeom>
      </xdr:spPr>
    </xdr:pic>
    <xdr:clientData/>
  </xdr:twoCellAnchor>
  <xdr:twoCellAnchor>
    <xdr:from>
      <xdr:col>12</xdr:col>
      <xdr:colOff>412750</xdr:colOff>
      <xdr:row>3</xdr:row>
      <xdr:rowOff>79374</xdr:rowOff>
    </xdr:from>
    <xdr:to>
      <xdr:col>13</xdr:col>
      <xdr:colOff>285751</xdr:colOff>
      <xdr:row>6</xdr:row>
      <xdr:rowOff>79375</xdr:rowOff>
    </xdr:to>
    <xdr:sp macro="" textlink="">
      <xdr:nvSpPr>
        <xdr:cNvPr id="3" name="四角形: 角を丸くする 2">
          <a:extLst>
            <a:ext uri="{FF2B5EF4-FFF2-40B4-BE49-F238E27FC236}">
              <a16:creationId xmlns:a16="http://schemas.microsoft.com/office/drawing/2014/main" id="{B5887472-5799-4715-BBA6-4CBAF6C044B3}"/>
            </a:ext>
          </a:extLst>
        </xdr:cNvPr>
        <xdr:cNvSpPr/>
      </xdr:nvSpPr>
      <xdr:spPr>
        <a:xfrm>
          <a:off x="15748000" y="1396999"/>
          <a:ext cx="682626" cy="66675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表</a:t>
          </a:r>
        </a:p>
      </xdr:txBody>
    </xdr:sp>
    <xdr:clientData/>
  </xdr:twoCellAnchor>
  <xdr:twoCellAnchor>
    <xdr:from>
      <xdr:col>12</xdr:col>
      <xdr:colOff>184149</xdr:colOff>
      <xdr:row>2</xdr:row>
      <xdr:rowOff>390524</xdr:rowOff>
    </xdr:from>
    <xdr:to>
      <xdr:col>14</xdr:col>
      <xdr:colOff>142875</xdr:colOff>
      <xdr:row>4</xdr:row>
      <xdr:rowOff>428625</xdr:rowOff>
    </xdr:to>
    <xdr:sp macro="" textlink="">
      <xdr:nvSpPr>
        <xdr:cNvPr id="28" name="四角形: 角を丸くする 27">
          <a:extLst>
            <a:ext uri="{FF2B5EF4-FFF2-40B4-BE49-F238E27FC236}">
              <a16:creationId xmlns:a16="http://schemas.microsoft.com/office/drawing/2014/main" id="{D53D26DD-6951-4A0C-A4FD-102A8940E363}"/>
            </a:ext>
          </a:extLst>
        </xdr:cNvPr>
        <xdr:cNvSpPr/>
      </xdr:nvSpPr>
      <xdr:spPr>
        <a:xfrm>
          <a:off x="15519399" y="1073149"/>
          <a:ext cx="1181101" cy="7524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a:p>
          <a:pPr algn="ctr"/>
          <a:r>
            <a:rPr kumimoji="1" lang="ja-JP" altLang="en-US" sz="1000" b="1">
              <a:solidFill>
                <a:schemeClr val="tx1"/>
              </a:solidFill>
            </a:rPr>
            <a:t>おもて</a:t>
          </a:r>
        </a:p>
      </xdr:txBody>
    </xdr:sp>
    <xdr:clientData/>
  </xdr:twoCellAnchor>
  <xdr:twoCellAnchor>
    <xdr:from>
      <xdr:col>12</xdr:col>
      <xdr:colOff>403226</xdr:colOff>
      <xdr:row>25</xdr:row>
      <xdr:rowOff>117476</xdr:rowOff>
    </xdr:from>
    <xdr:to>
      <xdr:col>13</xdr:col>
      <xdr:colOff>276227</xdr:colOff>
      <xdr:row>26</xdr:row>
      <xdr:rowOff>301626</xdr:rowOff>
    </xdr:to>
    <xdr:sp macro="" textlink="">
      <xdr:nvSpPr>
        <xdr:cNvPr id="30" name="四角形: 角を丸くする 29">
          <a:extLst>
            <a:ext uri="{FF2B5EF4-FFF2-40B4-BE49-F238E27FC236}">
              <a16:creationId xmlns:a16="http://schemas.microsoft.com/office/drawing/2014/main" id="{39A47D88-8397-48BC-8FDD-D7B82FB682F1}"/>
            </a:ext>
          </a:extLst>
        </xdr:cNvPr>
        <xdr:cNvSpPr/>
      </xdr:nvSpPr>
      <xdr:spPr>
        <a:xfrm>
          <a:off x="15738476" y="13865226"/>
          <a:ext cx="682626" cy="6921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裏</a:t>
          </a:r>
        </a:p>
      </xdr:txBody>
    </xdr:sp>
    <xdr:clientData/>
  </xdr:twoCellAnchor>
  <xdr:twoCellAnchor>
    <xdr:from>
      <xdr:col>12</xdr:col>
      <xdr:colOff>174625</xdr:colOff>
      <xdr:row>23</xdr:row>
      <xdr:rowOff>338667</xdr:rowOff>
    </xdr:from>
    <xdr:to>
      <xdr:col>14</xdr:col>
      <xdr:colOff>133351</xdr:colOff>
      <xdr:row>26</xdr:row>
      <xdr:rowOff>202143</xdr:rowOff>
    </xdr:to>
    <xdr:sp macro="" textlink="">
      <xdr:nvSpPr>
        <xdr:cNvPr id="31" name="四角形: 角を丸くする 30">
          <a:extLst>
            <a:ext uri="{FF2B5EF4-FFF2-40B4-BE49-F238E27FC236}">
              <a16:creationId xmlns:a16="http://schemas.microsoft.com/office/drawing/2014/main" id="{D7DBD9F0-F6B8-447D-BCF2-A03FF0967AC4}"/>
            </a:ext>
          </a:extLst>
        </xdr:cNvPr>
        <xdr:cNvSpPr/>
      </xdr:nvSpPr>
      <xdr:spPr>
        <a:xfrm>
          <a:off x="15456958" y="13557250"/>
          <a:ext cx="1218143" cy="105939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a:p>
          <a:pPr algn="ctr"/>
          <a:r>
            <a:rPr kumimoji="1" lang="ja-JP" altLang="en-US" sz="1000" b="1">
              <a:solidFill>
                <a:schemeClr val="tx1"/>
              </a:solidFill>
            </a:rPr>
            <a:t>うら</a:t>
          </a:r>
        </a:p>
      </xdr:txBody>
    </xdr:sp>
    <xdr:clientData/>
  </xdr:twoCellAnchor>
  <xdr:twoCellAnchor>
    <xdr:from>
      <xdr:col>13</xdr:col>
      <xdr:colOff>63501</xdr:colOff>
      <xdr:row>22</xdr:row>
      <xdr:rowOff>483052</xdr:rowOff>
    </xdr:from>
    <xdr:to>
      <xdr:col>13</xdr:col>
      <xdr:colOff>381001</xdr:colOff>
      <xdr:row>24</xdr:row>
      <xdr:rowOff>47625</xdr:rowOff>
    </xdr:to>
    <xdr:sp macro="" textlink="">
      <xdr:nvSpPr>
        <xdr:cNvPr id="6" name="矢印: 右 5">
          <a:extLst>
            <a:ext uri="{FF2B5EF4-FFF2-40B4-BE49-F238E27FC236}">
              <a16:creationId xmlns:a16="http://schemas.microsoft.com/office/drawing/2014/main" id="{ED705BFF-0649-4735-83AD-89F846AEFD81}"/>
            </a:ext>
          </a:extLst>
        </xdr:cNvPr>
        <xdr:cNvSpPr/>
      </xdr:nvSpPr>
      <xdr:spPr>
        <a:xfrm>
          <a:off x="16208376" y="13214802"/>
          <a:ext cx="317500" cy="5805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592666</xdr:colOff>
      <xdr:row>8</xdr:row>
      <xdr:rowOff>408517</xdr:rowOff>
    </xdr:from>
    <xdr:to>
      <xdr:col>4</xdr:col>
      <xdr:colOff>560916</xdr:colOff>
      <xdr:row>10</xdr:row>
      <xdr:rowOff>1649672</xdr:rowOff>
    </xdr:to>
    <xdr:pic>
      <xdr:nvPicPr>
        <xdr:cNvPr id="26" name="図 25" descr="1-before">
          <a:extLst>
            <a:ext uri="{FF2B5EF4-FFF2-40B4-BE49-F238E27FC236}">
              <a16:creationId xmlns:a16="http://schemas.microsoft.com/office/drawing/2014/main" id="{B501F2CB-BB81-4EE2-8516-E5FF6FDE3DCB}"/>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45166" y="2969684"/>
          <a:ext cx="2836333" cy="2119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471713</xdr:colOff>
      <xdr:row>28</xdr:row>
      <xdr:rowOff>77107</xdr:rowOff>
    </xdr:from>
    <xdr:ext cx="2120163" cy="1277560"/>
    <xdr:pic>
      <xdr:nvPicPr>
        <xdr:cNvPr id="2" name="図 1">
          <a:extLst>
            <a:ext uri="{FF2B5EF4-FFF2-40B4-BE49-F238E27FC236}">
              <a16:creationId xmlns:a16="http://schemas.microsoft.com/office/drawing/2014/main" id="{D5CAC50B-23C8-4684-A544-3A6AEC783A45}"/>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4091" t="17878" r="11818" b="22727"/>
        <a:stretch/>
      </xdr:blipFill>
      <xdr:spPr>
        <a:xfrm>
          <a:off x="13690296" y="15391190"/>
          <a:ext cx="2120163" cy="1277560"/>
        </a:xfrm>
        <a:prstGeom prst="rect">
          <a:avLst/>
        </a:prstGeom>
      </xdr:spPr>
    </xdr:pic>
    <xdr:clientData/>
  </xdr:oneCellAnchor>
  <xdr:oneCellAnchor>
    <xdr:from>
      <xdr:col>3</xdr:col>
      <xdr:colOff>667573</xdr:colOff>
      <xdr:row>36</xdr:row>
      <xdr:rowOff>115387</xdr:rowOff>
    </xdr:from>
    <xdr:ext cx="1481598" cy="1360566"/>
    <xdr:pic>
      <xdr:nvPicPr>
        <xdr:cNvPr id="4" name="図 3">
          <a:extLst>
            <a:ext uri="{FF2B5EF4-FFF2-40B4-BE49-F238E27FC236}">
              <a16:creationId xmlns:a16="http://schemas.microsoft.com/office/drawing/2014/main" id="{0D89FE38-B50B-48AD-B1B2-7A01B53232A2}"/>
            </a:ext>
          </a:extLst>
        </xdr:cNvPr>
        <xdr:cNvPicPr>
          <a:picLocks noChangeAspect="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18637" t="11516" r="19318" b="13333"/>
        <a:stretch/>
      </xdr:blipFill>
      <xdr:spPr>
        <a:xfrm>
          <a:off x="5292490" y="20890470"/>
          <a:ext cx="1481598" cy="1360566"/>
        </a:xfrm>
        <a:prstGeom prst="rect">
          <a:avLst/>
        </a:prstGeom>
      </xdr:spPr>
    </xdr:pic>
    <xdr:clientData/>
  </xdr:oneCellAnchor>
  <xdr:twoCellAnchor>
    <xdr:from>
      <xdr:col>5</xdr:col>
      <xdr:colOff>628511</xdr:colOff>
      <xdr:row>36</xdr:row>
      <xdr:rowOff>65295</xdr:rowOff>
    </xdr:from>
    <xdr:to>
      <xdr:col>6</xdr:col>
      <xdr:colOff>38238</xdr:colOff>
      <xdr:row>36</xdr:row>
      <xdr:rowOff>1445320</xdr:rowOff>
    </xdr:to>
    <xdr:pic>
      <xdr:nvPicPr>
        <xdr:cNvPr id="5" name="図 1" descr="https://www.pref.saitama.lg.jp/documents/150095/53-6-15.png">
          <a:extLst>
            <a:ext uri="{FF2B5EF4-FFF2-40B4-BE49-F238E27FC236}">
              <a16:creationId xmlns:a16="http://schemas.microsoft.com/office/drawing/2014/main" id="{81C697B2-0972-4142-9634-C09F5C14FA6D}"/>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283337" y="20813230"/>
          <a:ext cx="1463814" cy="138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74EE-5454-429B-B423-88B14BE475CF}">
  <sheetPr codeName="Sheet2"/>
  <dimension ref="B1:AA72"/>
  <sheetViews>
    <sheetView tabSelected="1" view="pageBreakPreview" topLeftCell="A33" zoomScale="115" zoomScaleNormal="60" zoomScaleSheetLayoutView="115" workbookViewId="0">
      <selection activeCell="H42" sqref="H42"/>
    </sheetView>
  </sheetViews>
  <sheetFormatPr defaultRowHeight="14" x14ac:dyDescent="0.2"/>
  <cols>
    <col min="1" max="1" width="6.83203125" customWidth="1"/>
    <col min="2" max="2" width="5.75" customWidth="1"/>
    <col min="3" max="3" width="10.58203125" customWidth="1"/>
    <col min="4" max="4" width="27.08203125" customWidth="1"/>
    <col min="5" max="5" width="10.58203125" customWidth="1"/>
    <col min="6" max="6" width="27" customWidth="1"/>
    <col min="7" max="7" width="10.58203125" customWidth="1"/>
    <col min="8" max="8" width="27.08203125" customWidth="1"/>
    <col min="9" max="9" width="10.58203125" customWidth="1"/>
    <col min="10" max="10" width="27.08203125" customWidth="1"/>
    <col min="11" max="11" width="10.58203125" customWidth="1"/>
    <col min="12" max="12" width="27.08203125" customWidth="1"/>
    <col min="13" max="13" width="10.58203125" customWidth="1"/>
    <col min="14" max="14" width="6" customWidth="1"/>
    <col min="15" max="15" width="8.58203125" customWidth="1"/>
    <col min="16" max="16" width="16.58203125" customWidth="1"/>
    <col min="17" max="17" width="8.58203125" customWidth="1"/>
    <col min="18" max="26" width="9" customWidth="1"/>
    <col min="27" max="27" width="9.08203125" customWidth="1"/>
  </cols>
  <sheetData>
    <row r="1" spans="2:27" ht="40" customHeight="1" x14ac:dyDescent="0.3">
      <c r="K1" s="14" ph="1"/>
    </row>
    <row r="3" spans="2:27" ht="49.5" customHeight="1" x14ac:dyDescent="1.1499999999999999">
      <c r="B3" s="81" t="s" ph="1">
        <v>104</v>
      </c>
      <c r="C3" s="81" ph="1"/>
      <c r="D3" s="81" ph="1"/>
      <c r="E3" s="81" ph="1"/>
      <c r="F3" s="81" ph="1"/>
      <c r="G3" s="81" ph="1"/>
      <c r="H3" s="81" ph="1"/>
      <c r="I3" s="81" ph="1"/>
      <c r="J3" s="81" ph="1"/>
      <c r="K3" s="81" ph="1"/>
      <c r="L3" s="81" ph="1"/>
      <c r="M3" s="81" ph="1"/>
      <c r="N3" s="81" ph="1"/>
      <c r="O3" s="1"/>
      <c r="P3" s="1"/>
      <c r="Q3" s="1"/>
      <c r="R3" s="1"/>
      <c r="S3" s="1"/>
      <c r="T3" s="1"/>
      <c r="U3" s="1"/>
      <c r="V3" s="1"/>
      <c r="W3" s="1"/>
      <c r="X3" s="1"/>
      <c r="Y3" s="1"/>
      <c r="Z3" s="2"/>
      <c r="AA3" s="2"/>
    </row>
    <row r="4" spans="2:27" ht="6" customHeight="1" x14ac:dyDescent="1.05">
      <c r="B4" s="10" ph="1"/>
      <c r="E4" s="1"/>
      <c r="F4" s="1"/>
      <c r="G4" s="1"/>
      <c r="H4" s="1"/>
      <c r="I4" s="1"/>
      <c r="J4" s="1"/>
      <c r="K4" s="1"/>
      <c r="L4" s="1"/>
      <c r="M4" s="1"/>
      <c r="N4" s="1"/>
      <c r="O4" s="1"/>
      <c r="P4" s="1"/>
      <c r="Q4" s="1"/>
      <c r="R4" s="1"/>
      <c r="S4" s="1"/>
      <c r="T4" s="1"/>
      <c r="U4" s="1"/>
      <c r="V4" s="1"/>
      <c r="W4" s="1"/>
      <c r="X4" s="1"/>
      <c r="Y4" s="1"/>
      <c r="Z4" s="2"/>
      <c r="AA4" s="2"/>
    </row>
    <row r="5" spans="2:27" ht="40" customHeight="1" x14ac:dyDescent="0.95">
      <c r="B5" s="11" ph="1"/>
      <c r="C5" s="35" t="s" ph="1">
        <v>53</v>
      </c>
      <c r="E5" s="1"/>
      <c r="F5" s="1"/>
      <c r="G5" s="1"/>
      <c r="H5" s="1"/>
      <c r="I5" s="1"/>
      <c r="J5" s="1"/>
      <c r="K5" s="1"/>
      <c r="L5" s="1"/>
      <c r="M5" s="51" ph="1"/>
      <c r="N5" s="1"/>
      <c r="P5" s="12" ph="1"/>
      <c r="Q5" s="1"/>
      <c r="R5" s="1"/>
      <c r="S5" s="1"/>
      <c r="T5" s="1"/>
      <c r="U5" s="1"/>
      <c r="V5" s="1"/>
      <c r="W5" s="1"/>
      <c r="X5" s="1"/>
      <c r="Y5" s="1"/>
      <c r="Z5" s="2"/>
      <c r="AA5" s="2"/>
    </row>
    <row r="6" spans="2:27" ht="6.75" customHeight="1" x14ac:dyDescent="0.35">
      <c r="B6" s="11" ph="1"/>
      <c r="E6" s="1"/>
      <c r="F6" s="1"/>
      <c r="G6" s="1"/>
      <c r="H6" s="1"/>
      <c r="I6" s="1"/>
      <c r="J6" s="1"/>
      <c r="K6" s="1"/>
      <c r="L6" s="1"/>
      <c r="M6" s="1"/>
      <c r="N6" s="1"/>
      <c r="P6" s="12" ph="1"/>
      <c r="Q6" s="1"/>
      <c r="R6" s="1"/>
      <c r="S6" s="1"/>
      <c r="T6" s="1"/>
      <c r="U6" s="1"/>
      <c r="V6" s="1"/>
      <c r="W6" s="1"/>
      <c r="X6" s="1"/>
      <c r="Y6" s="1"/>
      <c r="Z6" s="2"/>
      <c r="AA6" s="2"/>
    </row>
    <row r="7" spans="2:27" ht="40" customHeight="1" x14ac:dyDescent="0.95">
      <c r="B7" s="11" ph="1"/>
      <c r="C7" s="35" t="s" ph="1">
        <v>29</v>
      </c>
      <c r="E7" s="1"/>
      <c r="F7" s="1"/>
      <c r="G7" s="1"/>
      <c r="H7" s="1"/>
      <c r="I7" s="1"/>
      <c r="J7" s="1"/>
      <c r="K7" s="1"/>
      <c r="L7" s="1"/>
      <c r="M7" s="50" t="s" ph="1">
        <v>52</v>
      </c>
      <c r="N7" s="1"/>
      <c r="P7" s="12" ph="1"/>
      <c r="Q7" s="1"/>
      <c r="R7" s="1"/>
      <c r="S7" s="1"/>
      <c r="T7" s="1"/>
      <c r="U7" s="1"/>
      <c r="V7" s="1"/>
      <c r="W7" s="1"/>
      <c r="X7" s="1"/>
      <c r="Y7" s="1"/>
      <c r="Z7" s="2"/>
      <c r="AA7" s="2"/>
    </row>
    <row r="8" spans="2:27" ht="6" customHeight="1" x14ac:dyDescent="0.4">
      <c r="B8" s="11" ph="1"/>
      <c r="C8" s="35" ph="1"/>
      <c r="E8" s="1"/>
      <c r="F8" s="1"/>
      <c r="G8" s="1"/>
      <c r="H8" s="1"/>
      <c r="I8" s="1"/>
      <c r="J8" s="1"/>
      <c r="K8" s="1"/>
      <c r="L8" s="1"/>
      <c r="M8" s="1"/>
      <c r="N8" s="1"/>
      <c r="P8" s="12" ph="1"/>
      <c r="Q8" s="1"/>
      <c r="R8" s="1"/>
      <c r="S8" s="1"/>
      <c r="T8" s="1"/>
      <c r="U8" s="1"/>
      <c r="V8" s="1"/>
      <c r="W8" s="1"/>
      <c r="X8" s="1"/>
      <c r="Y8" s="1"/>
      <c r="Z8" s="2"/>
      <c r="AA8" s="2"/>
    </row>
    <row r="9" spans="2:27" ht="39.75" customHeight="1" thickBot="1" x14ac:dyDescent="0.4">
      <c r="D9" s="12" t="s" ph="1">
        <v>30</v>
      </c>
    </row>
    <row r="10" spans="2:27" ht="30" customHeight="1" thickBot="1" x14ac:dyDescent="0.25">
      <c r="C10" s="6"/>
      <c r="D10" s="88" t="s">
        <v>19</v>
      </c>
      <c r="E10" s="89"/>
      <c r="F10" s="88" t="s">
        <v>20</v>
      </c>
      <c r="G10" s="89"/>
      <c r="H10" s="88" t="s">
        <v>21</v>
      </c>
      <c r="I10" s="89"/>
      <c r="J10" s="88" t="s">
        <v>22</v>
      </c>
      <c r="K10" s="89"/>
      <c r="L10" s="88" t="s">
        <v>23</v>
      </c>
      <c r="M10" s="89"/>
      <c r="N10" s="5"/>
      <c r="O10" s="5"/>
    </row>
    <row r="11" spans="2:27" ht="180" customHeight="1" thickBot="1" x14ac:dyDescent="0.35">
      <c r="C11" s="38" t="s" ph="1">
        <v>31</v>
      </c>
      <c r="D11" s="90" t="s" ph="1">
        <v>95</v>
      </c>
      <c r="E11" s="91" ph="1"/>
      <c r="F11" s="85" t="s" ph="1">
        <v>103</v>
      </c>
      <c r="G11" s="87" ph="1"/>
      <c r="H11" s="85" t="s" ph="1">
        <v>102</v>
      </c>
      <c r="I11" s="86" ph="1"/>
      <c r="J11" s="85" t="s" ph="1">
        <v>101</v>
      </c>
      <c r="K11" s="87" ph="1"/>
      <c r="L11" s="85" t="s" ph="1">
        <v>100</v>
      </c>
      <c r="M11" s="87" ph="1"/>
    </row>
    <row r="12" spans="2:27" ht="40" customHeight="1" thickTop="1" x14ac:dyDescent="0.3">
      <c r="C12" s="83" t="s" ph="1">
        <v>33</v>
      </c>
      <c r="D12" s="42" t="s" ph="1">
        <v>89</v>
      </c>
      <c r="E12" s="56"/>
      <c r="F12" s="102" t="s" ph="1">
        <v>34</v>
      </c>
      <c r="G12" s="104"/>
      <c r="H12" s="43" t="s" ph="1">
        <v>96</v>
      </c>
      <c r="I12" s="56"/>
      <c r="J12" s="43" t="s" ph="1">
        <v>54</v>
      </c>
      <c r="K12" s="56"/>
      <c r="L12" s="102" t="s" ph="1">
        <v>124</v>
      </c>
      <c r="M12" s="104"/>
    </row>
    <row r="13" spans="2:27" ht="40" customHeight="1" thickBot="1" x14ac:dyDescent="0.35">
      <c r="C13" s="83" ph="1"/>
      <c r="D13" s="62" t="s" ph="1">
        <v>90</v>
      </c>
      <c r="E13" s="63"/>
      <c r="F13" s="103"/>
      <c r="G13" s="105"/>
      <c r="H13" s="64" t="s" ph="1">
        <v>97</v>
      </c>
      <c r="I13" s="63"/>
      <c r="J13" s="64" t="s" ph="1">
        <v>55</v>
      </c>
      <c r="K13" s="63"/>
      <c r="L13" s="103"/>
      <c r="M13" s="105"/>
    </row>
    <row r="14" spans="2:27" ht="40" customHeight="1" thickTop="1" x14ac:dyDescent="0.3">
      <c r="C14" s="83" t="s" ph="1">
        <v>35</v>
      </c>
      <c r="D14" s="44" t="s" ph="1">
        <v>91</v>
      </c>
      <c r="E14" s="59"/>
      <c r="F14" s="96" t="s" ph="1">
        <v>36</v>
      </c>
      <c r="G14" s="97"/>
      <c r="H14" s="44" t="s" ph="1">
        <v>98</v>
      </c>
      <c r="I14" s="59"/>
      <c r="J14" s="46" t="s" ph="1">
        <v>56</v>
      </c>
      <c r="K14" s="59"/>
      <c r="L14" s="96" t="s" ph="1">
        <v>36</v>
      </c>
      <c r="M14" s="97"/>
    </row>
    <row r="15" spans="2:27" ht="40" customHeight="1" thickBot="1" x14ac:dyDescent="0.35">
      <c r="C15" s="84" ph="1"/>
      <c r="D15" s="60" t="s" ph="1">
        <v>92</v>
      </c>
      <c r="E15" s="68"/>
      <c r="F15" s="98"/>
      <c r="G15" s="97"/>
      <c r="H15" s="60" t="s" ph="1">
        <v>99</v>
      </c>
      <c r="I15" s="68"/>
      <c r="J15" s="61" t="s" ph="1">
        <v>57</v>
      </c>
      <c r="K15" s="68"/>
      <c r="L15" s="98"/>
      <c r="M15" s="97"/>
    </row>
    <row r="16" spans="2:27" ht="40" customHeight="1" thickTop="1" thickBot="1" x14ac:dyDescent="0.35">
      <c r="C16" s="32" ph="1"/>
      <c r="D16" s="39" t="s" ph="1">
        <v>84</v>
      </c>
      <c r="E16" s="75" t="str">
        <f>IF('（削除不可！）計算データ資料'!L6=0,"",'（削除不可！）計算データ資料'!L6&amp;"g")</f>
        <v/>
      </c>
      <c r="F16" s="41" t="s" ph="1">
        <v>84</v>
      </c>
      <c r="G16" s="76" t="str">
        <f>IF('（削除不可！）計算データ資料'!L7=0,"",'（削除不可！）計算データ資料'!L7&amp;"g")</f>
        <v/>
      </c>
      <c r="H16" s="41" t="s" ph="1">
        <v>84</v>
      </c>
      <c r="I16" s="74" t="str">
        <f>IF('（削除不可！）計算データ資料'!L8=0,"",'（削除不可！）計算データ資料'!L8&amp;"g")</f>
        <v/>
      </c>
      <c r="J16" s="41" t="s" ph="1">
        <v>84</v>
      </c>
      <c r="K16" s="73" t="str">
        <f>IF('（削除不可！）計算データ資料'!L9=0,"",'（削除不可！）計算データ資料'!L9&amp;"g")</f>
        <v/>
      </c>
      <c r="L16" s="41" t="s" ph="1">
        <v>84</v>
      </c>
      <c r="M16" s="70" t="str">
        <f>IF('（削除不可！）計算データ資料'!L10=0,"",'（削除不可！）計算データ資料'!L10&amp;"g")</f>
        <v/>
      </c>
    </row>
    <row r="17" spans="3:14" ht="20.149999999999999" customHeight="1" thickBot="1" x14ac:dyDescent="0.25">
      <c r="C17" s="3" ph="1"/>
      <c r="D17" ph="1"/>
      <c r="E17" s="4"/>
      <c r="F17" ph="1"/>
      <c r="G17" s="4"/>
    </row>
    <row r="18" spans="3:14" ht="30" customHeight="1" thickBot="1" x14ac:dyDescent="0.8">
      <c r="C18" s="6"/>
      <c r="D18" s="92" t="s">
        <v>24</v>
      </c>
      <c r="E18" s="92"/>
      <c r="F18" s="93" t="s" ph="1">
        <v>32</v>
      </c>
      <c r="G18" s="93" ph="1"/>
      <c r="H18" s="93" t="s" ph="1">
        <v>38</v>
      </c>
      <c r="I18" s="93" ph="1"/>
      <c r="J18" s="93" t="s" ph="1">
        <v>39</v>
      </c>
      <c r="K18" s="93" ph="1"/>
      <c r="L18" s="94" t="s">
        <v>25</v>
      </c>
      <c r="M18" s="94"/>
    </row>
    <row r="19" spans="3:14" ht="180" customHeight="1" thickBot="1" x14ac:dyDescent="0.35">
      <c r="C19" s="38" t="s" ph="1">
        <v>37</v>
      </c>
      <c r="D19" s="85" t="s" ph="1">
        <v>105</v>
      </c>
      <c r="E19" s="86" ph="1"/>
      <c r="F19" s="85" t="s" ph="1">
        <v>106</v>
      </c>
      <c r="G19" s="87" ph="1"/>
      <c r="H19" s="85" t="s" ph="1">
        <v>107</v>
      </c>
      <c r="I19" s="87" ph="1"/>
      <c r="J19" s="85" t="s" ph="1">
        <v>110</v>
      </c>
      <c r="K19" s="87" ph="1"/>
      <c r="L19" s="85" t="s" ph="1">
        <v>111</v>
      </c>
      <c r="M19" s="87" ph="1"/>
    </row>
    <row r="20" spans="3:14" ht="40" customHeight="1" thickTop="1" x14ac:dyDescent="0.3">
      <c r="C20" s="107" t="s" ph="1">
        <v>33</v>
      </c>
      <c r="D20" s="42" t="s" ph="1">
        <v>58</v>
      </c>
      <c r="E20" s="56"/>
      <c r="F20" s="43" t="s" ph="1">
        <v>125</v>
      </c>
      <c r="G20" s="56"/>
      <c r="H20" s="43" t="s" ph="1">
        <v>108</v>
      </c>
      <c r="I20" s="56"/>
      <c r="J20" s="102" t="s" ph="1">
        <v>40</v>
      </c>
      <c r="K20" s="104"/>
      <c r="L20" s="43" t="s" ph="1">
        <v>62</v>
      </c>
      <c r="M20" s="56"/>
      <c r="N20" s="110" t="s" ph="1">
        <v>87</v>
      </c>
    </row>
    <row r="21" spans="3:14" ht="40" customHeight="1" thickBot="1" x14ac:dyDescent="0.35">
      <c r="C21" s="83" ph="1"/>
      <c r="D21" s="57" t="s" ph="1">
        <v>59</v>
      </c>
      <c r="E21" s="58"/>
      <c r="F21" s="55" t="s" ph="1">
        <v>126</v>
      </c>
      <c r="G21" s="58"/>
      <c r="H21" s="55" t="s" ph="1">
        <v>109</v>
      </c>
      <c r="I21" s="67"/>
      <c r="J21" s="114"/>
      <c r="K21" s="105"/>
      <c r="L21" s="55" t="s" ph="1">
        <v>63</v>
      </c>
      <c r="M21" s="67"/>
      <c r="N21" s="110" ph="1"/>
    </row>
    <row r="22" spans="3:14" ht="40" customHeight="1" thickTop="1" x14ac:dyDescent="0.3">
      <c r="C22" s="108" t="s" ph="1">
        <v>35</v>
      </c>
      <c r="D22" s="47" t="s" ph="1">
        <v>60</v>
      </c>
      <c r="E22" s="66"/>
      <c r="F22" s="48" t="s" ph="1">
        <v>127</v>
      </c>
      <c r="G22" s="66"/>
      <c r="H22" s="109" t="s" ph="1">
        <v>36</v>
      </c>
      <c r="I22" s="97"/>
      <c r="J22" s="109" t="s" ph="1">
        <v>36</v>
      </c>
      <c r="K22" s="97"/>
      <c r="L22" s="115" t="s" ph="1">
        <v>36</v>
      </c>
      <c r="M22" s="97"/>
      <c r="N22" s="111" ph="1"/>
    </row>
    <row r="23" spans="3:14" ht="40" customHeight="1" thickBot="1" x14ac:dyDescent="0.35">
      <c r="C23" s="84" ph="1"/>
      <c r="D23" s="60" t="s" ph="1">
        <v>61</v>
      </c>
      <c r="E23" s="68"/>
      <c r="F23" s="61" t="s" ph="1">
        <v>128</v>
      </c>
      <c r="G23" s="68"/>
      <c r="H23" s="98"/>
      <c r="I23" s="97"/>
      <c r="J23" s="98"/>
      <c r="K23" s="97"/>
      <c r="L23" s="116"/>
      <c r="M23" s="97"/>
      <c r="N23" s="111" ph="1"/>
    </row>
    <row r="24" spans="3:14" ht="40" customHeight="1" thickTop="1" thickBot="1" x14ac:dyDescent="0.35">
      <c r="C24" s="32" ph="1"/>
      <c r="D24" s="39" t="s" ph="1">
        <v>85</v>
      </c>
      <c r="E24" s="75" t="str">
        <f>IF('（削除不可！）計算データ資料'!L11=0,"",'（削除不可！）計算データ資料'!L11&amp;"g")</f>
        <v/>
      </c>
      <c r="F24" s="41" t="s" ph="1">
        <v>85</v>
      </c>
      <c r="G24" s="74" t="str">
        <f>IF('（削除不可！）計算データ資料'!L12=0,"",'（削除不可！）計算データ資料'!L12&amp;"g")</f>
        <v/>
      </c>
      <c r="H24" s="41" t="s" ph="1">
        <v>85</v>
      </c>
      <c r="I24" s="70" t="str">
        <f>IF('（削除不可！）計算データ資料'!L13=0,"",'（削除不可！）計算データ資料'!L13&amp;"g")</f>
        <v/>
      </c>
      <c r="J24" s="41" t="s" ph="1">
        <v>85</v>
      </c>
      <c r="K24" s="70" t="str">
        <f>IF('（削除不可！）計算データ資料'!L14=0,"",'（削除不可！）計算データ資料'!L14&amp;"g")</f>
        <v/>
      </c>
      <c r="L24" s="41" t="s" ph="1">
        <v>85</v>
      </c>
      <c r="M24" s="70" t="str">
        <f>IF('（削除不可！）計算データ資料'!L15=0,"",'（削除不可！）計算データ資料'!L15&amp;"g")</f>
        <v/>
      </c>
    </row>
    <row r="25" spans="3:14" ht="15" customHeight="1" x14ac:dyDescent="0.3">
      <c r="C25" s="32" ph="1"/>
      <c r="D25" s="77" ph="1"/>
      <c r="E25" s="78"/>
      <c r="F25" s="77" ph="1"/>
      <c r="G25" s="79"/>
      <c r="H25" s="77" ph="1"/>
      <c r="I25" s="79"/>
      <c r="J25" s="77" ph="1"/>
      <c r="K25" s="79"/>
      <c r="L25" s="77" ph="1"/>
      <c r="M25" s="79"/>
    </row>
    <row r="26" spans="3:14" ht="39.75" customHeight="1" x14ac:dyDescent="0.95">
      <c r="I26" s="16"/>
      <c r="L26" s="50" t="s" ph="1">
        <v>52</v>
      </c>
    </row>
    <row r="27" spans="3:14" ht="40.5" customHeight="1" thickBot="1" x14ac:dyDescent="0.4">
      <c r="D27" s="12" t="s" ph="1">
        <v>30</v>
      </c>
      <c r="I27" s="16"/>
    </row>
    <row r="28" spans="3:14" ht="30" customHeight="1" thickBot="1" x14ac:dyDescent="0.8">
      <c r="C28" s="6"/>
      <c r="D28" s="94" t="s">
        <v>26</v>
      </c>
      <c r="E28" s="94"/>
      <c r="F28" s="94" t="s">
        <v>27</v>
      </c>
      <c r="G28" s="94"/>
      <c r="H28" s="94" t="s">
        <v>28</v>
      </c>
      <c r="I28" s="94"/>
      <c r="J28" s="94" t="s">
        <v>0</v>
      </c>
      <c r="K28" s="94"/>
      <c r="L28" s="95" t="s" ph="1">
        <v>44</v>
      </c>
      <c r="M28" s="95" ph="1"/>
    </row>
    <row r="29" spans="3:14" ht="180" customHeight="1" thickBot="1" x14ac:dyDescent="0.35">
      <c r="C29" s="38" t="s" ph="1">
        <v>37</v>
      </c>
      <c r="D29" s="85" t="s" ph="1">
        <v>112</v>
      </c>
      <c r="E29" s="86" ph="1"/>
      <c r="F29" s="85" t="s" ph="1">
        <v>113</v>
      </c>
      <c r="G29" s="87" ph="1"/>
      <c r="H29" s="85" t="s" ph="1">
        <v>114</v>
      </c>
      <c r="I29" s="87" ph="1"/>
      <c r="J29" s="85" t="s" ph="1">
        <v>93</v>
      </c>
      <c r="K29" s="87" ph="1"/>
      <c r="L29" s="106" t="s" ph="1">
        <v>129</v>
      </c>
      <c r="M29" s="91" ph="1"/>
    </row>
    <row r="30" spans="3:14" ht="40" customHeight="1" thickTop="1" x14ac:dyDescent="0.3">
      <c r="C30" s="99" t="s" ph="1">
        <v>42</v>
      </c>
      <c r="D30" s="42" t="s" ph="1">
        <v>64</v>
      </c>
      <c r="E30" s="56"/>
      <c r="F30" s="43" t="s" ph="1">
        <v>68</v>
      </c>
      <c r="G30" s="56"/>
      <c r="H30" s="102" t="s" ph="1">
        <v>41</v>
      </c>
      <c r="I30" s="104"/>
      <c r="J30" s="43" t="s" ph="1">
        <v>58</v>
      </c>
      <c r="K30" s="56"/>
      <c r="L30" s="42" t="s" ph="1">
        <v>130</v>
      </c>
      <c r="M30" s="56"/>
    </row>
    <row r="31" spans="3:14" ht="40" customHeight="1" thickBot="1" x14ac:dyDescent="0.35">
      <c r="C31" s="100" ph="1"/>
      <c r="D31" s="62" t="s" ph="1">
        <v>65</v>
      </c>
      <c r="E31" s="63"/>
      <c r="F31" s="64" t="s" ph="1">
        <v>69</v>
      </c>
      <c r="G31" s="63"/>
      <c r="H31" s="103"/>
      <c r="I31" s="105"/>
      <c r="J31" s="64" t="s" ph="1">
        <v>59</v>
      </c>
      <c r="K31" s="63"/>
      <c r="L31" s="57" t="s" ph="1">
        <v>131</v>
      </c>
      <c r="M31" s="58"/>
    </row>
    <row r="32" spans="3:14" ht="40" customHeight="1" thickTop="1" x14ac:dyDescent="0.3">
      <c r="C32" s="83" t="s" ph="1">
        <v>43</v>
      </c>
      <c r="D32" s="44" t="s" ph="1">
        <v>66</v>
      </c>
      <c r="E32" s="59"/>
      <c r="F32" s="46" t="s" ph="1">
        <v>70</v>
      </c>
      <c r="G32" s="59"/>
      <c r="H32" s="96" t="s" ph="1">
        <v>36</v>
      </c>
      <c r="I32" s="97"/>
      <c r="J32" s="44" t="s" ph="1">
        <v>94</v>
      </c>
      <c r="K32" s="59"/>
      <c r="L32" s="44" t="s" ph="1">
        <v>132</v>
      </c>
      <c r="M32" s="59"/>
    </row>
    <row r="33" spans="3:14" ht="40" customHeight="1" thickBot="1" x14ac:dyDescent="0.35">
      <c r="C33" s="84" ph="1"/>
      <c r="D33" s="60" t="s" ph="1">
        <v>67</v>
      </c>
      <c r="E33" s="68"/>
      <c r="F33" s="61" t="s" ph="1">
        <v>71</v>
      </c>
      <c r="G33" s="68"/>
      <c r="H33" s="98"/>
      <c r="I33" s="97"/>
      <c r="J33" s="60" t="s" ph="1">
        <v>61</v>
      </c>
      <c r="K33" s="68"/>
      <c r="L33" s="60" t="s" ph="1">
        <v>133</v>
      </c>
      <c r="M33" s="68"/>
    </row>
    <row r="34" spans="3:14" ht="40" customHeight="1" thickTop="1" thickBot="1" x14ac:dyDescent="0.35">
      <c r="C34" s="65" ph="1"/>
      <c r="D34" s="39" t="s" ph="1">
        <v>85</v>
      </c>
      <c r="E34" s="75" t="str">
        <f>IF('（削除不可！）計算データ資料'!L16=0,"",'（削除不可！）計算データ資料'!L16&amp;"g")</f>
        <v/>
      </c>
      <c r="F34" s="41" t="s" ph="1">
        <v>85</v>
      </c>
      <c r="G34" s="74" t="str">
        <f>IF('（削除不可！）計算データ資料'!L17=0,"",'（削除不可！）計算データ資料'!L17&amp;"g")</f>
        <v/>
      </c>
      <c r="H34" s="41" t="s" ph="1">
        <v>85</v>
      </c>
      <c r="I34" s="70" t="str">
        <f>IF('（削除不可！）計算データ資料'!L18=0,"",'（削除不可！）計算データ資料'!L18&amp;"g")</f>
        <v/>
      </c>
      <c r="J34" s="41" t="s" ph="1">
        <v>85</v>
      </c>
      <c r="K34" s="74" t="str">
        <f>IF('（削除不可！）計算データ資料'!L19=0,"",'（削除不可！）計算データ資料'!L19&amp;"g")</f>
        <v/>
      </c>
      <c r="L34" s="41" t="s" ph="1">
        <v>85</v>
      </c>
      <c r="M34" s="74" t="str">
        <f>IF('（削除不可！）計算データ資料'!L20=0,"",'（削除不可！）計算データ資料'!L20&amp;"g")</f>
        <v/>
      </c>
    </row>
    <row r="35" spans="3:14" ht="20.149999999999999" customHeight="1" thickBot="1" x14ac:dyDescent="0.25"/>
    <row r="36" spans="3:14" ht="30" customHeight="1" thickBot="1" x14ac:dyDescent="0.8">
      <c r="C36" s="6"/>
      <c r="D36" s="95" t="s" ph="1">
        <v>47</v>
      </c>
      <c r="E36" s="95" ph="1"/>
      <c r="F36" s="101" t="s" ph="1">
        <v>135</v>
      </c>
      <c r="G36" s="101" ph="1"/>
      <c r="H36" s="101" t="s" ph="1">
        <v>48</v>
      </c>
      <c r="I36" s="101" ph="1"/>
      <c r="J36" s="101" t="s" ph="1">
        <v>49</v>
      </c>
      <c r="K36" s="101" ph="1"/>
      <c r="L36" s="101" t="s" ph="1">
        <v>50</v>
      </c>
      <c r="M36" s="101" ph="1"/>
    </row>
    <row r="37" spans="3:14" ht="180" customHeight="1" thickBot="1" x14ac:dyDescent="0.35">
      <c r="C37" s="38" t="s" ph="1">
        <v>37</v>
      </c>
      <c r="D37" s="85" t="s" ph="1">
        <v>88</v>
      </c>
      <c r="E37" s="86" ph="1"/>
      <c r="F37" s="85" t="s" ph="1">
        <v>136</v>
      </c>
      <c r="G37" s="86" ph="1"/>
      <c r="H37" s="85" t="s" ph="1">
        <v>45</v>
      </c>
      <c r="I37" s="87" ph="1"/>
      <c r="J37" s="85" t="s" ph="1">
        <v>46</v>
      </c>
      <c r="K37" s="87" ph="1"/>
      <c r="L37" s="85" t="s" ph="1">
        <v>119</v>
      </c>
      <c r="M37" s="87" ph="1"/>
    </row>
    <row r="38" spans="3:14" ht="40" customHeight="1" thickTop="1" x14ac:dyDescent="0.3">
      <c r="C38" s="99" t="s" ph="1">
        <v>42</v>
      </c>
      <c r="D38" s="43" t="s" ph="1">
        <v>72</v>
      </c>
      <c r="E38" s="56"/>
      <c r="F38" s="43" t="s" ph="1">
        <v>115</v>
      </c>
      <c r="G38" s="56"/>
      <c r="H38" s="43" t="s" ph="1">
        <v>76</v>
      </c>
      <c r="I38" s="56"/>
      <c r="J38" s="43" t="s" ph="1">
        <v>80</v>
      </c>
      <c r="K38" s="56"/>
      <c r="L38" s="43" t="s" ph="1">
        <v>120</v>
      </c>
      <c r="M38" s="40"/>
    </row>
    <row r="39" spans="3:14" ht="40" customHeight="1" x14ac:dyDescent="0.3">
      <c r="C39" s="100" ph="1"/>
      <c r="D39" s="55" t="s" ph="1">
        <v>73</v>
      </c>
      <c r="E39" s="58"/>
      <c r="F39" s="55" t="s" ph="1">
        <v>116</v>
      </c>
      <c r="G39" s="58"/>
      <c r="H39" s="55" t="s" ph="1">
        <v>77</v>
      </c>
      <c r="I39" s="58"/>
      <c r="J39" s="55" t="s" ph="1">
        <v>81</v>
      </c>
      <c r="K39" s="58"/>
      <c r="L39" s="55" t="s" ph="1">
        <v>121</v>
      </c>
      <c r="M39" s="49"/>
    </row>
    <row r="40" spans="3:14" ht="40" customHeight="1" x14ac:dyDescent="0.3">
      <c r="C40" s="83" t="s" ph="1">
        <v>43</v>
      </c>
      <c r="D40" s="46" t="s" ph="1">
        <v>74</v>
      </c>
      <c r="E40" s="59"/>
      <c r="F40" s="46" t="s" ph="1">
        <v>117</v>
      </c>
      <c r="G40" s="59"/>
      <c r="H40" s="46" t="s" ph="1">
        <v>78</v>
      </c>
      <c r="I40" s="59"/>
      <c r="J40" s="46" t="s" ph="1">
        <v>82</v>
      </c>
      <c r="K40" s="59"/>
      <c r="L40" s="46" t="s" ph="1">
        <v>122</v>
      </c>
      <c r="M40" s="45"/>
    </row>
    <row r="41" spans="3:14" ht="40" customHeight="1" thickBot="1" x14ac:dyDescent="0.35">
      <c r="C41" s="84" ph="1"/>
      <c r="D41" s="61" t="s" ph="1">
        <v>75</v>
      </c>
      <c r="E41" s="68"/>
      <c r="F41" s="61" t="s" ph="1">
        <v>137</v>
      </c>
      <c r="G41" s="68"/>
      <c r="H41" s="61" t="s" ph="1">
        <v>79</v>
      </c>
      <c r="I41" s="68"/>
      <c r="J41" s="61" t="s" ph="1">
        <v>83</v>
      </c>
      <c r="K41" s="68"/>
      <c r="L41" s="61" t="s" ph="1">
        <v>123</v>
      </c>
      <c r="M41" s="71"/>
    </row>
    <row r="42" spans="3:14" ht="40" customHeight="1" thickBot="1" x14ac:dyDescent="0.35">
      <c r="C42" s="32" ph="1"/>
      <c r="D42" s="80" t="s" ph="1">
        <v>85</v>
      </c>
      <c r="E42" s="74" t="str">
        <f>IF('（削除不可！）計算データ資料'!L21=0,"",'（削除不可！）計算データ資料'!L21&amp;"g")</f>
        <v/>
      </c>
      <c r="F42" s="41" t="s" ph="1">
        <v>118</v>
      </c>
      <c r="G42" s="74" t="str">
        <f>IF('（削除不可！）計算データ資料'!L22=0,"",'（削除不可！）計算データ資料'!L22&amp;"g")</f>
        <v/>
      </c>
      <c r="H42" s="41" t="s" ph="1">
        <v>85</v>
      </c>
      <c r="I42" s="74" t="str">
        <f>IF('（削除不可！）計算データ資料'!L23=0,"",'（削除不可！）計算データ資料'!L23&amp;"g")</f>
        <v/>
      </c>
      <c r="J42" s="41" t="s" ph="1">
        <v>85</v>
      </c>
      <c r="K42" s="73" t="str">
        <f>IF('（削除不可！）計算データ資料'!L24=0,"",'（削除不可！）計算データ資料'!L24&amp;"g")</f>
        <v/>
      </c>
      <c r="L42" s="41" t="s" ph="1">
        <v>85</v>
      </c>
      <c r="M42" s="72" t="str">
        <f>IF('（削除不可！）計算データ資料'!L25=0,"",'（削除不可！）計算データ資料'!L25&amp;"g")</f>
        <v/>
      </c>
    </row>
    <row r="43" spans="3:14" ht="5.25" customHeight="1" thickBot="1" x14ac:dyDescent="0.25"/>
    <row r="44" spans="3:14" ht="45" customHeight="1" thickTop="1" thickBot="1" x14ac:dyDescent="0.4">
      <c r="C44" s="53" t="s" ph="1">
        <v>51</v>
      </c>
      <c r="D44" s="54" ph="1"/>
      <c r="E44" s="7"/>
      <c r="I44" s="26" ph="1"/>
      <c r="K44" s="52" t="s" ph="1">
        <v>86</v>
      </c>
      <c r="L44" s="112" t="str">
        <f>IF('（削除不可！）計算データ資料'!L26=0,"",'（削除不可！）計算データ資料'!L26&amp;"g")</f>
        <v/>
      </c>
      <c r="M44" s="113"/>
      <c r="N44" s="36" t="s">
        <v>15</v>
      </c>
    </row>
    <row r="45" spans="3:14" ht="32.25" customHeight="1" x14ac:dyDescent="0.25">
      <c r="I45" s="26"/>
      <c r="J45" s="26"/>
      <c r="K45" s="26"/>
      <c r="L45" s="26"/>
      <c r="M45" s="69" t="s" ph="1">
        <v>134</v>
      </c>
    </row>
    <row r="46" spans="3:14" ht="20.149999999999999" customHeight="1" x14ac:dyDescent="0.2">
      <c r="I46" s="26"/>
      <c r="J46" s="26"/>
      <c r="K46" s="26"/>
      <c r="L46" s="26"/>
      <c r="M46" s="26"/>
    </row>
    <row r="47" spans="3:14" ht="20.149999999999999" customHeight="1" x14ac:dyDescent="0.2">
      <c r="I47" s="26"/>
      <c r="J47" s="26"/>
      <c r="K47" s="26"/>
    </row>
    <row r="49" spans="2:17" ht="19" x14ac:dyDescent="0.2">
      <c r="P49" s="82"/>
      <c r="Q49" s="82"/>
    </row>
    <row r="51" spans="2:17" ht="40" customHeight="1" x14ac:dyDescent="0.35">
      <c r="C51" s="12" ph="1"/>
      <c r="K51" s="31"/>
      <c r="L51" s="13" ph="1"/>
    </row>
    <row r="52" spans="2:17" ht="29.5" x14ac:dyDescent="0.3">
      <c r="C52" s="15" ph="1"/>
    </row>
    <row r="53" spans="2:17" ht="40" customHeight="1" x14ac:dyDescent="0.2"/>
    <row r="54" spans="2:17" ht="40" customHeight="1" x14ac:dyDescent="0.2"/>
    <row r="55" spans="2:17" ht="20.149999999999999" customHeight="1" x14ac:dyDescent="0.3">
      <c r="B55" s="15" ph="1"/>
    </row>
    <row r="56" spans="2:17" ht="40" customHeight="1" x14ac:dyDescent="0.3">
      <c r="B56" s="13" ph="1"/>
    </row>
    <row r="57" spans="2:17" ht="20.149999999999999" customHeight="1" x14ac:dyDescent="0.3">
      <c r="B57" s="13" ph="1"/>
    </row>
    <row r="58" spans="2:17" s="13" customFormat="1" ht="40" customHeight="1" ph="1" x14ac:dyDescent="0.3">
      <c r="B58" s="13"/>
      <c r="C58" s="13"/>
      <c r="F58" s="13"/>
      <c r="G58" s="14" ph="1"/>
      <c r="H58" s="14" ph="1"/>
      <c r="I58" s="14"/>
      <c r="J58" s="33" ph="1"/>
      <c r="K58" s="34" ph="1"/>
    </row>
    <row r="59" spans="2:17" ht="40" customHeight="1" x14ac:dyDescent="0.3">
      <c r="D59" s="13" ph="1"/>
      <c r="H59" s="14"/>
      <c r="I59" s="14"/>
      <c r="J59" s="33" ph="1"/>
      <c r="K59" s="34"/>
      <c r="L59" s="13" ph="1"/>
    </row>
    <row r="60" spans="2:17" ht="40" customHeight="1" x14ac:dyDescent="0.3">
      <c r="D60" s="13" ph="1"/>
      <c r="H60" s="14"/>
      <c r="I60" s="14"/>
      <c r="J60" s="33" ph="1"/>
      <c r="K60" s="14" ph="1"/>
      <c r="L60" s="13" ph="1"/>
    </row>
    <row r="61" spans="2:17" ht="40" customHeight="1" x14ac:dyDescent="0.3">
      <c r="B61" s="14" ph="1"/>
    </row>
    <row r="62" spans="2:17" ht="40" customHeight="1" x14ac:dyDescent="0.2"/>
    <row r="63" spans="2:17" ht="40" customHeight="1" x14ac:dyDescent="0.2"/>
    <row r="64" spans="2:17" ht="40" customHeight="1" x14ac:dyDescent="0.2"/>
    <row r="65" spans="2:12" ht="40" customHeight="1" x14ac:dyDescent="0.2"/>
    <row r="66" spans="2:12" ht="40" customHeight="1" x14ac:dyDescent="0.2"/>
    <row r="67" spans="2:12" ht="40" customHeight="1" x14ac:dyDescent="0.2"/>
    <row r="68" spans="2:12" ht="40" customHeight="1" x14ac:dyDescent="0.2"/>
    <row r="69" spans="2:12" customFormat="1" ht="22.5" ph="1" x14ac:dyDescent="0.2">
      <c r="B69"/>
      <c r="C69"/>
      <c r="F69"/>
      <c r="I69"/>
    </row>
    <row r="70" spans="2:12" ht="22.5" x14ac:dyDescent="0.2">
      <c r="D70" ph="1"/>
      <c r="J70" ph="1"/>
      <c r="L70" ph="1"/>
    </row>
    <row r="71" spans="2:12" ht="22.5" x14ac:dyDescent="0.2">
      <c r="D71" ph="1"/>
      <c r="J71" ph="1"/>
      <c r="K71" ph="1"/>
      <c r="L71" ph="1"/>
    </row>
    <row r="72" spans="2:12" ht="22.5" x14ac:dyDescent="0.2">
      <c r="B72" ph="1"/>
    </row>
  </sheetData>
  <mergeCells count="66">
    <mergeCell ref="N20:N23"/>
    <mergeCell ref="L44:M44"/>
    <mergeCell ref="M12:M13"/>
    <mergeCell ref="J20:J21"/>
    <mergeCell ref="K20:K21"/>
    <mergeCell ref="J18:K18"/>
    <mergeCell ref="L18:M18"/>
    <mergeCell ref="L14:M15"/>
    <mergeCell ref="J28:K28"/>
    <mergeCell ref="L28:M28"/>
    <mergeCell ref="L22:M23"/>
    <mergeCell ref="F12:F13"/>
    <mergeCell ref="G12:G13"/>
    <mergeCell ref="L12:L13"/>
    <mergeCell ref="F14:G15"/>
    <mergeCell ref="C32:C33"/>
    <mergeCell ref="J29:K29"/>
    <mergeCell ref="L29:M29"/>
    <mergeCell ref="H30:H31"/>
    <mergeCell ref="I30:I31"/>
    <mergeCell ref="C20:C21"/>
    <mergeCell ref="C22:C23"/>
    <mergeCell ref="C30:C31"/>
    <mergeCell ref="H22:I23"/>
    <mergeCell ref="J22:K23"/>
    <mergeCell ref="J19:K19"/>
    <mergeCell ref="L19:M19"/>
    <mergeCell ref="C40:C41"/>
    <mergeCell ref="D36:E36"/>
    <mergeCell ref="J37:K37"/>
    <mergeCell ref="L37:M37"/>
    <mergeCell ref="H32:I33"/>
    <mergeCell ref="D37:E37"/>
    <mergeCell ref="F37:G37"/>
    <mergeCell ref="H37:I37"/>
    <mergeCell ref="C38:C39"/>
    <mergeCell ref="F36:G36"/>
    <mergeCell ref="H36:I36"/>
    <mergeCell ref="J36:K36"/>
    <mergeCell ref="L36:M36"/>
    <mergeCell ref="D28:E28"/>
    <mergeCell ref="D29:E29"/>
    <mergeCell ref="F29:G29"/>
    <mergeCell ref="H29:I29"/>
    <mergeCell ref="F19:G19"/>
    <mergeCell ref="F18:G18"/>
    <mergeCell ref="H18:I18"/>
    <mergeCell ref="F28:G28"/>
    <mergeCell ref="H19:I19"/>
    <mergeCell ref="H28:I28"/>
    <mergeCell ref="B3:N3"/>
    <mergeCell ref="P49:Q49"/>
    <mergeCell ref="C12:C13"/>
    <mergeCell ref="C14:C15"/>
    <mergeCell ref="H11:I11"/>
    <mergeCell ref="J11:K11"/>
    <mergeCell ref="L11:M11"/>
    <mergeCell ref="D10:E10"/>
    <mergeCell ref="F10:G10"/>
    <mergeCell ref="F11:G11"/>
    <mergeCell ref="H10:I10"/>
    <mergeCell ref="J10:K10"/>
    <mergeCell ref="L10:M10"/>
    <mergeCell ref="D11:E11"/>
    <mergeCell ref="D18:E18"/>
    <mergeCell ref="D19:E19"/>
  </mergeCells>
  <phoneticPr fontId="49" type="Hiragana" alignment="distributed"/>
  <dataValidations count="2">
    <dataValidation type="list" allowBlank="1" showInputMessage="1" showErrorMessage="1" sqref="M32:M33 E14:E15 E22:E23 I40:I41 G32:G33 K32:K33 M40:M41 E32:E33 E40:E41 G22:G23 I14:I15 K14:K15 K40:K41 G40:G41" xr:uid="{8C22336C-E52D-41BB-92FD-4E928C983B13}">
      <formula1>"-,1,2,3,4,5"</formula1>
    </dataValidation>
    <dataValidation type="list" showInputMessage="1" showErrorMessage="1" sqref="E12:E13 I38:I39 K38:K39 I30 I12:I13 K12:K13 E20:E21 M12 I20:I21 G20:G21 M20:M21 K20 E30:E31 G30:G31 K30:K31 M38:M39 M30:M31 E38:E39 G12 G38:G39" xr:uid="{F4BEF264-854B-45D1-94CE-A39B17B1C3CE}">
      <formula1>"　,✔"</formula1>
    </dataValidation>
  </dataValidations>
  <printOptions horizontalCentered="1"/>
  <pageMargins left="0" right="0" top="0.19685039370078741" bottom="0" header="0" footer="0"/>
  <pageSetup paperSize="9" scale="57" orientation="landscape" r:id="rId1"/>
  <rowBreaks count="1" manualBreakCount="1">
    <brk id="25"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24C5-749F-4604-9896-1FF06C23BAA4}">
  <sheetPr codeName="Sheet4"/>
  <dimension ref="A2:L37"/>
  <sheetViews>
    <sheetView topLeftCell="A6" zoomScaleNormal="100" workbookViewId="0">
      <selection activeCell="C20" sqref="C20"/>
    </sheetView>
  </sheetViews>
  <sheetFormatPr defaultRowHeight="14" x14ac:dyDescent="0.2"/>
  <cols>
    <col min="2" max="3" width="9" style="16"/>
    <col min="7" max="7" width="11.75" customWidth="1"/>
    <col min="9" max="9" width="13" customWidth="1"/>
    <col min="10" max="10" width="14.5" customWidth="1"/>
    <col min="11" max="11" width="14.58203125" customWidth="1"/>
  </cols>
  <sheetData>
    <row r="2" spans="1:12" ht="14.5" thickBot="1" x14ac:dyDescent="0.25"/>
    <row r="3" spans="1:12" ht="19.5" thickBot="1" x14ac:dyDescent="0.25">
      <c r="B3" s="24"/>
      <c r="C3" s="25" t="s">
        <v>1</v>
      </c>
      <c r="D3" s="23"/>
      <c r="E3" s="18"/>
      <c r="F3" s="117"/>
      <c r="G3" s="117"/>
      <c r="H3" s="18"/>
      <c r="I3" s="18"/>
      <c r="J3" s="18"/>
      <c r="K3" s="18"/>
      <c r="L3" s="19"/>
    </row>
    <row r="4" spans="1:12" x14ac:dyDescent="0.2">
      <c r="B4" s="20"/>
      <c r="L4" s="8"/>
    </row>
    <row r="5" spans="1:12" x14ac:dyDescent="0.2">
      <c r="B5" s="20" t="s">
        <v>2</v>
      </c>
      <c r="C5" s="16" t="s">
        <v>3</v>
      </c>
      <c r="D5" t="s">
        <v>4</v>
      </c>
      <c r="E5" t="s">
        <v>5</v>
      </c>
      <c r="F5" t="s">
        <v>10</v>
      </c>
      <c r="G5" t="s">
        <v>11</v>
      </c>
      <c r="H5" t="s">
        <v>6</v>
      </c>
      <c r="I5" t="s">
        <v>7</v>
      </c>
      <c r="J5" t="s">
        <v>8</v>
      </c>
      <c r="K5" t="s">
        <v>9</v>
      </c>
      <c r="L5" s="8" t="s">
        <v>17</v>
      </c>
    </row>
    <row r="6" spans="1:12" x14ac:dyDescent="0.2">
      <c r="A6" s="4"/>
      <c r="B6" s="20">
        <v>1</v>
      </c>
      <c r="C6" s="16">
        <v>144</v>
      </c>
      <c r="D6">
        <f>COUNTIF('小学校4～6年生用 '!E12,"✔")</f>
        <v>0</v>
      </c>
      <c r="E6">
        <f>C6*D6</f>
        <v>0</v>
      </c>
      <c r="F6">
        <f>COUNTIF('小学校4～6年生用 '!E13,"✔")</f>
        <v>0</v>
      </c>
      <c r="G6">
        <f>C6*F6*7</f>
        <v>0</v>
      </c>
      <c r="H6" t="e">
        <f>VLOOKUP('小学校4～6年生用 '!E14,$B$31:$C$37,2,FALSE)</f>
        <v>#N/A</v>
      </c>
      <c r="I6">
        <f>IF('小学校4～6年生用 '!E14="",0,C6*H6)</f>
        <v>0</v>
      </c>
      <c r="J6" t="e">
        <f>VLOOKUP('小学校4～6年生用 '!E15,$B$31:$C$37,2,FALSE)</f>
        <v>#N/A</v>
      </c>
      <c r="K6">
        <f>IF('小学校4～6年生用 '!E15="",0,C6*J6*7)</f>
        <v>0</v>
      </c>
      <c r="L6" s="8">
        <f>E6+G6+I6+K6</f>
        <v>0</v>
      </c>
    </row>
    <row r="7" spans="1:12" x14ac:dyDescent="0.2">
      <c r="A7" s="4" t="s">
        <v>16</v>
      </c>
      <c r="B7" s="20">
        <v>2</v>
      </c>
      <c r="C7" s="16">
        <v>280</v>
      </c>
      <c r="D7">
        <f>COUNTIF('小学校4～6年生用 '!G12:G13,"✔")</f>
        <v>0</v>
      </c>
      <c r="E7">
        <f>C7*D7</f>
        <v>0</v>
      </c>
      <c r="F7" s="37">
        <v>0</v>
      </c>
      <c r="G7" s="37">
        <v>0</v>
      </c>
      <c r="H7" s="37">
        <v>0</v>
      </c>
      <c r="I7" s="37">
        <f>C7*H7</f>
        <v>0</v>
      </c>
      <c r="J7" s="37">
        <v>0</v>
      </c>
      <c r="K7" s="37">
        <v>0</v>
      </c>
      <c r="L7" s="8">
        <f t="shared" ref="L7:L25" si="0">E7+G7+I7+K7</f>
        <v>0</v>
      </c>
    </row>
    <row r="8" spans="1:12" x14ac:dyDescent="0.2">
      <c r="A8" s="4"/>
      <c r="B8" s="20">
        <v>3</v>
      </c>
      <c r="C8" s="16">
        <v>36</v>
      </c>
      <c r="D8">
        <f>COUNTIF('小学校4～6年生用 '!I12,"✔")</f>
        <v>0</v>
      </c>
      <c r="E8">
        <f t="shared" ref="E8:E25" si="1">C8*D8</f>
        <v>0</v>
      </c>
      <c r="F8">
        <f>COUNTIF('小学校4～6年生用 '!I13,"✔")</f>
        <v>0</v>
      </c>
      <c r="G8">
        <f t="shared" ref="G8:G25" si="2">C8*F8*7</f>
        <v>0</v>
      </c>
      <c r="H8" t="e">
        <f>VLOOKUP('小学校4～6年生用 '!I14,$B$31:$C$37,2,FALSE)</f>
        <v>#N/A</v>
      </c>
      <c r="I8">
        <f>IF('小学校4～6年生用 '!I14="",0,C8*H8)</f>
        <v>0</v>
      </c>
      <c r="J8" t="e">
        <f>VLOOKUP('小学校4～6年生用 '!I15,$B$31:$C$37,2,FALSE)</f>
        <v>#N/A</v>
      </c>
      <c r="K8">
        <f>IF('小学校4～6年生用 '!I15="",0,C8*J8*7)</f>
        <v>0</v>
      </c>
      <c r="L8" s="8">
        <f t="shared" si="0"/>
        <v>0</v>
      </c>
    </row>
    <row r="9" spans="1:12" x14ac:dyDescent="0.2">
      <c r="A9" s="4"/>
      <c r="B9" s="20">
        <v>4</v>
      </c>
      <c r="C9" s="16">
        <v>70</v>
      </c>
      <c r="D9">
        <f>COUNTIF('小学校4～6年生用 '!K12,"✔")</f>
        <v>0</v>
      </c>
      <c r="E9">
        <f t="shared" si="1"/>
        <v>0</v>
      </c>
      <c r="F9">
        <f>COUNTIF('小学校4～6年生用 '!K13,"✔")</f>
        <v>0</v>
      </c>
      <c r="G9">
        <f t="shared" si="2"/>
        <v>0</v>
      </c>
      <c r="H9" t="e">
        <f>VLOOKUP('小学校4～6年生用 '!K14,$B$31:$C$37,2,FALSE)</f>
        <v>#N/A</v>
      </c>
      <c r="I9">
        <f>IF('小学校4～6年生用 '!K14="",0,C9*H9)</f>
        <v>0</v>
      </c>
      <c r="J9" t="e">
        <f>VLOOKUP('小学校4～6年生用 '!K15,$B$31:$C$37,2,FALSE)</f>
        <v>#N/A</v>
      </c>
      <c r="K9">
        <f>IF('小学校4～6年生用 '!K15="",0,C9*J9*7)</f>
        <v>0</v>
      </c>
      <c r="L9" s="8">
        <f t="shared" si="0"/>
        <v>0</v>
      </c>
    </row>
    <row r="10" spans="1:12" x14ac:dyDescent="0.2">
      <c r="A10" s="4" t="s">
        <v>16</v>
      </c>
      <c r="B10" s="20">
        <v>5</v>
      </c>
      <c r="C10" s="16">
        <v>819</v>
      </c>
      <c r="D10">
        <f>COUNTIF('小学校4～6年生用 '!M12:M13,"✔")</f>
        <v>0</v>
      </c>
      <c r="E10">
        <f>C10*D10</f>
        <v>0</v>
      </c>
      <c r="F10" s="37">
        <v>0</v>
      </c>
      <c r="G10" s="37">
        <v>0</v>
      </c>
      <c r="H10" s="37">
        <v>0</v>
      </c>
      <c r="I10" s="37">
        <f t="shared" ref="I10:I18" si="3">C10*H10</f>
        <v>0</v>
      </c>
      <c r="J10" s="37">
        <v>0</v>
      </c>
      <c r="K10" s="37">
        <v>0</v>
      </c>
      <c r="L10" s="8">
        <f t="shared" si="0"/>
        <v>0</v>
      </c>
    </row>
    <row r="11" spans="1:12" x14ac:dyDescent="0.2">
      <c r="A11" s="4"/>
      <c r="B11" s="20">
        <v>6</v>
      </c>
      <c r="C11" s="16">
        <v>19</v>
      </c>
      <c r="D11">
        <f>COUNTIF('小学校4～6年生用 '!E20,"✔")</f>
        <v>0</v>
      </c>
      <c r="E11">
        <f t="shared" si="1"/>
        <v>0</v>
      </c>
      <c r="F11">
        <f>COUNTIF('小学校4～6年生用 '!E21,"✔")</f>
        <v>0</v>
      </c>
      <c r="G11">
        <f t="shared" si="2"/>
        <v>0</v>
      </c>
      <c r="H11" t="e">
        <f>VLOOKUP('小学校4～6年生用 '!E22,$B$31:$C$37,2,FALSE)</f>
        <v>#N/A</v>
      </c>
      <c r="I11">
        <f>IF('小学校4～6年生用 '!E22="",0,C11*H11)</f>
        <v>0</v>
      </c>
      <c r="J11" t="e">
        <f>VLOOKUP('小学校4～6年生用 '!E23,$B$31:$C$37,2,FALSE)</f>
        <v>#N/A</v>
      </c>
      <c r="K11">
        <f>IF('小学校4～6年生用 '!E23="",0,C11*J11*7)</f>
        <v>0</v>
      </c>
      <c r="L11" s="8">
        <f t="shared" si="0"/>
        <v>0</v>
      </c>
    </row>
    <row r="12" spans="1:12" x14ac:dyDescent="0.2">
      <c r="A12" s="4"/>
      <c r="B12" s="20">
        <v>7</v>
      </c>
      <c r="C12" s="16">
        <v>103</v>
      </c>
      <c r="D12">
        <f>COUNTIF('小学校4～6年生用 '!G20,"✔")</f>
        <v>0</v>
      </c>
      <c r="E12">
        <f t="shared" si="1"/>
        <v>0</v>
      </c>
      <c r="F12">
        <f>COUNTIF('小学校4～6年生用 '!G21,"✔")</f>
        <v>0</v>
      </c>
      <c r="G12">
        <f t="shared" si="2"/>
        <v>0</v>
      </c>
      <c r="H12" t="e">
        <f>VLOOKUP('小学校4～6年生用 '!G22,$B$31:$C$37,2,FALSE)</f>
        <v>#N/A</v>
      </c>
      <c r="I12">
        <f>IF('小学校4～6年生用 '!G22="",0,C12*H12)</f>
        <v>0</v>
      </c>
      <c r="J12" t="e">
        <f>VLOOKUP('小学校4～6年生用 '!G23,$B$31:$C$37,2,FALSE)</f>
        <v>#N/A</v>
      </c>
      <c r="K12">
        <f>IF('小学校4～6年生用 '!G23="",0,C12*J12*7)</f>
        <v>0</v>
      </c>
      <c r="L12" s="8">
        <f t="shared" si="0"/>
        <v>0</v>
      </c>
    </row>
    <row r="13" spans="1:12" x14ac:dyDescent="0.2">
      <c r="A13" s="4" t="s">
        <v>13</v>
      </c>
      <c r="B13" s="20">
        <v>8</v>
      </c>
      <c r="C13" s="16">
        <v>292</v>
      </c>
      <c r="D13">
        <f>COUNTIF('小学校4～6年生用 '!I20,"✔")</f>
        <v>0</v>
      </c>
      <c r="E13">
        <f t="shared" si="1"/>
        <v>0</v>
      </c>
      <c r="F13">
        <f>COUNTIF('小学校4～6年生用 '!I21,"✔")</f>
        <v>0</v>
      </c>
      <c r="G13">
        <f t="shared" si="2"/>
        <v>0</v>
      </c>
      <c r="H13" s="37">
        <v>0</v>
      </c>
      <c r="I13" s="37">
        <f t="shared" si="3"/>
        <v>0</v>
      </c>
      <c r="J13" s="37">
        <v>0</v>
      </c>
      <c r="K13" s="37">
        <v>0</v>
      </c>
      <c r="L13" s="8">
        <f t="shared" si="0"/>
        <v>0</v>
      </c>
    </row>
    <row r="14" spans="1:12" x14ac:dyDescent="0.2">
      <c r="A14" s="4" t="s">
        <v>16</v>
      </c>
      <c r="B14" s="20">
        <v>9</v>
      </c>
      <c r="C14" s="16">
        <v>231</v>
      </c>
      <c r="D14">
        <f>COUNTIF('小学校4～6年生用 '!K20:K21,"✔")</f>
        <v>0</v>
      </c>
      <c r="E14">
        <f>C14*D14</f>
        <v>0</v>
      </c>
      <c r="F14" s="37">
        <v>0</v>
      </c>
      <c r="G14" s="37">
        <v>0</v>
      </c>
      <c r="H14" s="37">
        <v>0</v>
      </c>
      <c r="I14" s="37">
        <f t="shared" si="3"/>
        <v>0</v>
      </c>
      <c r="J14" s="37">
        <v>0</v>
      </c>
      <c r="K14" s="37">
        <v>0</v>
      </c>
      <c r="L14" s="8">
        <f t="shared" si="0"/>
        <v>0</v>
      </c>
    </row>
    <row r="15" spans="1:12" x14ac:dyDescent="0.2">
      <c r="A15" s="4"/>
      <c r="B15" s="20">
        <v>10</v>
      </c>
      <c r="C15" s="16">
        <v>53</v>
      </c>
      <c r="D15">
        <f>COUNTIF('小学校4～6年生用 '!M20,"✔")</f>
        <v>0</v>
      </c>
      <c r="E15">
        <f t="shared" si="1"/>
        <v>0</v>
      </c>
      <c r="F15">
        <f>COUNTIF('小学校4～6年生用 '!M21,"✔")</f>
        <v>0</v>
      </c>
      <c r="G15">
        <f t="shared" si="2"/>
        <v>0</v>
      </c>
      <c r="H15" s="37"/>
      <c r="I15" s="37">
        <f>IF('小学校4～6年生用 '!M22="",0,C15*H15)</f>
        <v>0</v>
      </c>
      <c r="J15" s="37"/>
      <c r="K15" s="37">
        <f>IF('小学校4～6年生用 '!M23="",0,C15*J15*7)</f>
        <v>0</v>
      </c>
      <c r="L15" s="8">
        <f>E15+G15+I15+K15</f>
        <v>0</v>
      </c>
    </row>
    <row r="16" spans="1:12" x14ac:dyDescent="0.2">
      <c r="A16" s="4"/>
      <c r="B16" s="20">
        <v>11</v>
      </c>
      <c r="C16" s="16">
        <v>135</v>
      </c>
      <c r="D16">
        <f>COUNTIF('小学校4～6年生用 '!E30,"✔")</f>
        <v>0</v>
      </c>
      <c r="E16">
        <f t="shared" si="1"/>
        <v>0</v>
      </c>
      <c r="F16">
        <f>COUNTIF('小学校4～6年生用 '!E31,"✔")</f>
        <v>0</v>
      </c>
      <c r="G16">
        <f t="shared" si="2"/>
        <v>0</v>
      </c>
      <c r="H16" t="e">
        <f>VLOOKUP('小学校4～6年生用 '!E32,$B$31:$C$37,2,FALSE)</f>
        <v>#N/A</v>
      </c>
      <c r="I16">
        <f>IF('小学校4～6年生用 '!E32="",0,C16*H16)</f>
        <v>0</v>
      </c>
      <c r="J16" t="e">
        <f>VLOOKUP('小学校4～6年生用 '!E33,$B$31:$C$37,2,FALSE)</f>
        <v>#N/A</v>
      </c>
      <c r="K16">
        <f>IF('小学校4～6年生用 '!E33="",0,C16*J16*7)</f>
        <v>0</v>
      </c>
      <c r="L16" s="8">
        <f t="shared" si="0"/>
        <v>0</v>
      </c>
    </row>
    <row r="17" spans="1:12" x14ac:dyDescent="0.2">
      <c r="A17" s="4"/>
      <c r="B17" s="20">
        <v>12</v>
      </c>
      <c r="C17" s="16">
        <v>55</v>
      </c>
      <c r="D17">
        <f>COUNTIF('小学校4～6年生用 '!G30,"✔")</f>
        <v>0</v>
      </c>
      <c r="E17">
        <f t="shared" si="1"/>
        <v>0</v>
      </c>
      <c r="F17">
        <f>COUNTIF('小学校4～6年生用 '!G31,"✔")</f>
        <v>0</v>
      </c>
      <c r="G17">
        <f t="shared" si="2"/>
        <v>0</v>
      </c>
      <c r="H17" t="e">
        <f>VLOOKUP('小学校4～6年生用 '!G32,$B$31:$C$37,2,FALSE)</f>
        <v>#N/A</v>
      </c>
      <c r="I17">
        <f>IF('小学校4～6年生用 '!G32="",0,C17*H17)</f>
        <v>0</v>
      </c>
      <c r="J17" t="e">
        <f>VLOOKUP('小学校4～6年生用 '!G33,$B$31:$C$37,2,FALSE)</f>
        <v>#N/A</v>
      </c>
      <c r="K17">
        <f>IF('小学校4～6年生用 '!G33="",0,C17*J17*7)</f>
        <v>0</v>
      </c>
      <c r="L17" s="8">
        <f t="shared" si="0"/>
        <v>0</v>
      </c>
    </row>
    <row r="18" spans="1:12" x14ac:dyDescent="0.2">
      <c r="A18" s="4" t="s">
        <v>16</v>
      </c>
      <c r="B18" s="20">
        <v>13</v>
      </c>
      <c r="C18" s="16">
        <v>539</v>
      </c>
      <c r="D18">
        <f>COUNTIF('小学校4～6年生用 '!I30:I31,"✔")</f>
        <v>0</v>
      </c>
      <c r="E18">
        <f>C18*D18</f>
        <v>0</v>
      </c>
      <c r="F18" s="37">
        <v>0</v>
      </c>
      <c r="G18" s="37">
        <v>0</v>
      </c>
      <c r="H18" s="37">
        <v>0</v>
      </c>
      <c r="I18" s="37">
        <f t="shared" si="3"/>
        <v>0</v>
      </c>
      <c r="J18" s="37">
        <v>0</v>
      </c>
      <c r="K18" s="37">
        <v>0</v>
      </c>
      <c r="L18" s="8">
        <f t="shared" si="0"/>
        <v>0</v>
      </c>
    </row>
    <row r="19" spans="1:12" x14ac:dyDescent="0.2">
      <c r="A19" s="4"/>
      <c r="B19" s="20">
        <v>14</v>
      </c>
      <c r="C19" s="16">
        <v>19</v>
      </c>
      <c r="D19">
        <f>COUNTIF('小学校4～6年生用 '!K30,"✔")</f>
        <v>0</v>
      </c>
      <c r="E19">
        <f t="shared" si="1"/>
        <v>0</v>
      </c>
      <c r="F19">
        <f>COUNTIF('小学校4～6年生用 '!K31,"✔")</f>
        <v>0</v>
      </c>
      <c r="G19">
        <f t="shared" si="2"/>
        <v>0</v>
      </c>
      <c r="H19" t="e">
        <f>VLOOKUP('小学校4～6年生用 '!K32,$B$31:$C$37,2,FALSE)</f>
        <v>#N/A</v>
      </c>
      <c r="I19">
        <f>IF('小学校4～6年生用 '!K32="",0,C19*H19)</f>
        <v>0</v>
      </c>
      <c r="J19" t="e">
        <f>VLOOKUP('小学校4～6年生用 '!K33,$B$31:$C$37,2,FALSE)</f>
        <v>#N/A</v>
      </c>
      <c r="K19">
        <f>IF('小学校4～6年生用 '!K33="",0,C19*J19*7)</f>
        <v>0</v>
      </c>
      <c r="L19" s="8">
        <f t="shared" si="0"/>
        <v>0</v>
      </c>
    </row>
    <row r="20" spans="1:12" x14ac:dyDescent="0.2">
      <c r="A20" s="4"/>
      <c r="B20" s="20">
        <v>15</v>
      </c>
      <c r="C20" s="16">
        <v>18</v>
      </c>
      <c r="D20">
        <f>COUNTIF('小学校4～6年生用 '!M30,"✔")</f>
        <v>0</v>
      </c>
      <c r="E20">
        <f t="shared" si="1"/>
        <v>0</v>
      </c>
      <c r="F20">
        <f>COUNTIF('小学校4～6年生用 '!M31,"✔")</f>
        <v>0</v>
      </c>
      <c r="G20">
        <f t="shared" si="2"/>
        <v>0</v>
      </c>
      <c r="H20" t="e">
        <f>VLOOKUP('小学校4～6年生用 '!M32,$B$31:$C$37,2,FALSE)</f>
        <v>#N/A</v>
      </c>
      <c r="I20">
        <f>IF('小学校4～6年生用 '!M32="",0,C20*H20)</f>
        <v>0</v>
      </c>
      <c r="J20" t="e">
        <f>VLOOKUP('小学校4～6年生用 '!M33,$B$31:$C$37,2,FALSE)</f>
        <v>#N/A</v>
      </c>
      <c r="K20">
        <f>IF('小学校4～6年生用 '!M33="",0,C20*J20*7)</f>
        <v>0</v>
      </c>
      <c r="L20" s="8">
        <f t="shared" si="0"/>
        <v>0</v>
      </c>
    </row>
    <row r="21" spans="1:12" x14ac:dyDescent="0.2">
      <c r="A21" s="4"/>
      <c r="B21" s="20">
        <v>16</v>
      </c>
      <c r="C21" s="16">
        <v>97</v>
      </c>
      <c r="D21">
        <f>COUNTIF('小学校4～6年生用 '!E38,"✔")</f>
        <v>0</v>
      </c>
      <c r="E21">
        <f t="shared" si="1"/>
        <v>0</v>
      </c>
      <c r="F21">
        <f>COUNTIF('小学校4～6年生用 '!E39,"✔")</f>
        <v>0</v>
      </c>
      <c r="G21">
        <f t="shared" si="2"/>
        <v>0</v>
      </c>
      <c r="H21" t="e">
        <f>VLOOKUP('小学校4～6年生用 '!E40,$B$31:$C$37,2,FALSE)</f>
        <v>#N/A</v>
      </c>
      <c r="I21">
        <f>IF('小学校4～6年生用 '!E40="",0,C21*H21)</f>
        <v>0</v>
      </c>
      <c r="J21" t="e">
        <f>VLOOKUP('小学校4～6年生用 '!E41,$B$31:$C$37,2,FALSE)</f>
        <v>#N/A</v>
      </c>
      <c r="K21">
        <f>IF('小学校4～6年生用 '!E41="",0,C21*J21*7)</f>
        <v>0</v>
      </c>
      <c r="L21" s="8">
        <f t="shared" si="0"/>
        <v>0</v>
      </c>
    </row>
    <row r="22" spans="1:12" x14ac:dyDescent="0.2">
      <c r="A22" s="4"/>
      <c r="B22" s="20">
        <v>17</v>
      </c>
      <c r="C22" s="16">
        <v>470</v>
      </c>
      <c r="D22">
        <f>COUNTIF('小学校4～6年生用 '!G38,"✔")</f>
        <v>0</v>
      </c>
      <c r="E22">
        <f t="shared" si="1"/>
        <v>0</v>
      </c>
      <c r="F22">
        <f>COUNTIF('小学校4～6年生用 '!G39,"✔")</f>
        <v>0</v>
      </c>
      <c r="G22">
        <f t="shared" si="2"/>
        <v>0</v>
      </c>
      <c r="H22" t="e">
        <f>VLOOKUP('小学校4～6年生用 '!G40,$B$31:$C$37,2,FALSE)</f>
        <v>#N/A</v>
      </c>
      <c r="I22">
        <f>IF('小学校4～6年生用 '!G40="",0,C22*H22)</f>
        <v>0</v>
      </c>
      <c r="J22" t="e">
        <f>VLOOKUP('小学校4～6年生用 '!G41,$B$31:$C$37,2,FALSE)</f>
        <v>#N/A</v>
      </c>
      <c r="K22">
        <f>IF('小学校4～6年生用 '!G41="",0,C22*J22*7)</f>
        <v>0</v>
      </c>
      <c r="L22" s="8">
        <f t="shared" si="0"/>
        <v>0</v>
      </c>
    </row>
    <row r="23" spans="1:12" x14ac:dyDescent="0.2">
      <c r="A23" s="4"/>
      <c r="B23" s="20">
        <v>18</v>
      </c>
      <c r="C23" s="16">
        <v>33</v>
      </c>
      <c r="D23">
        <f>COUNTIF('小学校4～6年生用 '!I38,"✔")</f>
        <v>0</v>
      </c>
      <c r="E23">
        <f t="shared" si="1"/>
        <v>0</v>
      </c>
      <c r="F23">
        <f>COUNTIF('小学校4～6年生用 '!I39,"✔")</f>
        <v>0</v>
      </c>
      <c r="G23">
        <f t="shared" si="2"/>
        <v>0</v>
      </c>
      <c r="H23" t="e">
        <f>VLOOKUP('小学校4～6年生用 '!I40,$B$31:$C$37,2,FALSE)</f>
        <v>#N/A</v>
      </c>
      <c r="I23">
        <f>IF('小学校4～6年生用 '!I40="",0,C23*H23)</f>
        <v>0</v>
      </c>
      <c r="J23" t="e">
        <f>VLOOKUP('小学校4～6年生用 '!I41,$B$31:$C$37,2,FALSE)</f>
        <v>#N/A</v>
      </c>
      <c r="K23">
        <f>IF('小学校4～6年生用 '!I41="",0,C23*J23*7)</f>
        <v>0</v>
      </c>
      <c r="L23" s="8">
        <f t="shared" si="0"/>
        <v>0</v>
      </c>
    </row>
    <row r="24" spans="1:12" x14ac:dyDescent="0.2">
      <c r="A24" s="4"/>
      <c r="B24" s="20">
        <v>19</v>
      </c>
      <c r="C24" s="16">
        <v>47</v>
      </c>
      <c r="D24">
        <f>COUNTIF('小学校4～6年生用 '!K38,"✔")</f>
        <v>0</v>
      </c>
      <c r="E24">
        <f t="shared" si="1"/>
        <v>0</v>
      </c>
      <c r="F24">
        <f>COUNTIF('小学校4～6年生用 '!K39,"✔")</f>
        <v>0</v>
      </c>
      <c r="G24">
        <f t="shared" si="2"/>
        <v>0</v>
      </c>
      <c r="H24" t="e">
        <f>VLOOKUP('小学校4～6年生用 '!K40,$B$31:$C$37,2,FALSE)</f>
        <v>#N/A</v>
      </c>
      <c r="I24">
        <f>IF('小学校4～6年生用 '!K40="",0,C24*H24)</f>
        <v>0</v>
      </c>
      <c r="J24" t="e">
        <f>VLOOKUP('小学校4～6年生用 '!K41,$B$31:$C$37,2,FALSE)</f>
        <v>#N/A</v>
      </c>
      <c r="K24">
        <f>IF('小学校4～6年生用 '!K41="",0,C24*J24*7)</f>
        <v>0</v>
      </c>
      <c r="L24" s="8">
        <f t="shared" si="0"/>
        <v>0</v>
      </c>
    </row>
    <row r="25" spans="1:12" x14ac:dyDescent="0.2">
      <c r="A25" s="4"/>
      <c r="B25" s="20">
        <v>20</v>
      </c>
      <c r="C25" s="16">
        <v>188</v>
      </c>
      <c r="D25">
        <f>COUNTIF('小学校4～6年生用 '!M38,"✔")</f>
        <v>0</v>
      </c>
      <c r="E25">
        <f t="shared" si="1"/>
        <v>0</v>
      </c>
      <c r="F25">
        <f>COUNTIF('小学校4～6年生用 '!M39,"✔")</f>
        <v>0</v>
      </c>
      <c r="G25">
        <f t="shared" si="2"/>
        <v>0</v>
      </c>
      <c r="H25" t="e">
        <f>VLOOKUP('小学校4～6年生用 '!M40,$B$31:$C$37,2,FALSE)</f>
        <v>#N/A</v>
      </c>
      <c r="I25">
        <f>IF('小学校4～6年生用 '!M40="",0,C25*H25)</f>
        <v>0</v>
      </c>
      <c r="J25" t="e">
        <f>VLOOKUP('小学校4～6年生用 '!M41,$B$31:$C$37,2,FALSE)</f>
        <v>#N/A</v>
      </c>
      <c r="K25">
        <f>IF('小学校4～6年生用 '!M41="",0,C25*J25*7)</f>
        <v>0</v>
      </c>
      <c r="L25" s="8">
        <f t="shared" si="0"/>
        <v>0</v>
      </c>
    </row>
    <row r="26" spans="1:12" x14ac:dyDescent="0.2">
      <c r="B26" s="20" t="s">
        <v>5</v>
      </c>
      <c r="C26" s="16">
        <f>SUM(C6:C25)</f>
        <v>3648</v>
      </c>
      <c r="E26">
        <f>SUM(E6:E25)</f>
        <v>0</v>
      </c>
      <c r="G26">
        <f>SUM(G6:G25)</f>
        <v>0</v>
      </c>
      <c r="I26">
        <f>SUM(I6:I25)</f>
        <v>0</v>
      </c>
      <c r="K26">
        <f>SUM(K6:K25)</f>
        <v>0</v>
      </c>
      <c r="L26" s="8">
        <f>SUM(E26,G26,I26,K26)</f>
        <v>0</v>
      </c>
    </row>
    <row r="27" spans="1:12" ht="14.5" thickBot="1" x14ac:dyDescent="0.25">
      <c r="B27" s="21"/>
      <c r="C27" s="22"/>
      <c r="D27" s="7"/>
      <c r="E27" s="7"/>
      <c r="F27" s="7"/>
      <c r="G27" s="7"/>
      <c r="H27" s="7"/>
      <c r="I27" s="7"/>
      <c r="J27" s="7"/>
      <c r="K27" s="7"/>
      <c r="L27" s="9" t="s">
        <v>18</v>
      </c>
    </row>
    <row r="28" spans="1:12" ht="14.5" thickBot="1" x14ac:dyDescent="0.25"/>
    <row r="29" spans="1:12" x14ac:dyDescent="0.2">
      <c r="B29" s="17" t="s">
        <v>12</v>
      </c>
      <c r="C29" s="27"/>
    </row>
    <row r="30" spans="1:12" x14ac:dyDescent="0.2">
      <c r="B30" s="28"/>
      <c r="C30" s="29"/>
    </row>
    <row r="31" spans="1:12" x14ac:dyDescent="0.2">
      <c r="B31" s="20" t="s">
        <v>14</v>
      </c>
      <c r="C31" s="29">
        <v>0</v>
      </c>
    </row>
    <row r="32" spans="1:12" x14ac:dyDescent="0.2">
      <c r="B32" s="20">
        <v>1</v>
      </c>
      <c r="C32" s="29">
        <v>1</v>
      </c>
    </row>
    <row r="33" spans="2:3" x14ac:dyDescent="0.2">
      <c r="B33" s="20">
        <v>2</v>
      </c>
      <c r="C33" s="29">
        <v>2</v>
      </c>
    </row>
    <row r="34" spans="2:3" x14ac:dyDescent="0.2">
      <c r="B34" s="20">
        <v>3</v>
      </c>
      <c r="C34" s="29">
        <v>3</v>
      </c>
    </row>
    <row r="35" spans="2:3" x14ac:dyDescent="0.2">
      <c r="B35" s="20">
        <v>4</v>
      </c>
      <c r="C35" s="29">
        <v>4</v>
      </c>
    </row>
    <row r="36" spans="2:3" x14ac:dyDescent="0.2">
      <c r="B36" s="20">
        <v>5</v>
      </c>
      <c r="C36" s="29">
        <v>5</v>
      </c>
    </row>
    <row r="37" spans="2:3" ht="14.5" thickBot="1" x14ac:dyDescent="0.25">
      <c r="B37" s="21">
        <v>6</v>
      </c>
      <c r="C37" s="30">
        <v>6</v>
      </c>
    </row>
  </sheetData>
  <sheetProtection formatColumns="0" formatRows="0" insertColumns="0" insertRows="0" insertHyperlinks="0" deleteColumns="0" deleteRows="0" sort="0"/>
  <mergeCells count="1">
    <mergeCell ref="F3:G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小学校4～6年生用 </vt:lpstr>
      <vt:lpstr>（削除不可！）計算データ資料</vt:lpstr>
      <vt:lpstr>'小学校4～6年生用 '!Print_Area</vt:lpstr>
      <vt:lpstr>'小学校4～6年生用 '!Print_Titles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遠藤義也</cp:lastModifiedBy>
  <cp:lastPrinted>2023-11-27T07:28:27Z</cp:lastPrinted>
  <dcterms:created xsi:type="dcterms:W3CDTF">2023-05-23T00:03:09Z</dcterms:created>
  <dcterms:modified xsi:type="dcterms:W3CDTF">2024-11-28T07:22:02Z</dcterms:modified>
</cp:coreProperties>
</file>