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87"/>
  <workbookPr defaultThemeVersion="124226"/>
  <mc:AlternateContent xmlns:mc="http://schemas.openxmlformats.org/markup-compatibility/2006">
    <mc:Choice Requires="x15">
      <x15ac:absPath xmlns:x15ac="http://schemas.microsoft.com/office/spreadsheetml/2010/11/ac" url="C:\Users\111993\Desktop\"/>
    </mc:Choice>
  </mc:AlternateContent>
  <xr:revisionPtr revIDLastSave="0" documentId="8_{D4BE8D5E-C94D-4F58-AB6A-5BAF73D0A77A}" xr6:coauthVersionLast="36" xr6:coauthVersionMax="36" xr10:uidLastSave="{00000000-0000-0000-0000-000000000000}"/>
  <bookViews>
    <workbookView xWindow="240" yWindow="90" windowWidth="20520" windowHeight="11640"/>
  </bookViews>
  <sheets>
    <sheet name="6号（修正）" sheetId="1" r:id="rId1"/>
  </sheets>
  <definedNames>
    <definedName name="_xlnm.Print_Area" localSheetId="0">'6号（修正）'!$A$1:$AI$213</definedName>
  </definedNames>
  <calcPr calcId="191029"/>
</workbook>
</file>

<file path=xl/calcChain.xml><?xml version="1.0" encoding="utf-8"?>
<calcChain xmlns="http://schemas.openxmlformats.org/spreadsheetml/2006/main">
  <c r="AM19" i="1" l="1"/>
  <c r="AB90" i="1" s="1"/>
  <c r="V105" i="1"/>
  <c r="AM21" i="1"/>
  <c r="AM56" i="1" s="1"/>
  <c r="AM52" i="1"/>
  <c r="AM53" i="1"/>
  <c r="S55" i="1"/>
  <c r="T55" i="1"/>
  <c r="U55" i="1"/>
  <c r="AM55" i="1"/>
  <c r="D57" i="1" s="1"/>
  <c r="S56" i="1"/>
  <c r="T56" i="1"/>
  <c r="U56" i="1"/>
  <c r="T62" i="1"/>
  <c r="AL62" i="1" s="1"/>
  <c r="AB62" i="1"/>
  <c r="AM62" i="1"/>
  <c r="AK62" i="1"/>
  <c r="AK63" i="1"/>
  <c r="AL63" i="1"/>
  <c r="AM63" i="1"/>
  <c r="AK120" i="1"/>
  <c r="D120" i="1"/>
  <c r="AK146" i="1"/>
  <c r="AK145" i="1"/>
  <c r="AL146" i="1" s="1"/>
  <c r="AK144" i="1"/>
  <c r="AK143" i="1"/>
  <c r="AK142" i="1"/>
  <c r="AK141" i="1"/>
  <c r="AK140" i="1"/>
  <c r="AK139" i="1"/>
  <c r="AK138" i="1"/>
  <c r="AK137" i="1"/>
  <c r="AL142" i="1" s="1"/>
  <c r="AL148" i="1" s="1"/>
  <c r="AK136" i="1"/>
  <c r="AK135" i="1"/>
  <c r="AK134" i="1"/>
  <c r="AK133" i="1"/>
  <c r="AK132" i="1"/>
  <c r="AK126" i="1"/>
  <c r="AK125" i="1"/>
  <c r="AL126" i="1" s="1"/>
  <c r="AK119" i="1"/>
  <c r="AK118" i="1"/>
  <c r="AK69" i="1"/>
  <c r="AN69" i="1"/>
  <c r="AK68" i="1"/>
  <c r="AL101" i="1"/>
  <c r="AL102" i="1"/>
  <c r="AL103" i="1"/>
  <c r="AL104" i="1"/>
  <c r="AN99" i="1"/>
  <c r="AN95" i="1"/>
  <c r="AN92" i="1"/>
  <c r="AN89" i="1"/>
  <c r="AK102" i="1"/>
  <c r="AK103" i="1"/>
  <c r="AK104" i="1"/>
  <c r="AK101" i="1"/>
  <c r="AC153" i="1"/>
  <c r="AA146" i="1"/>
  <c r="AA145" i="1"/>
  <c r="AA144" i="1"/>
  <c r="AA143" i="1"/>
  <c r="AA142" i="1"/>
  <c r="AA141" i="1"/>
  <c r="AA140" i="1"/>
  <c r="AA139" i="1"/>
  <c r="AA138" i="1"/>
  <c r="AA137" i="1"/>
  <c r="AA136" i="1"/>
  <c r="AA135" i="1"/>
  <c r="AA134" i="1"/>
  <c r="AA133" i="1"/>
  <c r="AA132" i="1"/>
  <c r="U146" i="1"/>
  <c r="U145" i="1"/>
  <c r="U144" i="1"/>
  <c r="U143" i="1"/>
  <c r="U142" i="1"/>
  <c r="U141" i="1"/>
  <c r="U140" i="1"/>
  <c r="U139" i="1"/>
  <c r="U138" i="1"/>
  <c r="U137" i="1"/>
  <c r="U136" i="1"/>
  <c r="U135" i="1"/>
  <c r="U134" i="1"/>
  <c r="U133" i="1"/>
  <c r="U132" i="1"/>
  <c r="O146" i="1"/>
  <c r="O145" i="1"/>
  <c r="O144" i="1"/>
  <c r="O143" i="1"/>
  <c r="O142" i="1"/>
  <c r="O141" i="1"/>
  <c r="O140" i="1"/>
  <c r="O139" i="1"/>
  <c r="O138" i="1"/>
  <c r="O137" i="1"/>
  <c r="O136" i="1"/>
  <c r="O135" i="1"/>
  <c r="O134" i="1"/>
  <c r="O133" i="1"/>
  <c r="AA126" i="1"/>
  <c r="AA125" i="1"/>
  <c r="U126" i="1"/>
  <c r="U125" i="1"/>
  <c r="O126" i="1"/>
  <c r="AM71" i="1"/>
  <c r="O68" i="1"/>
  <c r="AL68" i="1"/>
  <c r="O69" i="1"/>
  <c r="AL69" i="1"/>
  <c r="AO69" i="1"/>
  <c r="AK123" i="1"/>
  <c r="E127" i="1" s="1"/>
  <c r="AN68" i="1"/>
  <c r="AN70" i="1" s="1"/>
  <c r="AC152" i="1"/>
  <c r="AC157" i="1"/>
  <c r="AP118" i="1" s="1"/>
  <c r="AP119" i="1" s="1"/>
  <c r="AN21" i="1"/>
  <c r="AC146" i="1" l="1"/>
  <c r="AO119" i="1" s="1"/>
  <c r="AT119" i="1" s="1"/>
  <c r="AC142" i="1"/>
  <c r="AN119" i="1" s="1"/>
  <c r="AC125" i="1"/>
  <c r="AL118" i="1" s="1"/>
  <c r="AC126" i="1"/>
  <c r="AM118" i="1" s="1"/>
  <c r="AT118" i="1" s="1"/>
  <c r="AT120" i="1" s="1"/>
  <c r="C113" i="1" s="1"/>
  <c r="E73" i="1"/>
  <c r="AB86" i="1"/>
  <c r="AB87" i="1"/>
  <c r="AB98" i="1"/>
  <c r="D158" i="1"/>
  <c r="AM72" i="1"/>
  <c r="AB104" i="1"/>
  <c r="AB103" i="1"/>
  <c r="E147" i="1"/>
  <c r="AB88" i="1"/>
  <c r="AQ118" i="1"/>
  <c r="AQ119" i="1" s="1"/>
  <c r="AB94" i="1"/>
  <c r="AK33" i="1"/>
  <c r="C33" i="1" s="1"/>
  <c r="AB101" i="1"/>
  <c r="AB93" i="1"/>
  <c r="AM106" i="1"/>
  <c r="AB100" i="1"/>
  <c r="AB91" i="1"/>
  <c r="AO68" i="1"/>
  <c r="AN52" i="1" s="1"/>
  <c r="AB96" i="1"/>
  <c r="AM107" i="1"/>
  <c r="AB97" i="1"/>
  <c r="AB102" i="1"/>
  <c r="AM105" i="1"/>
  <c r="D106" i="1" s="1"/>
  <c r="AB105" i="1" l="1"/>
  <c r="AN53" i="1" s="1"/>
  <c r="AR118" i="1"/>
  <c r="AR120" i="1" s="1"/>
  <c r="C111" i="1" s="1"/>
  <c r="AS118" i="1"/>
  <c r="AS119" i="1"/>
  <c r="AR119" i="1"/>
  <c r="AM51" i="1"/>
  <c r="V55" i="1" l="1"/>
  <c r="M48" i="1" s="1"/>
  <c r="M124" i="1"/>
  <c r="AS120" i="1"/>
  <c r="C112" i="1" s="1"/>
  <c r="M131" i="1" l="1"/>
  <c r="S131" i="1" s="1"/>
  <c r="Y131" i="1" s="1"/>
  <c r="M151" i="1"/>
  <c r="S151" i="1" s="1"/>
  <c r="Y151" i="1" s="1"/>
  <c r="S124" i="1"/>
  <c r="Y124" i="1" s="1"/>
</calcChain>
</file>

<file path=xl/sharedStrings.xml><?xml version="1.0" encoding="utf-8"?>
<sst xmlns="http://schemas.openxmlformats.org/spreadsheetml/2006/main" count="299" uniqueCount="157">
  <si>
    <t>平成</t>
    <rPh sb="0" eb="2">
      <t>ヘイセイ</t>
    </rPh>
    <phoneticPr fontId="4"/>
  </si>
  <si>
    <t>年</t>
    <rPh sb="0" eb="1">
      <t>ネン</t>
    </rPh>
    <phoneticPr fontId="4"/>
  </si>
  <si>
    <t>月</t>
    <rPh sb="0" eb="1">
      <t>ツキ</t>
    </rPh>
    <phoneticPr fontId="4"/>
  </si>
  <si>
    <t>日</t>
    <rPh sb="0" eb="1">
      <t>ニチ</t>
    </rPh>
    <phoneticPr fontId="4"/>
  </si>
  <si>
    <t>事業所の名称</t>
    <rPh sb="0" eb="3">
      <t>ジギョウショ</t>
    </rPh>
    <rPh sb="4" eb="6">
      <t>メイショウ</t>
    </rPh>
    <phoneticPr fontId="2"/>
  </si>
  <si>
    <t>事業所の所在地</t>
    <rPh sb="0" eb="3">
      <t>ジギョウショ</t>
    </rPh>
    <rPh sb="4" eb="7">
      <t>ショザイチ</t>
    </rPh>
    <phoneticPr fontId="2"/>
  </si>
  <si>
    <t>会社名</t>
    <rPh sb="0" eb="3">
      <t>カイシャメイ</t>
    </rPh>
    <phoneticPr fontId="2"/>
  </si>
  <si>
    <t>住所</t>
    <rPh sb="0" eb="2">
      <t>ジュウショ</t>
    </rPh>
    <phoneticPr fontId="2"/>
  </si>
  <si>
    <t>所属名</t>
    <rPh sb="0" eb="3">
      <t>ショゾクメイ</t>
    </rPh>
    <phoneticPr fontId="2"/>
  </si>
  <si>
    <t>担当者名</t>
  </si>
  <si>
    <t>電話番号</t>
  </si>
  <si>
    <t>FAX番号</t>
  </si>
  <si>
    <t>ﾒｰﾙｱﾄﾞﾚｽ</t>
  </si>
  <si>
    <t>（押印不要）</t>
    <rPh sb="1" eb="3">
      <t>オウイン</t>
    </rPh>
    <rPh sb="3" eb="5">
      <t>フヨウ</t>
    </rPh>
    <phoneticPr fontId="4"/>
  </si>
  <si>
    <t>１　事業所情報等</t>
    <rPh sb="2" eb="5">
      <t>ジギョウショ</t>
    </rPh>
    <rPh sb="5" eb="7">
      <t>ジョウホウ</t>
    </rPh>
    <rPh sb="7" eb="8">
      <t>トウ</t>
    </rPh>
    <phoneticPr fontId="3"/>
  </si>
  <si>
    <t>担当者</t>
    <rPh sb="0" eb="3">
      <t>タントウシャ</t>
    </rPh>
    <phoneticPr fontId="2"/>
  </si>
  <si>
    <t>同一建物内で事業活動を行う他事業所</t>
    <rPh sb="0" eb="2">
      <t>ドウイツ</t>
    </rPh>
    <rPh sb="2" eb="4">
      <t>タテモノ</t>
    </rPh>
    <rPh sb="4" eb="5">
      <t>ナイ</t>
    </rPh>
    <rPh sb="6" eb="8">
      <t>ジギョウ</t>
    </rPh>
    <rPh sb="8" eb="10">
      <t>カツドウ</t>
    </rPh>
    <rPh sb="11" eb="12">
      <t>オコナ</t>
    </rPh>
    <rPh sb="13" eb="16">
      <t>タジギョウ</t>
    </rPh>
    <rPh sb="16" eb="17">
      <t>ショ</t>
    </rPh>
    <phoneticPr fontId="4"/>
  </si>
  <si>
    <t>名称</t>
    <rPh sb="0" eb="2">
      <t>メイショウ</t>
    </rPh>
    <phoneticPr fontId="4"/>
  </si>
  <si>
    <t>（１）算定方法</t>
    <rPh sb="3" eb="5">
      <t>サンテイ</t>
    </rPh>
    <rPh sb="5" eb="7">
      <t>ホウホウ</t>
    </rPh>
    <phoneticPr fontId="4"/>
  </si>
  <si>
    <t>過去の排出実績に基づく方法</t>
    <phoneticPr fontId="4"/>
  </si>
  <si>
    <t>排出標準原単位に基づく方法</t>
    <phoneticPr fontId="4"/>
  </si>
  <si>
    <t>主たる事業内容</t>
    <rPh sb="0" eb="1">
      <t>シュ</t>
    </rPh>
    <rPh sb="3" eb="5">
      <t>ジギョウ</t>
    </rPh>
    <rPh sb="5" eb="7">
      <t>ナイヨウ</t>
    </rPh>
    <phoneticPr fontId="4"/>
  </si>
  <si>
    <t>住所</t>
    <rPh sb="0" eb="2">
      <t>ジュウショ</t>
    </rPh>
    <phoneticPr fontId="4"/>
  </si>
  <si>
    <t>３　基準排出量の算定</t>
    <rPh sb="2" eb="4">
      <t>キジュン</t>
    </rPh>
    <rPh sb="4" eb="7">
      <t>ハイシュツリョウ</t>
    </rPh>
    <rPh sb="8" eb="10">
      <t>サンテイ</t>
    </rPh>
    <phoneticPr fontId="4"/>
  </si>
  <si>
    <t>（２）過去の排出実績に基づく方法による算定結果</t>
    <rPh sb="3" eb="5">
      <t>カコ</t>
    </rPh>
    <rPh sb="6" eb="8">
      <t>ハイシュツ</t>
    </rPh>
    <rPh sb="8" eb="10">
      <t>ジッセキ</t>
    </rPh>
    <rPh sb="11" eb="12">
      <t>モト</t>
    </rPh>
    <rPh sb="14" eb="16">
      <t>ホウホウ</t>
    </rPh>
    <rPh sb="19" eb="21">
      <t>サンテイ</t>
    </rPh>
    <rPh sb="21" eb="23">
      <t>ケッカ</t>
    </rPh>
    <phoneticPr fontId="4"/>
  </si>
  <si>
    <t>基準年度</t>
    <rPh sb="0" eb="2">
      <t>キジュン</t>
    </rPh>
    <rPh sb="2" eb="4">
      <t>ネンド</t>
    </rPh>
    <phoneticPr fontId="4"/>
  </si>
  <si>
    <t>年度</t>
    <rPh sb="0" eb="2">
      <t>ネンド</t>
    </rPh>
    <phoneticPr fontId="4"/>
  </si>
  <si>
    <r>
      <t>ＣＯ</t>
    </r>
    <r>
      <rPr>
        <vertAlign val="subscript"/>
        <sz val="11"/>
        <color indexed="8"/>
        <rFont val="ＭＳ ゴシック"/>
        <family val="3"/>
        <charset val="128"/>
      </rPr>
      <t>２</t>
    </r>
    <r>
      <rPr>
        <sz val="11"/>
        <color indexed="8"/>
        <rFont val="ＭＳ ゴシック"/>
        <family val="3"/>
        <charset val="128"/>
      </rPr>
      <t>排出量</t>
    </r>
    <rPh sb="3" eb="6">
      <t>ハイシュツリョウ</t>
    </rPh>
    <phoneticPr fontId="4"/>
  </si>
  <si>
    <t>理由</t>
    <rPh sb="0" eb="2">
      <t>リユウ</t>
    </rPh>
    <phoneticPr fontId="4"/>
  </si>
  <si>
    <t>①　基準年のＣＯ２排出量</t>
    <rPh sb="2" eb="4">
      <t>キジュン</t>
    </rPh>
    <rPh sb="4" eb="5">
      <t>ネン</t>
    </rPh>
    <rPh sb="9" eb="12">
      <t>ハイシュツリョウ</t>
    </rPh>
    <phoneticPr fontId="4"/>
  </si>
  <si>
    <t>③　「基準排出量算定における実績排出量選択のための運用管理基準の適合認定ガイドラ</t>
    <phoneticPr fontId="4"/>
  </si>
  <si>
    <t>イン」の適合状況</t>
    <rPh sb="4" eb="6">
      <t>テキゴウ</t>
    </rPh>
    <rPh sb="6" eb="8">
      <t>ジョウキョウ</t>
    </rPh>
    <phoneticPr fontId="4"/>
  </si>
  <si>
    <t>適合している</t>
    <rPh sb="0" eb="2">
      <t>テキゴウ</t>
    </rPh>
    <phoneticPr fontId="4"/>
  </si>
  <si>
    <t>適合していない</t>
    <rPh sb="0" eb="2">
      <t>テキゴウ</t>
    </rPh>
    <phoneticPr fontId="4"/>
  </si>
  <si>
    <t>（３）排出標準原単位に基づく方法による算定結果</t>
    <rPh sb="3" eb="5">
      <t>ハイシュツ</t>
    </rPh>
    <rPh sb="5" eb="7">
      <t>ヒョウジュン</t>
    </rPh>
    <rPh sb="7" eb="10">
      <t>ゲンタンイ</t>
    </rPh>
    <rPh sb="11" eb="12">
      <t>モト</t>
    </rPh>
    <rPh sb="14" eb="16">
      <t>ホウホウ</t>
    </rPh>
    <rPh sb="19" eb="21">
      <t>サンテイ</t>
    </rPh>
    <rPh sb="21" eb="23">
      <t>ケッカ</t>
    </rPh>
    <phoneticPr fontId="4"/>
  </si>
  <si>
    <t>用途区分</t>
    <rPh sb="0" eb="2">
      <t>ヨウト</t>
    </rPh>
    <rPh sb="2" eb="4">
      <t>クブン</t>
    </rPh>
    <phoneticPr fontId="4"/>
  </si>
  <si>
    <t>事務所</t>
    <rPh sb="0" eb="3">
      <t>ジムショ</t>
    </rPh>
    <phoneticPr fontId="4"/>
  </si>
  <si>
    <t>事務所（官公庁の庁舎）</t>
    <phoneticPr fontId="4"/>
  </si>
  <si>
    <t>情報通信</t>
    <rPh sb="0" eb="4">
      <t>ジョウホウツウシン</t>
    </rPh>
    <phoneticPr fontId="4"/>
  </si>
  <si>
    <t>放送局</t>
    <rPh sb="0" eb="3">
      <t>ホウソウキョク</t>
    </rPh>
    <phoneticPr fontId="4"/>
  </si>
  <si>
    <t>商業</t>
    <rPh sb="0" eb="2">
      <t>ショウギョウ</t>
    </rPh>
    <phoneticPr fontId="4"/>
  </si>
  <si>
    <t>宿泊</t>
    <rPh sb="0" eb="2">
      <t>シュクハク</t>
    </rPh>
    <phoneticPr fontId="4"/>
  </si>
  <si>
    <t>教育</t>
    <rPh sb="0" eb="2">
      <t>キョウイク</t>
    </rPh>
    <phoneticPr fontId="4"/>
  </si>
  <si>
    <t>医療</t>
    <rPh sb="0" eb="2">
      <t>イリョウ</t>
    </rPh>
    <phoneticPr fontId="4"/>
  </si>
  <si>
    <t>文化</t>
    <rPh sb="0" eb="2">
      <t>ブンカ</t>
    </rPh>
    <phoneticPr fontId="4"/>
  </si>
  <si>
    <t>物流</t>
    <rPh sb="0" eb="2">
      <t>ブツリュウ</t>
    </rPh>
    <phoneticPr fontId="4"/>
  </si>
  <si>
    <t>駐車場</t>
    <rPh sb="0" eb="3">
      <t>チュウシャジョウ</t>
    </rPh>
    <phoneticPr fontId="4"/>
  </si>
  <si>
    <t>第１区分</t>
    <rPh sb="0" eb="1">
      <t>ダイ</t>
    </rPh>
    <rPh sb="2" eb="4">
      <t>クブン</t>
    </rPh>
    <phoneticPr fontId="4"/>
  </si>
  <si>
    <t>上水道施設</t>
    <rPh sb="0" eb="3">
      <t>ジョウスイドウ</t>
    </rPh>
    <rPh sb="3" eb="5">
      <t>シセツ</t>
    </rPh>
    <phoneticPr fontId="4"/>
  </si>
  <si>
    <t>下水道施設</t>
    <rPh sb="0" eb="3">
      <t>ゲスイドウ</t>
    </rPh>
    <rPh sb="3" eb="5">
      <t>シセツ</t>
    </rPh>
    <phoneticPr fontId="4"/>
  </si>
  <si>
    <t>廃棄物処理施設</t>
    <rPh sb="0" eb="3">
      <t>ハイキブツ</t>
    </rPh>
    <rPh sb="3" eb="5">
      <t>ショリ</t>
    </rPh>
    <rPh sb="5" eb="7">
      <t>シセツ</t>
    </rPh>
    <phoneticPr fontId="4"/>
  </si>
  <si>
    <t>工場その他上記以外</t>
    <rPh sb="0" eb="2">
      <t>コウジョウ</t>
    </rPh>
    <rPh sb="4" eb="5">
      <t>タ</t>
    </rPh>
    <rPh sb="5" eb="7">
      <t>ジョウキ</t>
    </rPh>
    <rPh sb="7" eb="9">
      <t>イガイ</t>
    </rPh>
    <phoneticPr fontId="4"/>
  </si>
  <si>
    <t>第２区分</t>
    <rPh sb="0" eb="1">
      <t>ダイ</t>
    </rPh>
    <rPh sb="2" eb="4">
      <t>クブン</t>
    </rPh>
    <phoneticPr fontId="4"/>
  </si>
  <si>
    <t>（１）区分の決定方法</t>
    <rPh sb="3" eb="5">
      <t>クブン</t>
    </rPh>
    <rPh sb="6" eb="8">
      <t>ケッテイ</t>
    </rPh>
    <rPh sb="8" eb="10">
      <t>ホウホウ</t>
    </rPh>
    <phoneticPr fontId="4"/>
  </si>
  <si>
    <t>エネルギー起源ＣＯ２排出量が多い区分を採用する方法</t>
    <rPh sb="5" eb="7">
      <t>キゲン</t>
    </rPh>
    <rPh sb="10" eb="13">
      <t>ハイシュツリョウ</t>
    </rPh>
    <rPh sb="14" eb="15">
      <t>オオ</t>
    </rPh>
    <rPh sb="16" eb="18">
      <t>クブン</t>
    </rPh>
    <rPh sb="19" eb="21">
      <t>サイヨウ</t>
    </rPh>
    <rPh sb="23" eb="25">
      <t>ホウホウ</t>
    </rPh>
    <phoneticPr fontId="4"/>
  </si>
  <si>
    <t>床面積が大きい区分を採用する方法</t>
    <rPh sb="0" eb="3">
      <t>ユカメンセキ</t>
    </rPh>
    <rPh sb="4" eb="5">
      <t>オオ</t>
    </rPh>
    <rPh sb="7" eb="9">
      <t>クブン</t>
    </rPh>
    <rPh sb="10" eb="12">
      <t>サイヨウ</t>
    </rPh>
    <rPh sb="14" eb="16">
      <t>ホウホウ</t>
    </rPh>
    <phoneticPr fontId="4"/>
  </si>
  <si>
    <t>①　エネルギー起源ＣＯ２排出量の内訳</t>
    <rPh sb="7" eb="9">
      <t>キゲン</t>
    </rPh>
    <rPh sb="12" eb="14">
      <t>ハイシュツ</t>
    </rPh>
    <rPh sb="14" eb="15">
      <t>リョウ</t>
    </rPh>
    <rPh sb="16" eb="18">
      <t>ウチワケ</t>
    </rPh>
    <phoneticPr fontId="4"/>
  </si>
  <si>
    <t>計</t>
    <rPh sb="0" eb="1">
      <t>ケイ</t>
    </rPh>
    <phoneticPr fontId="4"/>
  </si>
  <si>
    <t>②　用途別床面積の内訳</t>
    <rPh sb="2" eb="5">
      <t>ヨウトベツ</t>
    </rPh>
    <rPh sb="5" eb="8">
      <t>ユカメンセキ</t>
    </rPh>
    <rPh sb="9" eb="11">
      <t>ウチワケ</t>
    </rPh>
    <phoneticPr fontId="4"/>
  </si>
  <si>
    <t>産業用蒸気</t>
    <rPh sb="0" eb="3">
      <t>サンギョウヨウ</t>
    </rPh>
    <rPh sb="3" eb="5">
      <t>ジョウキ</t>
    </rPh>
    <phoneticPr fontId="4"/>
  </si>
  <si>
    <t>産業用以外の蒸気</t>
    <rPh sb="0" eb="3">
      <t>サンギョウヨウ</t>
    </rPh>
    <rPh sb="3" eb="5">
      <t>イガイ</t>
    </rPh>
    <rPh sb="6" eb="8">
      <t>ジョウキ</t>
    </rPh>
    <phoneticPr fontId="4"/>
  </si>
  <si>
    <t>温水</t>
    <rPh sb="0" eb="2">
      <t>オンスイ</t>
    </rPh>
    <phoneticPr fontId="4"/>
  </si>
  <si>
    <t>冷水</t>
    <rPh sb="0" eb="2">
      <t>レイスイ</t>
    </rPh>
    <phoneticPr fontId="4"/>
  </si>
  <si>
    <t>全エネルギー使用量</t>
    <rPh sb="0" eb="1">
      <t>ゼン</t>
    </rPh>
    <rPh sb="6" eb="9">
      <t>シヨウリョウ</t>
    </rPh>
    <phoneticPr fontId="4"/>
  </si>
  <si>
    <t>第１区分－１</t>
    <rPh sb="0" eb="1">
      <t>ダイ</t>
    </rPh>
    <rPh sb="2" eb="4">
      <t>クブン</t>
    </rPh>
    <phoneticPr fontId="4"/>
  </si>
  <si>
    <t>第１区分－２</t>
    <rPh sb="0" eb="1">
      <t>ダイ</t>
    </rPh>
    <rPh sb="2" eb="4">
      <t>クブン</t>
    </rPh>
    <phoneticPr fontId="4"/>
  </si>
  <si>
    <t>代表者職・氏名</t>
    <rPh sb="0" eb="3">
      <t>ダイヒョウシャ</t>
    </rPh>
    <rPh sb="3" eb="4">
      <t>ショク</t>
    </rPh>
    <rPh sb="5" eb="7">
      <t>シメイ</t>
    </rPh>
    <phoneticPr fontId="4"/>
  </si>
  <si>
    <r>
      <t>協議者</t>
    </r>
    <r>
      <rPr>
        <sz val="9"/>
        <color indexed="8"/>
        <rFont val="ＭＳ ゴシック"/>
        <family val="3"/>
        <charset val="128"/>
      </rPr>
      <t>（大規模事業所の設置者）</t>
    </r>
    <rPh sb="0" eb="3">
      <t>キョウギシャ</t>
    </rPh>
    <rPh sb="4" eb="7">
      <t>ダイキボ</t>
    </rPh>
    <rPh sb="7" eb="10">
      <t>ジギョウショ</t>
    </rPh>
    <rPh sb="11" eb="14">
      <t>セッチシャ</t>
    </rPh>
    <phoneticPr fontId="4"/>
  </si>
  <si>
    <t>kL</t>
    <phoneticPr fontId="4"/>
  </si>
  <si>
    <t>判定対象外</t>
    <rPh sb="0" eb="2">
      <t>ハンテイ</t>
    </rPh>
    <rPh sb="2" eb="5">
      <t>タイショウガイ</t>
    </rPh>
    <phoneticPr fontId="4"/>
  </si>
  <si>
    <t>※平成23年7月1日以降のCO2排出量を①に含まない場合に限る</t>
    <phoneticPr fontId="4"/>
  </si>
  <si>
    <r>
      <t>t-CO</t>
    </r>
    <r>
      <rPr>
        <vertAlign val="subscript"/>
        <sz val="11"/>
        <color indexed="8"/>
        <rFont val="ＭＳ ゴシック"/>
        <family val="3"/>
        <charset val="128"/>
      </rPr>
      <t>２</t>
    </r>
    <r>
      <rPr>
        <sz val="11"/>
        <color indexed="8"/>
        <rFont val="ＭＳ ゴシック"/>
        <family val="3"/>
        <charset val="128"/>
      </rPr>
      <t>／年</t>
    </r>
    <rPh sb="6" eb="7">
      <t>ネン</t>
    </rPh>
    <phoneticPr fontId="4"/>
  </si>
  <si>
    <r>
      <t>t-CO</t>
    </r>
    <r>
      <rPr>
        <vertAlign val="subscript"/>
        <sz val="11"/>
        <color indexed="8"/>
        <rFont val="ＭＳ ゴシック"/>
        <family val="3"/>
        <charset val="128"/>
      </rPr>
      <t>２</t>
    </r>
    <r>
      <rPr>
        <sz val="11"/>
        <color indexed="8"/>
        <rFont val="ＭＳ ゴシック"/>
        <family val="3"/>
        <charset val="128"/>
      </rPr>
      <t>／年）</t>
    </r>
    <rPh sb="6" eb="7">
      <t>ネン</t>
    </rPh>
    <phoneticPr fontId="4"/>
  </si>
  <si>
    <t>（</t>
    <phoneticPr fontId="4"/>
  </si>
  <si>
    <t>割　合</t>
    <rPh sb="0" eb="1">
      <t>ワリ</t>
    </rPh>
    <rPh sb="2" eb="3">
      <t>ゴウ</t>
    </rPh>
    <phoneticPr fontId="4"/>
  </si>
  <si>
    <t>％</t>
    <phoneticPr fontId="4"/>
  </si>
  <si>
    <r>
      <t>事務所</t>
    </r>
    <r>
      <rPr>
        <sz val="9"/>
        <color indexed="8"/>
        <rFont val="ＭＳ ゴシック"/>
        <family val="3"/>
        <charset val="128"/>
      </rPr>
      <t>（官公庁の庁舎）</t>
    </r>
    <phoneticPr fontId="4"/>
  </si>
  <si>
    <t>他人から供給された熱の割合</t>
    <rPh sb="0" eb="2">
      <t>タニン</t>
    </rPh>
    <rPh sb="4" eb="6">
      <t>キョウキュウ</t>
    </rPh>
    <rPh sb="9" eb="10">
      <t>ネツ</t>
    </rPh>
    <rPh sb="11" eb="13">
      <t>ワリアイ</t>
    </rPh>
    <phoneticPr fontId="4"/>
  </si>
  <si>
    <t>（１）添付図面に示した事業所範囲内に含まれるもの</t>
    <rPh sb="3" eb="5">
      <t>テンプ</t>
    </rPh>
    <rPh sb="5" eb="7">
      <t>ズメン</t>
    </rPh>
    <rPh sb="8" eb="9">
      <t>シメ</t>
    </rPh>
    <rPh sb="11" eb="14">
      <t>ジギョウショ</t>
    </rPh>
    <rPh sb="14" eb="17">
      <t>ハンイナイ</t>
    </rPh>
    <rPh sb="18" eb="19">
      <t>フク</t>
    </rPh>
    <phoneticPr fontId="4"/>
  </si>
  <si>
    <t>（名称）</t>
    <rPh sb="1" eb="3">
      <t>メイショウ</t>
    </rPh>
    <phoneticPr fontId="4"/>
  </si>
  <si>
    <t>（理由）</t>
    <rPh sb="1" eb="3">
      <t>リユウ</t>
    </rPh>
    <phoneticPr fontId="4"/>
  </si>
  <si>
    <t>（２）添付図面に示した事業所範囲内に含まれないもの</t>
    <rPh sb="3" eb="5">
      <t>テンプ</t>
    </rPh>
    <rPh sb="5" eb="7">
      <t>ズメン</t>
    </rPh>
    <rPh sb="8" eb="9">
      <t>シメ</t>
    </rPh>
    <rPh sb="11" eb="14">
      <t>ジギョウショ</t>
    </rPh>
    <rPh sb="14" eb="17">
      <t>ハンイナイ</t>
    </rPh>
    <rPh sb="18" eb="19">
      <t>フク</t>
    </rPh>
    <phoneticPr fontId="4"/>
  </si>
  <si>
    <r>
      <t>エネルギー管理の連動性がある</t>
    </r>
    <r>
      <rPr>
        <sz val="9"/>
        <color indexed="8"/>
        <rFont val="ＭＳ ゴシック"/>
        <family val="3"/>
        <charset val="128"/>
      </rPr>
      <t>（受電点やガス等の供給点を共有する）</t>
    </r>
    <r>
      <rPr>
        <sz val="11"/>
        <color indexed="8"/>
        <rFont val="ＭＳ ゴシック"/>
        <family val="3"/>
        <charset val="128"/>
      </rPr>
      <t>事業所</t>
    </r>
    <rPh sb="5" eb="7">
      <t>カンリ</t>
    </rPh>
    <rPh sb="8" eb="11">
      <t>レンドウセイ</t>
    </rPh>
    <rPh sb="15" eb="17">
      <t>ジュデン</t>
    </rPh>
    <rPh sb="17" eb="18">
      <t>テン</t>
    </rPh>
    <rPh sb="21" eb="22">
      <t>ナド</t>
    </rPh>
    <rPh sb="23" eb="25">
      <t>キョウキュウ</t>
    </rPh>
    <rPh sb="25" eb="26">
      <t>テン</t>
    </rPh>
    <rPh sb="27" eb="29">
      <t>キョウユウ</t>
    </rPh>
    <rPh sb="32" eb="35">
      <t>ジギョウショ</t>
    </rPh>
    <phoneticPr fontId="4"/>
  </si>
  <si>
    <t>ｔ-ＣＯ２／年</t>
    <phoneticPr fontId="4"/>
  </si>
  <si>
    <t>合　　　　計</t>
    <rPh sb="0" eb="1">
      <t>ゴウ</t>
    </rPh>
    <rPh sb="5" eb="6">
      <t>ケイ</t>
    </rPh>
    <phoneticPr fontId="4"/>
  </si>
  <si>
    <t>※基準年に係る様式第２号を添付すること</t>
    <rPh sb="1" eb="3">
      <t>キジュン</t>
    </rPh>
    <rPh sb="3" eb="4">
      <t>ネン</t>
    </rPh>
    <rPh sb="5" eb="6">
      <t>カカ</t>
    </rPh>
    <rPh sb="7" eb="9">
      <t>ヨウシキ</t>
    </rPh>
    <rPh sb="9" eb="10">
      <t>ダイ</t>
    </rPh>
    <rPh sb="11" eb="12">
      <t>ゴウ</t>
    </rPh>
    <rPh sb="13" eb="15">
      <t>テンプ</t>
    </rPh>
    <phoneticPr fontId="4"/>
  </si>
  <si>
    <t>※根拠資料を添付すること</t>
    <rPh sb="1" eb="3">
      <t>コンキョ</t>
    </rPh>
    <rPh sb="3" eb="5">
      <t>シリョウ</t>
    </rPh>
    <rPh sb="6" eb="8">
      <t>テンプ</t>
    </rPh>
    <phoneticPr fontId="4"/>
  </si>
  <si>
    <t>※運用管理報告書第１号様式その２又は３を添付すること</t>
    <rPh sb="1" eb="3">
      <t>ウンヨウ</t>
    </rPh>
    <rPh sb="3" eb="5">
      <t>カンリ</t>
    </rPh>
    <rPh sb="5" eb="8">
      <t>ホウコクショ</t>
    </rPh>
    <rPh sb="8" eb="9">
      <t>ダイ</t>
    </rPh>
    <rPh sb="10" eb="11">
      <t>ゴウ</t>
    </rPh>
    <rPh sb="11" eb="13">
      <t>ヨウシキ</t>
    </rPh>
    <rPh sb="16" eb="17">
      <t>マタ</t>
    </rPh>
    <rPh sb="20" eb="22">
      <t>テンプ</t>
    </rPh>
    <phoneticPr fontId="4"/>
  </si>
  <si>
    <t>※事業場の境界を明示した平面図を添付すること</t>
    <rPh sb="1" eb="4">
      <t>ジギョウジョウ</t>
    </rPh>
    <rPh sb="5" eb="7">
      <t>キョウカイ</t>
    </rPh>
    <rPh sb="8" eb="10">
      <t>メイジ</t>
    </rPh>
    <rPh sb="12" eb="15">
      <t>ヘイメンズ</t>
    </rPh>
    <rPh sb="16" eb="18">
      <t>テンプ</t>
    </rPh>
    <phoneticPr fontId="3"/>
  </si>
  <si>
    <t>４　大規模事業所の区分</t>
    <rPh sb="2" eb="5">
      <t>ダイキボ</t>
    </rPh>
    <rPh sb="5" eb="8">
      <t>ジギョウショ</t>
    </rPh>
    <rPh sb="9" eb="11">
      <t>クブン</t>
    </rPh>
    <phoneticPr fontId="4"/>
  </si>
  <si>
    <t>５　大規模事業所の範囲（バウンダリー）</t>
    <rPh sb="2" eb="5">
      <t>ダイキボ</t>
    </rPh>
    <rPh sb="5" eb="8">
      <t>ジギョウショ</t>
    </rPh>
    <rPh sb="9" eb="11">
      <t>ハンイ</t>
    </rPh>
    <phoneticPr fontId="3"/>
  </si>
  <si>
    <t>その他、事業所の範囲に含める建物や設備</t>
    <rPh sb="2" eb="3">
      <t>タ</t>
    </rPh>
    <rPh sb="4" eb="7">
      <t>ジギョウショ</t>
    </rPh>
    <rPh sb="8" eb="10">
      <t>ハンイ</t>
    </rPh>
    <rPh sb="11" eb="12">
      <t>フク</t>
    </rPh>
    <rPh sb="14" eb="16">
      <t>タテモノ</t>
    </rPh>
    <rPh sb="17" eb="19">
      <t>セツビ</t>
    </rPh>
    <phoneticPr fontId="4"/>
  </si>
  <si>
    <t>自社で所有又は使用する、近接・隣接しているが、事業所範囲外とする建物や設備</t>
    <rPh sb="0" eb="2">
      <t>ジシャ</t>
    </rPh>
    <rPh sb="3" eb="5">
      <t>ショユウ</t>
    </rPh>
    <rPh sb="5" eb="6">
      <t>マタ</t>
    </rPh>
    <rPh sb="7" eb="9">
      <t>シヨウ</t>
    </rPh>
    <rPh sb="12" eb="14">
      <t>キンセツ</t>
    </rPh>
    <rPh sb="15" eb="17">
      <t>リンセツ</t>
    </rPh>
    <rPh sb="23" eb="26">
      <t>ジギョウショ</t>
    </rPh>
    <rPh sb="26" eb="28">
      <t>ハンイ</t>
    </rPh>
    <rPh sb="28" eb="29">
      <t>ガイ</t>
    </rPh>
    <rPh sb="32" eb="34">
      <t>タテモノ</t>
    </rPh>
    <rPh sb="35" eb="37">
      <t>セツビ</t>
    </rPh>
    <phoneticPr fontId="4"/>
  </si>
  <si>
    <r>
      <t>エネルギー管理の連動性があるが、事業所範囲外とする事業所　</t>
    </r>
    <r>
      <rPr>
        <sz val="9"/>
        <color indexed="8"/>
        <rFont val="ＭＳ ゴシック"/>
        <family val="3"/>
        <charset val="128"/>
      </rPr>
      <t>※原則として範囲に含める</t>
    </r>
    <rPh sb="5" eb="7">
      <t>カンリ</t>
    </rPh>
    <rPh sb="8" eb="11">
      <t>レンドウセイ</t>
    </rPh>
    <rPh sb="16" eb="19">
      <t>ジギョウショ</t>
    </rPh>
    <rPh sb="19" eb="21">
      <t>ハンイ</t>
    </rPh>
    <rPh sb="21" eb="22">
      <t>ガイ</t>
    </rPh>
    <rPh sb="25" eb="28">
      <t>ジギョウショ</t>
    </rPh>
    <rPh sb="30" eb="32">
      <t>ゲンソク</t>
    </rPh>
    <rPh sb="35" eb="37">
      <t>ハンイ</t>
    </rPh>
    <rPh sb="38" eb="39">
      <t>フク</t>
    </rPh>
    <phoneticPr fontId="4"/>
  </si>
  <si>
    <t>その他、事業所範囲外とする建物や設備</t>
    <rPh sb="2" eb="3">
      <t>タ</t>
    </rPh>
    <rPh sb="4" eb="7">
      <t>ジギョウショ</t>
    </rPh>
    <rPh sb="7" eb="9">
      <t>ハンイ</t>
    </rPh>
    <rPh sb="9" eb="10">
      <t>ガイ</t>
    </rPh>
    <rPh sb="13" eb="15">
      <t>タテモノ</t>
    </rPh>
    <rPh sb="16" eb="18">
      <t>セツビ</t>
    </rPh>
    <phoneticPr fontId="4"/>
  </si>
  <si>
    <r>
      <t>居住専用部分だが事業所範囲に含める建物や設備　</t>
    </r>
    <r>
      <rPr>
        <sz val="9"/>
        <color indexed="8"/>
        <rFont val="ＭＳ ゴシック"/>
        <family val="3"/>
        <charset val="128"/>
      </rPr>
      <t>※原則として事業所の範囲から除くこと</t>
    </r>
    <rPh sb="0" eb="2">
      <t>キョジュウ</t>
    </rPh>
    <rPh sb="2" eb="4">
      <t>センヨウ</t>
    </rPh>
    <rPh sb="4" eb="6">
      <t>ブブン</t>
    </rPh>
    <rPh sb="8" eb="11">
      <t>ジギョウショ</t>
    </rPh>
    <rPh sb="11" eb="13">
      <t>ハンイ</t>
    </rPh>
    <rPh sb="14" eb="15">
      <t>フク</t>
    </rPh>
    <rPh sb="17" eb="19">
      <t>タテモノ</t>
    </rPh>
    <rPh sb="20" eb="22">
      <t>セツビ</t>
    </rPh>
    <rPh sb="24" eb="26">
      <t>ゲンソク</t>
    </rPh>
    <rPh sb="29" eb="32">
      <t>ジギョウショ</t>
    </rPh>
    <rPh sb="33" eb="35">
      <t>ハンイ</t>
    </rPh>
    <rPh sb="37" eb="38">
      <t>ノゾ</t>
    </rPh>
    <phoneticPr fontId="4"/>
  </si>
  <si>
    <r>
      <t>kg-CO</t>
    </r>
    <r>
      <rPr>
        <vertAlign val="subscript"/>
        <sz val="8"/>
        <color indexed="8"/>
        <rFont val="ＭＳ ゴシック"/>
        <family val="3"/>
        <charset val="128"/>
      </rPr>
      <t>２</t>
    </r>
    <r>
      <rPr>
        <sz val="8"/>
        <color indexed="8"/>
        <rFont val="ＭＳ ゴシック"/>
        <family val="3"/>
        <charset val="128"/>
      </rPr>
      <t>/ｍ</t>
    </r>
    <r>
      <rPr>
        <vertAlign val="superscript"/>
        <sz val="8"/>
        <color indexed="8"/>
        <rFont val="ＭＳ ゴシック"/>
        <family val="3"/>
        <charset val="128"/>
      </rPr>
      <t>２</t>
    </r>
    <r>
      <rPr>
        <sz val="8"/>
        <color indexed="8"/>
        <rFont val="ＭＳ ゴシック"/>
        <family val="3"/>
        <charset val="128"/>
      </rPr>
      <t>・年</t>
    </r>
    <phoneticPr fontId="4"/>
  </si>
  <si>
    <t>排出標準原単位</t>
    <rPh sb="0" eb="2">
      <t>ハイシュツ</t>
    </rPh>
    <rPh sb="2" eb="4">
      <t>ヒョウジュン</t>
    </rPh>
    <rPh sb="4" eb="7">
      <t>ゲンタンイ</t>
    </rPh>
    <phoneticPr fontId="4"/>
  </si>
  <si>
    <t>床面積</t>
    <rPh sb="0" eb="3">
      <t>ユカメンセキ</t>
    </rPh>
    <phoneticPr fontId="4"/>
  </si>
  <si>
    <t>基準排出量</t>
    <rPh sb="0" eb="2">
      <t>キジュン</t>
    </rPh>
    <rPh sb="2" eb="4">
      <t>ハイシュツ</t>
    </rPh>
    <rPh sb="4" eb="5">
      <t>リョウ</t>
    </rPh>
    <phoneticPr fontId="4"/>
  </si>
  <si>
    <t>（食品関係）</t>
    <rPh sb="1" eb="3">
      <t>ショクヒン</t>
    </rPh>
    <rPh sb="3" eb="5">
      <t>カンケイ</t>
    </rPh>
    <phoneticPr fontId="4"/>
  </si>
  <si>
    <t>（理系大学等）</t>
    <rPh sb="1" eb="3">
      <t>リケイ</t>
    </rPh>
    <rPh sb="3" eb="6">
      <t>ダイガクナド</t>
    </rPh>
    <phoneticPr fontId="4"/>
  </si>
  <si>
    <t>（冷蔵倉庫等）</t>
    <rPh sb="1" eb="3">
      <t>レイゾウ</t>
    </rPh>
    <rPh sb="3" eb="6">
      <t>ソウコナド</t>
    </rPh>
    <phoneticPr fontId="4"/>
  </si>
  <si>
    <t>－</t>
    <phoneticPr fontId="4"/>
  </si>
  <si>
    <t>第1計画期間</t>
    <rPh sb="0" eb="1">
      <t>ダイ</t>
    </rPh>
    <rPh sb="2" eb="4">
      <t>ケイカク</t>
    </rPh>
    <rPh sb="4" eb="6">
      <t>キカン</t>
    </rPh>
    <phoneticPr fontId="4"/>
  </si>
  <si>
    <t>第2計画期間</t>
    <rPh sb="0" eb="1">
      <t>ダイ</t>
    </rPh>
    <rPh sb="2" eb="4">
      <t>ケイカク</t>
    </rPh>
    <rPh sb="4" eb="6">
      <t>キカン</t>
    </rPh>
    <phoneticPr fontId="4"/>
  </si>
  <si>
    <t>（データセンター）</t>
    <phoneticPr fontId="4"/>
  </si>
  <si>
    <r>
      <t>t-CO</t>
    </r>
    <r>
      <rPr>
        <vertAlign val="subscript"/>
        <sz val="8"/>
        <color indexed="8"/>
        <rFont val="ＭＳ ゴシック"/>
        <family val="3"/>
        <charset val="128"/>
      </rPr>
      <t>２</t>
    </r>
    <r>
      <rPr>
        <sz val="8"/>
        <color indexed="8"/>
        <rFont val="ＭＳ ゴシック"/>
        <family val="3"/>
        <charset val="128"/>
      </rPr>
      <t>/年</t>
    </r>
    <phoneticPr fontId="4"/>
  </si>
  <si>
    <r>
      <t>ｍ</t>
    </r>
    <r>
      <rPr>
        <vertAlign val="superscript"/>
        <sz val="8"/>
        <color indexed="8"/>
        <rFont val="ＭＳ ゴシック"/>
        <family val="3"/>
        <charset val="128"/>
      </rPr>
      <t>２</t>
    </r>
    <r>
      <rPr>
        <sz val="11"/>
        <color indexed="8"/>
        <rFont val="ＭＳ Ｐゴシック"/>
        <family val="3"/>
        <charset val="128"/>
      </rPr>
      <t/>
    </r>
  </si>
  <si>
    <r>
      <t>ｍ</t>
    </r>
    <r>
      <rPr>
        <vertAlign val="superscript"/>
        <sz val="8"/>
        <color indexed="8"/>
        <rFont val="ＭＳ ゴシック"/>
        <family val="3"/>
        <charset val="128"/>
      </rPr>
      <t>２</t>
    </r>
    <phoneticPr fontId="4"/>
  </si>
  <si>
    <t>同じ</t>
    <rPh sb="0" eb="1">
      <t>オナ</t>
    </rPh>
    <phoneticPr fontId="4"/>
  </si>
  <si>
    <t>第１期間</t>
    <rPh sb="0" eb="1">
      <t>ダイ</t>
    </rPh>
    <rPh sb="2" eb="4">
      <t>キカン</t>
    </rPh>
    <phoneticPr fontId="4"/>
  </si>
  <si>
    <t>※　同じ年度は選択できません</t>
    <rPh sb="2" eb="3">
      <t>オナ</t>
    </rPh>
    <rPh sb="4" eb="6">
      <t>ネンド</t>
    </rPh>
    <rPh sb="7" eb="9">
      <t>センタク</t>
    </rPh>
    <phoneticPr fontId="4"/>
  </si>
  <si>
    <t>※　平成26年度以前に大規模事業所に該当した場合は、標準的でない年度は1か年度しか選択できません</t>
    <rPh sb="2" eb="4">
      <t>ヘイセイ</t>
    </rPh>
    <rPh sb="6" eb="8">
      <t>ネンド</t>
    </rPh>
    <rPh sb="8" eb="10">
      <t>イゼン</t>
    </rPh>
    <rPh sb="11" eb="14">
      <t>ダイキボ</t>
    </rPh>
    <rPh sb="14" eb="17">
      <t>ジギョウショ</t>
    </rPh>
    <rPh sb="18" eb="20">
      <t>ガイトウ</t>
    </rPh>
    <rPh sb="22" eb="24">
      <t>バアイ</t>
    </rPh>
    <rPh sb="26" eb="29">
      <t>ヒョウジュンテキ</t>
    </rPh>
    <rPh sb="32" eb="34">
      <t>ネンド</t>
    </rPh>
    <rPh sb="37" eb="38">
      <t>ネン</t>
    </rPh>
    <rPh sb="38" eb="39">
      <t>ド</t>
    </rPh>
    <rPh sb="41" eb="43">
      <t>センタク</t>
    </rPh>
    <phoneticPr fontId="4"/>
  </si>
  <si>
    <t>既存</t>
    <rPh sb="0" eb="2">
      <t>キゾン</t>
    </rPh>
    <phoneticPr fontId="4"/>
  </si>
  <si>
    <t>新規・既存</t>
    <rPh sb="0" eb="2">
      <t>シンキ</t>
    </rPh>
    <rPh sb="3" eb="5">
      <t>キソン</t>
    </rPh>
    <phoneticPr fontId="4"/>
  </si>
  <si>
    <t>※　どちらか一方を選択してください</t>
    <rPh sb="6" eb="8">
      <t>イッポウ</t>
    </rPh>
    <rPh sb="9" eb="11">
      <t>センタク</t>
    </rPh>
    <phoneticPr fontId="4"/>
  </si>
  <si>
    <t>※　既存事業所は排出標準原単位に基づく方法を選択できません</t>
    <rPh sb="2" eb="4">
      <t>キゾン</t>
    </rPh>
    <rPh sb="4" eb="7">
      <t>ジギョウショ</t>
    </rPh>
    <rPh sb="8" eb="10">
      <t>ハイシュツ</t>
    </rPh>
    <rPh sb="10" eb="12">
      <t>ヒョウジュン</t>
    </rPh>
    <rPh sb="12" eb="15">
      <t>ゲンタンイ</t>
    </rPh>
    <rPh sb="16" eb="17">
      <t>モト</t>
    </rPh>
    <rPh sb="19" eb="21">
      <t>ホウホウ</t>
    </rPh>
    <rPh sb="22" eb="24">
      <t>センタク</t>
    </rPh>
    <phoneticPr fontId="4"/>
  </si>
  <si>
    <t>第2面積</t>
    <rPh sb="0" eb="1">
      <t>ダイ</t>
    </rPh>
    <rPh sb="2" eb="4">
      <t>メンセキ</t>
    </rPh>
    <phoneticPr fontId="4"/>
  </si>
  <si>
    <t>第1原単位</t>
    <rPh sb="0" eb="1">
      <t>ダイ</t>
    </rPh>
    <rPh sb="2" eb="5">
      <t>ゲンタンイ</t>
    </rPh>
    <phoneticPr fontId="4"/>
  </si>
  <si>
    <t>第2原単位</t>
    <rPh sb="0" eb="1">
      <t>ダイ</t>
    </rPh>
    <rPh sb="2" eb="5">
      <t>ゲンタンイ</t>
    </rPh>
    <phoneticPr fontId="4"/>
  </si>
  <si>
    <t>※　平成26年度以前に大規模事業所に該当した場合は、床面積の下半分には入力できません</t>
    <rPh sb="2" eb="4">
      <t>ヘイセイ</t>
    </rPh>
    <rPh sb="6" eb="8">
      <t>ネンド</t>
    </rPh>
    <rPh sb="8" eb="10">
      <t>イゼン</t>
    </rPh>
    <rPh sb="11" eb="14">
      <t>ダイキボ</t>
    </rPh>
    <rPh sb="14" eb="17">
      <t>ジギョウショ</t>
    </rPh>
    <rPh sb="18" eb="20">
      <t>ガイトウ</t>
    </rPh>
    <rPh sb="22" eb="24">
      <t>バアイ</t>
    </rPh>
    <rPh sb="26" eb="27">
      <t>ユカ</t>
    </rPh>
    <rPh sb="27" eb="29">
      <t>メンセキ</t>
    </rPh>
    <rPh sb="30" eb="31">
      <t>シタ</t>
    </rPh>
    <rPh sb="31" eb="33">
      <t>ハンブン</t>
    </rPh>
    <rPh sb="35" eb="37">
      <t>ニュウリョク</t>
    </rPh>
    <phoneticPr fontId="4"/>
  </si>
  <si>
    <t>※　平成27年度以前に大規模事業所に該当した場合は、第1計画期間の排出標準原単位を設定できません</t>
    <rPh sb="2" eb="4">
      <t>ヘイセイ</t>
    </rPh>
    <rPh sb="6" eb="8">
      <t>ネンド</t>
    </rPh>
    <rPh sb="8" eb="10">
      <t>イゼン</t>
    </rPh>
    <rPh sb="11" eb="14">
      <t>ダイキボ</t>
    </rPh>
    <rPh sb="14" eb="17">
      <t>ジギョウショ</t>
    </rPh>
    <rPh sb="18" eb="20">
      <t>ガイトウ</t>
    </rPh>
    <rPh sb="22" eb="24">
      <t>バアイ</t>
    </rPh>
    <rPh sb="26" eb="27">
      <t>ダイ</t>
    </rPh>
    <rPh sb="28" eb="30">
      <t>ケイカク</t>
    </rPh>
    <rPh sb="30" eb="32">
      <t>キカン</t>
    </rPh>
    <rPh sb="33" eb="35">
      <t>ハイシュツ</t>
    </rPh>
    <rPh sb="35" eb="37">
      <t>ヒョウジュン</t>
    </rPh>
    <rPh sb="37" eb="40">
      <t>ゲンタンイ</t>
    </rPh>
    <rPh sb="41" eb="43">
      <t>セッテイ</t>
    </rPh>
    <phoneticPr fontId="4"/>
  </si>
  <si>
    <t>※　平成26年度以前に大規模事業所に該当した場合は、第2計画期間の排出標準原単位を設定できません</t>
    <rPh sb="2" eb="4">
      <t>ヘイセイ</t>
    </rPh>
    <rPh sb="6" eb="8">
      <t>ネンド</t>
    </rPh>
    <rPh sb="8" eb="10">
      <t>イゼン</t>
    </rPh>
    <rPh sb="11" eb="14">
      <t>ダイキボ</t>
    </rPh>
    <rPh sb="14" eb="17">
      <t>ジギョウショ</t>
    </rPh>
    <rPh sb="18" eb="20">
      <t>ガイトウ</t>
    </rPh>
    <rPh sb="22" eb="24">
      <t>バアイ</t>
    </rPh>
    <rPh sb="26" eb="27">
      <t>ダイ</t>
    </rPh>
    <rPh sb="28" eb="30">
      <t>ケイカク</t>
    </rPh>
    <rPh sb="30" eb="32">
      <t>キカン</t>
    </rPh>
    <rPh sb="33" eb="35">
      <t>ハイシュツ</t>
    </rPh>
    <rPh sb="35" eb="37">
      <t>ヒョウジュン</t>
    </rPh>
    <rPh sb="37" eb="40">
      <t>ゲンタンイ</t>
    </rPh>
    <rPh sb="41" eb="43">
      <t>セッテイ</t>
    </rPh>
    <phoneticPr fontId="4"/>
  </si>
  <si>
    <t>大規模開始年度</t>
    <rPh sb="0" eb="3">
      <t>ダイキボ</t>
    </rPh>
    <rPh sb="3" eb="5">
      <t>カイシ</t>
    </rPh>
    <rPh sb="5" eb="7">
      <t>ネンド</t>
    </rPh>
    <phoneticPr fontId="4"/>
  </si>
  <si>
    <t>※　平成27年度以降に大規模事業所に該当した場合は、第2計画期間での係数により算定した値を入力</t>
    <rPh sb="8" eb="10">
      <t>イコウ</t>
    </rPh>
    <rPh sb="26" eb="27">
      <t>ダイ</t>
    </rPh>
    <rPh sb="28" eb="30">
      <t>ケイカク</t>
    </rPh>
    <rPh sb="30" eb="32">
      <t>キカン</t>
    </rPh>
    <rPh sb="34" eb="36">
      <t>ケイスウ</t>
    </rPh>
    <rPh sb="39" eb="41">
      <t>サンテイ</t>
    </rPh>
    <rPh sb="43" eb="44">
      <t>アタイ</t>
    </rPh>
    <rPh sb="45" eb="47">
      <t>ニュウリョク</t>
    </rPh>
    <phoneticPr fontId="4"/>
  </si>
  <si>
    <t>入力不備チェック</t>
    <rPh sb="0" eb="2">
      <t>ニュウリョク</t>
    </rPh>
    <rPh sb="2" eb="4">
      <t>フビ</t>
    </rPh>
    <phoneticPr fontId="4"/>
  </si>
  <si>
    <t>排出量割合</t>
    <rPh sb="0" eb="3">
      <t>ハイシュツリョウ</t>
    </rPh>
    <rPh sb="3" eb="5">
      <t>ワリアイ</t>
    </rPh>
    <phoneticPr fontId="4"/>
  </si>
  <si>
    <t>面積割合</t>
    <rPh sb="0" eb="2">
      <t>メンセキ</t>
    </rPh>
    <rPh sb="2" eb="4">
      <t>ワリアイ</t>
    </rPh>
    <phoneticPr fontId="4"/>
  </si>
  <si>
    <t>熱供給</t>
    <rPh sb="0" eb="3">
      <t>ネツキョウキュウ</t>
    </rPh>
    <phoneticPr fontId="4"/>
  </si>
  <si>
    <t>結果</t>
    <rPh sb="0" eb="2">
      <t>ケッカ</t>
    </rPh>
    <phoneticPr fontId="4"/>
  </si>
  <si>
    <t>1区分</t>
    <rPh sb="1" eb="3">
      <t>クブン</t>
    </rPh>
    <phoneticPr fontId="4"/>
  </si>
  <si>
    <t>2区分</t>
    <rPh sb="1" eb="3">
      <t>クブン</t>
    </rPh>
    <phoneticPr fontId="4"/>
  </si>
  <si>
    <t>1区分-1</t>
    <rPh sb="1" eb="3">
      <t>クブン</t>
    </rPh>
    <phoneticPr fontId="4"/>
  </si>
  <si>
    <t>1区分-2</t>
    <rPh sb="1" eb="3">
      <t>クブン</t>
    </rPh>
    <phoneticPr fontId="4"/>
  </si>
  <si>
    <t>※　（１）及び（２）に入力すると自動判定します</t>
    <phoneticPr fontId="4"/>
  </si>
  <si>
    <t>※　標準的でない年度は数値を入力しないでください</t>
    <rPh sb="2" eb="5">
      <t>ヒョウジュンテキ</t>
    </rPh>
    <rPh sb="8" eb="10">
      <t>ネンド</t>
    </rPh>
    <rPh sb="11" eb="13">
      <t>スウチ</t>
    </rPh>
    <rPh sb="14" eb="16">
      <t>ニュウリョク</t>
    </rPh>
    <phoneticPr fontId="4"/>
  </si>
  <si>
    <r>
      <t>（２）他人から供給された熱の割合　(</t>
    </r>
    <r>
      <rPr>
        <sz val="9"/>
        <color indexed="8"/>
        <rFont val="ＭＳ ゴシック"/>
        <family val="3"/>
        <charset val="128"/>
      </rPr>
      <t>第１区分のみ記入)</t>
    </r>
    <rPh sb="3" eb="5">
      <t>タニン</t>
    </rPh>
    <rPh sb="7" eb="9">
      <t>キョウキュウ</t>
    </rPh>
    <rPh sb="12" eb="13">
      <t>ネツ</t>
    </rPh>
    <rPh sb="14" eb="16">
      <t>ワリアイ</t>
    </rPh>
    <rPh sb="18" eb="19">
      <t>ダイ</t>
    </rPh>
    <rPh sb="20" eb="22">
      <t>クブン</t>
    </rPh>
    <rPh sb="24" eb="26">
      <t>キニュウ</t>
    </rPh>
    <phoneticPr fontId="4"/>
  </si>
  <si>
    <t>既存・新規の別</t>
    <rPh sb="0" eb="2">
      <t>キソン</t>
    </rPh>
    <rPh sb="3" eb="5">
      <t>シンキ</t>
    </rPh>
    <rPh sb="6" eb="7">
      <t>シュベツ</t>
    </rPh>
    <phoneticPr fontId="4"/>
  </si>
  <si>
    <t>大規模事業所の適用開始年度</t>
    <phoneticPr fontId="4"/>
  </si>
  <si>
    <t>平成</t>
    <rPh sb="0" eb="2">
      <t>ヘイセイ</t>
    </rPh>
    <phoneticPr fontId="4"/>
  </si>
  <si>
    <t>年度</t>
    <rPh sb="0" eb="2">
      <t>ネンド</t>
    </rPh>
    <phoneticPr fontId="4"/>
  </si>
  <si>
    <t>２　修正の概要</t>
    <rPh sb="2" eb="4">
      <t>シュウセイ</t>
    </rPh>
    <rPh sb="5" eb="7">
      <t>ガイヨウ</t>
    </rPh>
    <phoneticPr fontId="3"/>
  </si>
  <si>
    <t>（１）修正の理由</t>
    <rPh sb="3" eb="5">
      <t>シュウセイ</t>
    </rPh>
    <rPh sb="6" eb="8">
      <t>リユウ</t>
    </rPh>
    <phoneticPr fontId="4"/>
  </si>
  <si>
    <t>（２）基準排出量</t>
    <rPh sb="3" eb="5">
      <t>キジュン</t>
    </rPh>
    <rPh sb="5" eb="7">
      <t>ハイシュツ</t>
    </rPh>
    <rPh sb="7" eb="8">
      <t>リョウ</t>
    </rPh>
    <phoneticPr fontId="4"/>
  </si>
  <si>
    <t>修正前の基準排出量</t>
    <rPh sb="0" eb="2">
      <t>シュウセイ</t>
    </rPh>
    <rPh sb="2" eb="3">
      <t>マエ</t>
    </rPh>
    <rPh sb="4" eb="6">
      <t>キジュン</t>
    </rPh>
    <rPh sb="6" eb="8">
      <t>ハイシュツ</t>
    </rPh>
    <rPh sb="8" eb="9">
      <t>リョウ</t>
    </rPh>
    <phoneticPr fontId="4"/>
  </si>
  <si>
    <t>修正後の基準排出量</t>
    <rPh sb="0" eb="2">
      <t>シュウセイ</t>
    </rPh>
    <rPh sb="2" eb="3">
      <t>ゴ</t>
    </rPh>
    <rPh sb="4" eb="6">
      <t>キジュン</t>
    </rPh>
    <rPh sb="6" eb="8">
      <t>ハイシュツ</t>
    </rPh>
    <rPh sb="8" eb="9">
      <t>リョウ</t>
    </rPh>
    <phoneticPr fontId="4"/>
  </si>
  <si>
    <r>
      <t>ｔ-ＣＯ</t>
    </r>
    <r>
      <rPr>
        <vertAlign val="subscript"/>
        <sz val="9"/>
        <color indexed="8"/>
        <rFont val="ＭＳ ゴシック"/>
        <family val="3"/>
        <charset val="128"/>
      </rPr>
      <t>２</t>
    </r>
    <r>
      <rPr>
        <sz val="9"/>
        <color indexed="8"/>
        <rFont val="ＭＳ ゴシック"/>
        <family val="3"/>
        <charset val="128"/>
      </rPr>
      <t>／年</t>
    </r>
    <rPh sb="6" eb="7">
      <t>ネン</t>
    </rPh>
    <phoneticPr fontId="4"/>
  </si>
  <si>
    <t>※　既存事業所の大規模事業所適用開始年度は、平成２３年度です。</t>
    <rPh sb="2" eb="4">
      <t>キゾン</t>
    </rPh>
    <rPh sb="4" eb="7">
      <t>ジギョウショ</t>
    </rPh>
    <rPh sb="8" eb="11">
      <t>ダイキボ</t>
    </rPh>
    <rPh sb="11" eb="14">
      <t>ジギョウショ</t>
    </rPh>
    <rPh sb="14" eb="16">
      <t>テキヨウ</t>
    </rPh>
    <rPh sb="16" eb="18">
      <t>カイシ</t>
    </rPh>
    <rPh sb="18" eb="20">
      <t>ネンド</t>
    </rPh>
    <rPh sb="22" eb="24">
      <t>ヘイセイ</t>
    </rPh>
    <rPh sb="26" eb="28">
      <t>ネンド</t>
    </rPh>
    <phoneticPr fontId="4"/>
  </si>
  <si>
    <t>基準排出量修正協議書</t>
    <rPh sb="5" eb="7">
      <t>シュウセイ</t>
    </rPh>
    <phoneticPr fontId="4"/>
  </si>
  <si>
    <t>事業所番号</t>
    <rPh sb="0" eb="3">
      <t>ジギョウショ</t>
    </rPh>
    <rPh sb="3" eb="5">
      <t>バンゴウ</t>
    </rPh>
    <phoneticPr fontId="2"/>
  </si>
  <si>
    <t>　目標設定型排出量取引制度における基準排出量を修正するため、「地球温暖化対策計画制度及び目標設定型排出量取引制度におけるエネルギー起源ＣＯ２排出量算定ガイドライン」等の規定に従い算出した基準排出量について、協議します。</t>
    <rPh sb="1" eb="3">
      <t>モクヒョウ</t>
    </rPh>
    <rPh sb="3" eb="5">
      <t>セッテイ</t>
    </rPh>
    <rPh sb="5" eb="6">
      <t>ガタ</t>
    </rPh>
    <rPh sb="6" eb="9">
      <t>ハイシュツリョウ</t>
    </rPh>
    <rPh sb="9" eb="11">
      <t>トリヒキ</t>
    </rPh>
    <rPh sb="11" eb="13">
      <t>セイド</t>
    </rPh>
    <rPh sb="17" eb="19">
      <t>キジュン</t>
    </rPh>
    <rPh sb="19" eb="22">
      <t>ハイシュツリョウ</t>
    </rPh>
    <rPh sb="23" eb="25">
      <t>シュウセイ</t>
    </rPh>
    <phoneticPr fontId="4"/>
  </si>
  <si>
    <t>②　標準的でない年度</t>
    <rPh sb="2" eb="5">
      <t>ヒョウジュンテキ</t>
    </rPh>
    <rPh sb="8" eb="10">
      <t>ネンド</t>
    </rPh>
    <phoneticPr fontId="4"/>
  </si>
  <si>
    <t>※　既存事業所…指針別表第３の１に規定する事業所</t>
    <rPh sb="2" eb="4">
      <t>キゾン</t>
    </rPh>
    <rPh sb="4" eb="7">
      <t>ジギョウショ</t>
    </rPh>
    <rPh sb="8" eb="10">
      <t>シシン</t>
    </rPh>
    <rPh sb="10" eb="12">
      <t>ベッピョウ</t>
    </rPh>
    <rPh sb="12" eb="13">
      <t>ダイ</t>
    </rPh>
    <rPh sb="17" eb="19">
      <t>キテイ</t>
    </rPh>
    <rPh sb="21" eb="24">
      <t>ジギョウショ</t>
    </rPh>
    <phoneticPr fontId="4"/>
  </si>
  <si>
    <t>　　新規事業所…指針別表第３の２又は３に規定する事業所</t>
    <rPh sb="2" eb="4">
      <t>シンキ</t>
    </rPh>
    <rPh sb="4" eb="7">
      <t>ジギョウショ</t>
    </rPh>
    <rPh sb="8" eb="10">
      <t>シシン</t>
    </rPh>
    <rPh sb="10" eb="12">
      <t>ベッピョウ</t>
    </rPh>
    <rPh sb="12" eb="13">
      <t>ダイ</t>
    </rPh>
    <rPh sb="16" eb="17">
      <t>マタ</t>
    </rPh>
    <rPh sb="20" eb="22">
      <t>キテイ</t>
    </rPh>
    <rPh sb="24" eb="27">
      <t>ジギョウショ</t>
    </rPh>
    <phoneticPr fontId="4"/>
  </si>
  <si>
    <r>
      <t>ｍ</t>
    </r>
    <r>
      <rPr>
        <vertAlign val="superscript"/>
        <sz val="8"/>
        <color indexed="8"/>
        <rFont val="ＭＳ ゴシック"/>
        <family val="3"/>
        <charset val="128"/>
      </rPr>
      <t>２</t>
    </r>
    <phoneticPr fontId="4"/>
  </si>
  <si>
    <t>令和</t>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</si>
</sst>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0_ "/>
    <numFmt numFmtId="178" formatCode="#,##0.00_);[Red]\(#,##0.00\)"/>
    <numFmt numFmtId="179" formatCode="#,##0_ ;[Red]\-#,##0\ "/>
    <numFmt numFmtId="180" formatCode="0_);[Red]\(0\)"/>
  </numFmts>
  <fonts count="25" x14ac:knownFonts="1">
    <font>
      <sz val="11"/>
      <color theme="1"/>
      <name val="ＭＳ Ｐゴシック"/>
      <family val="3"/>
      <charset val="128"/>
      <scheme val="minor"/>
    </font>
    <font>
      <sz val="11"/>
      <color indexed="8"/>
      <name val="ＭＳ Ｐゴシック"/>
      <family val="3"/>
      <charset val="128"/>
    </font>
    <font>
      <b/>
      <sz val="13"/>
      <color indexed="56"/>
      <name val="ＭＳ Ｐゴシック"/>
      <family val="3"/>
      <charset val="128"/>
    </font>
    <font>
      <sz val="11"/>
      <color indexed="20"/>
      <name val="ＭＳ Ｐゴシック"/>
      <family val="3"/>
      <charset val="128"/>
    </font>
    <font>
      <sz val="6"/>
      <name val="ＭＳ Ｐゴシック"/>
      <family val="3"/>
      <charset val="128"/>
    </font>
    <font>
      <sz val="11"/>
      <color indexed="8"/>
      <name val="ＭＳ ゴシック"/>
      <family val="3"/>
      <charset val="128"/>
    </font>
    <font>
      <sz val="9"/>
      <color indexed="8"/>
      <name val="ＭＳ ゴシック"/>
      <family val="3"/>
      <charset val="128"/>
    </font>
    <font>
      <sz val="14"/>
      <color indexed="8"/>
      <name val="ＭＳ ゴシック"/>
      <family val="3"/>
      <charset val="128"/>
    </font>
    <font>
      <vertAlign val="subscript"/>
      <sz val="11"/>
      <color indexed="8"/>
      <name val="ＭＳ ゴシック"/>
      <family val="3"/>
      <charset val="128"/>
    </font>
    <font>
      <sz val="8"/>
      <color indexed="8"/>
      <name val="ＭＳ ゴシック"/>
      <family val="3"/>
      <charset val="128"/>
    </font>
    <font>
      <b/>
      <sz val="14"/>
      <color indexed="8"/>
      <name val="ＭＳ ゴシック"/>
      <family val="3"/>
      <charset val="128"/>
    </font>
    <font>
      <sz val="10"/>
      <color indexed="8"/>
      <name val="ＭＳ ゴシック"/>
      <family val="3"/>
      <charset val="128"/>
    </font>
    <font>
      <vertAlign val="subscript"/>
      <sz val="8"/>
      <color indexed="8"/>
      <name val="ＭＳ ゴシック"/>
      <family val="3"/>
      <charset val="128"/>
    </font>
    <font>
      <vertAlign val="superscript"/>
      <sz val="8"/>
      <color indexed="8"/>
      <name val="ＭＳ ゴシック"/>
      <family val="3"/>
      <charset val="128"/>
    </font>
    <font>
      <sz val="10"/>
      <name val="ＭＳ ゴシック"/>
      <family val="3"/>
      <charset val="128"/>
    </font>
    <font>
      <sz val="9"/>
      <name val="ＭＳ ゴシック"/>
      <family val="3"/>
      <charset val="128"/>
    </font>
    <font>
      <sz val="11"/>
      <name val="ＭＳ ゴシック"/>
      <family val="3"/>
      <charset val="128"/>
    </font>
    <font>
      <sz val="8"/>
      <name val="ＭＳ ゴシック"/>
      <family val="3"/>
      <charset val="128"/>
    </font>
    <font>
      <vertAlign val="subscript"/>
      <sz val="9"/>
      <color indexed="8"/>
      <name val="ＭＳ ゴシック"/>
      <family val="3"/>
      <charset val="128"/>
    </font>
    <font>
      <b/>
      <sz val="9"/>
      <color rgb="FFFF0000"/>
      <name val="ＭＳ ゴシック"/>
      <family val="3"/>
      <charset val="128"/>
    </font>
    <font>
      <b/>
      <sz val="8"/>
      <color rgb="FFFF0000"/>
      <name val="ＭＳ ゴシック"/>
      <family val="3"/>
      <charset val="128"/>
    </font>
    <font>
      <sz val="8"/>
      <color theme="0" tint="-0.34998626667073579"/>
      <name val="ＭＳ ゴシック"/>
      <family val="3"/>
      <charset val="128"/>
    </font>
    <font>
      <sz val="9"/>
      <color theme="0" tint="-0.34998626667073579"/>
      <name val="ＭＳ ゴシック"/>
      <family val="3"/>
      <charset val="128"/>
    </font>
    <font>
      <sz val="11"/>
      <color theme="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rgb="FF66FFFF"/>
        <bgColor indexed="64"/>
      </patternFill>
    </fill>
    <fill>
      <patternFill patternType="solid">
        <fgColor rgb="FFFFFF99"/>
        <bgColor indexed="64"/>
      </patternFill>
    </fill>
  </fills>
  <borders count="33">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246">
    <xf numFmtId="0" fontId="0" fillId="0" borderId="0" xfId="0">
      <alignment vertical="center"/>
    </xf>
    <xf numFmtId="0" fontId="5" fillId="0" borderId="1" xfId="0" applyFont="1" applyFill="1" applyBorder="1" applyAlignment="1" applyProtection="1">
      <alignment horizontal="center" vertical="center"/>
    </xf>
    <xf numFmtId="0" fontId="5" fillId="0" borderId="0" xfId="0" applyFont="1" applyProtection="1">
      <alignment vertical="center"/>
    </xf>
    <xf numFmtId="0" fontId="7" fillId="0" borderId="0" xfId="0" applyFont="1" applyAlignment="1" applyProtection="1">
      <alignment horizontal="centerContinuous" vertical="center"/>
    </xf>
    <xf numFmtId="0" fontId="5" fillId="0" borderId="0" xfId="0" applyFont="1" applyAlignment="1" applyProtection="1">
      <alignment horizontal="centerContinuous" vertical="center"/>
    </xf>
    <xf numFmtId="0" fontId="5" fillId="0" borderId="0" xfId="0" applyFont="1" applyAlignment="1" applyProtection="1">
      <alignment horizontal="center" vertical="center"/>
    </xf>
    <xf numFmtId="0" fontId="5" fillId="0" borderId="0" xfId="0" applyFont="1" applyAlignment="1" applyProtection="1">
      <alignment vertical="top"/>
    </xf>
    <xf numFmtId="0" fontId="5" fillId="0" borderId="0" xfId="0" applyFont="1" applyFill="1" applyProtection="1">
      <alignment vertical="center"/>
    </xf>
    <xf numFmtId="0" fontId="5" fillId="0" borderId="0" xfId="0" applyFont="1" applyFill="1" applyAlignment="1" applyProtection="1">
      <alignment horizontal="left" vertical="top" wrapText="1"/>
    </xf>
    <xf numFmtId="0" fontId="6" fillId="0" borderId="0" xfId="0" applyFont="1" applyAlignment="1" applyProtection="1">
      <alignment horizontal="right" vertical="center"/>
    </xf>
    <xf numFmtId="0" fontId="5" fillId="0" borderId="2" xfId="0" applyFont="1" applyBorder="1" applyAlignment="1" applyProtection="1">
      <alignment horizontal="centerContinuous" vertical="center"/>
    </xf>
    <xf numFmtId="0" fontId="5" fillId="0" borderId="1" xfId="0" applyFont="1" applyBorder="1" applyAlignment="1" applyProtection="1">
      <alignment horizontal="centerContinuous" vertical="center"/>
    </xf>
    <xf numFmtId="0" fontId="5" fillId="0" borderId="2" xfId="0" applyFont="1" applyBorder="1" applyProtection="1">
      <alignment vertical="center"/>
    </xf>
    <xf numFmtId="0" fontId="5" fillId="0" borderId="1" xfId="0" applyFont="1" applyBorder="1" applyProtection="1">
      <alignment vertical="center"/>
    </xf>
    <xf numFmtId="0" fontId="5" fillId="0" borderId="3" xfId="0" applyFont="1" applyBorder="1" applyProtection="1">
      <alignment vertical="center"/>
    </xf>
    <xf numFmtId="0" fontId="5" fillId="0" borderId="3" xfId="0" applyFont="1" applyBorder="1" applyAlignment="1" applyProtection="1">
      <alignment horizontal="centerContinuous" vertical="center"/>
    </xf>
    <xf numFmtId="0" fontId="5" fillId="0" borderId="0" xfId="0" applyFont="1" applyFill="1" applyBorder="1" applyAlignment="1" applyProtection="1">
      <alignment horizontal="center" vertical="center"/>
    </xf>
    <xf numFmtId="0" fontId="6" fillId="0" borderId="0" xfId="0" applyFont="1" applyProtection="1">
      <alignment vertical="center"/>
    </xf>
    <xf numFmtId="0" fontId="5" fillId="0" borderId="4" xfId="0" applyFont="1" applyBorder="1" applyProtection="1">
      <alignment vertical="center"/>
    </xf>
    <xf numFmtId="0" fontId="5" fillId="0" borderId="0" xfId="0" applyFont="1" applyBorder="1" applyProtection="1">
      <alignment vertical="center"/>
    </xf>
    <xf numFmtId="0" fontId="6" fillId="0" borderId="1" xfId="0" applyFont="1" applyBorder="1" applyProtection="1">
      <alignment vertical="center"/>
    </xf>
    <xf numFmtId="0" fontId="19" fillId="0" borderId="0" xfId="0" applyFont="1" applyProtection="1">
      <alignment vertical="center"/>
    </xf>
    <xf numFmtId="0" fontId="5" fillId="0" borderId="0" xfId="0" applyFont="1" applyAlignment="1" applyProtection="1">
      <alignment horizontal="left" vertical="center" indent="2"/>
    </xf>
    <xf numFmtId="0" fontId="5" fillId="0" borderId="1" xfId="0" applyFont="1" applyFill="1" applyBorder="1" applyAlignment="1" applyProtection="1">
      <alignment horizontal="left" vertical="center"/>
    </xf>
    <xf numFmtId="0" fontId="5" fillId="0" borderId="3" xfId="0" applyFont="1" applyFill="1" applyBorder="1" applyAlignment="1" applyProtection="1">
      <alignment horizontal="center" vertical="center"/>
    </xf>
    <xf numFmtId="0" fontId="5" fillId="0" borderId="5" xfId="0" applyFont="1" applyBorder="1" applyAlignment="1" applyProtection="1">
      <alignment horizontal="centerContinuous" vertical="center"/>
    </xf>
    <xf numFmtId="0" fontId="5" fillId="0" borderId="6" xfId="0" applyFont="1" applyBorder="1" applyAlignment="1" applyProtection="1">
      <alignment horizontal="centerContinuous" vertical="center"/>
    </xf>
    <xf numFmtId="0" fontId="5" fillId="0" borderId="7" xfId="0" applyFont="1" applyBorder="1" applyAlignment="1" applyProtection="1">
      <alignment horizontal="centerContinuous" vertical="center"/>
    </xf>
    <xf numFmtId="0" fontId="5" fillId="0" borderId="6" xfId="0" applyFont="1" applyBorder="1" applyProtection="1">
      <alignment vertical="center"/>
    </xf>
    <xf numFmtId="0" fontId="5" fillId="0" borderId="8" xfId="0" applyFont="1" applyBorder="1" applyProtection="1">
      <alignment vertical="center"/>
    </xf>
    <xf numFmtId="0" fontId="5" fillId="0" borderId="9" xfId="0" applyFont="1" applyBorder="1" applyProtection="1">
      <alignment vertical="center"/>
    </xf>
    <xf numFmtId="0" fontId="5" fillId="0" borderId="10" xfId="0" applyFont="1" applyBorder="1" applyProtection="1">
      <alignment vertical="center"/>
    </xf>
    <xf numFmtId="0" fontId="5" fillId="0" borderId="11" xfId="0" applyFont="1" applyBorder="1" applyProtection="1">
      <alignment vertical="center"/>
    </xf>
    <xf numFmtId="0" fontId="5" fillId="0" borderId="0" xfId="0" applyFont="1" applyAlignment="1" applyProtection="1">
      <alignment horizontal="left" vertical="center" indent="3"/>
    </xf>
    <xf numFmtId="0" fontId="11" fillId="0" borderId="12" xfId="0" applyFont="1" applyBorder="1" applyAlignment="1" applyProtection="1">
      <alignment horizontal="centerContinuous" vertical="center"/>
    </xf>
    <xf numFmtId="0" fontId="11" fillId="0" borderId="13" xfId="0" applyFont="1" applyBorder="1" applyAlignment="1" applyProtection="1">
      <alignment horizontal="centerContinuous" vertical="center"/>
    </xf>
    <xf numFmtId="0" fontId="11" fillId="0" borderId="14" xfId="0" applyFont="1" applyBorder="1" applyAlignment="1" applyProtection="1">
      <alignment horizontal="centerContinuous" vertical="center"/>
    </xf>
    <xf numFmtId="0" fontId="11" fillId="0" borderId="1" xfId="0" applyFont="1" applyBorder="1" applyProtection="1">
      <alignment vertical="center"/>
    </xf>
    <xf numFmtId="0" fontId="11" fillId="0" borderId="3" xfId="0" applyFont="1" applyBorder="1" applyProtection="1">
      <alignment vertical="center"/>
    </xf>
    <xf numFmtId="0" fontId="6" fillId="0" borderId="5" xfId="0" applyFont="1" applyBorder="1" applyProtection="1">
      <alignment vertical="center"/>
    </xf>
    <xf numFmtId="0" fontId="11" fillId="0" borderId="6" xfId="0" applyFont="1" applyBorder="1" applyProtection="1">
      <alignment vertical="center"/>
    </xf>
    <xf numFmtId="0" fontId="11" fillId="0" borderId="7" xfId="0" applyFont="1" applyBorder="1" applyProtection="1">
      <alignment vertical="center"/>
    </xf>
    <xf numFmtId="0" fontId="6" fillId="0" borderId="9" xfId="0" applyFont="1" applyBorder="1" applyProtection="1">
      <alignment vertical="center"/>
    </xf>
    <xf numFmtId="0" fontId="6" fillId="0" borderId="10" xfId="0" applyFont="1" applyBorder="1" applyProtection="1">
      <alignment vertical="center"/>
    </xf>
    <xf numFmtId="0" fontId="6" fillId="0" borderId="11" xfId="0" applyFont="1" applyBorder="1" applyProtection="1">
      <alignment vertical="center"/>
    </xf>
    <xf numFmtId="0" fontId="5" fillId="0" borderId="2" xfId="0" applyFont="1" applyFill="1" applyBorder="1" applyAlignment="1" applyProtection="1">
      <alignment horizontal="centerContinuous" vertical="center"/>
    </xf>
    <xf numFmtId="0" fontId="5" fillId="0" borderId="1" xfId="0" applyFont="1" applyFill="1" applyBorder="1" applyAlignment="1" applyProtection="1">
      <alignment horizontal="centerContinuous" vertical="center"/>
    </xf>
    <xf numFmtId="176" fontId="5" fillId="0" borderId="1" xfId="0" applyNumberFormat="1" applyFont="1" applyFill="1" applyBorder="1" applyAlignment="1" applyProtection="1">
      <alignment horizontal="centerContinuous" vertical="center"/>
    </xf>
    <xf numFmtId="0" fontId="6" fillId="0" borderId="1" xfId="0" applyFont="1" applyFill="1" applyBorder="1" applyAlignment="1" applyProtection="1">
      <alignment horizontal="centerContinuous" vertical="center"/>
    </xf>
    <xf numFmtId="177" fontId="5" fillId="0" borderId="1" xfId="0" applyNumberFormat="1" applyFont="1" applyFill="1" applyBorder="1" applyAlignment="1" applyProtection="1">
      <alignment horizontal="centerContinuous" vertical="center"/>
    </xf>
    <xf numFmtId="0" fontId="6" fillId="0" borderId="0" xfId="0" applyFont="1" applyFill="1" applyBorder="1" applyAlignment="1" applyProtection="1">
      <alignment horizontal="left" vertical="center"/>
    </xf>
    <xf numFmtId="0" fontId="5" fillId="0" borderId="5" xfId="0" applyFont="1" applyBorder="1" applyProtection="1">
      <alignment vertical="center"/>
    </xf>
    <xf numFmtId="0" fontId="5" fillId="0" borderId="7" xfId="0" applyFont="1" applyBorder="1" applyProtection="1">
      <alignment vertical="center"/>
    </xf>
    <xf numFmtId="0" fontId="5" fillId="0" borderId="0" xfId="0" applyFont="1" applyFill="1" applyBorder="1" applyProtection="1">
      <alignment vertical="center"/>
    </xf>
    <xf numFmtId="0" fontId="6" fillId="0" borderId="0" xfId="0" applyFont="1" applyFill="1" applyBorder="1" applyProtection="1">
      <alignment vertical="center"/>
    </xf>
    <xf numFmtId="177" fontId="5" fillId="0" borderId="0" xfId="0" applyNumberFormat="1" applyFont="1" applyFill="1" applyBorder="1" applyAlignment="1" applyProtection="1">
      <alignment vertical="center" shrinkToFit="1"/>
    </xf>
    <xf numFmtId="176" fontId="5" fillId="0" borderId="0" xfId="0" applyNumberFormat="1" applyFont="1" applyBorder="1" applyProtection="1">
      <alignment vertical="center"/>
    </xf>
    <xf numFmtId="0" fontId="6" fillId="0" borderId="0" xfId="0" applyFont="1" applyBorder="1" applyProtection="1">
      <alignment vertical="center"/>
    </xf>
    <xf numFmtId="179" fontId="5" fillId="0" borderId="0" xfId="0" applyNumberFormat="1" applyFont="1" applyBorder="1" applyAlignment="1" applyProtection="1">
      <alignment vertical="center" shrinkToFit="1"/>
    </xf>
    <xf numFmtId="0" fontId="6" fillId="0" borderId="0" xfId="0" applyFont="1" applyBorder="1" applyAlignment="1" applyProtection="1">
      <alignment horizontal="centerContinuous" vertical="center"/>
    </xf>
    <xf numFmtId="0" fontId="5" fillId="0" borderId="0" xfId="0" applyFont="1" applyBorder="1" applyAlignment="1" applyProtection="1">
      <alignment horizontal="centerContinuous" vertical="center"/>
    </xf>
    <xf numFmtId="0" fontId="9" fillId="0" borderId="0" xfId="0" applyFont="1" applyBorder="1" applyAlignment="1" applyProtection="1">
      <alignment vertical="center"/>
    </xf>
    <xf numFmtId="0" fontId="16" fillId="0" borderId="0" xfId="0" applyFont="1" applyProtection="1">
      <alignment vertical="center"/>
    </xf>
    <xf numFmtId="0" fontId="15" fillId="0" borderId="0" xfId="0" applyFont="1" applyProtection="1">
      <alignment vertical="center"/>
    </xf>
    <xf numFmtId="0" fontId="17" fillId="0" borderId="0" xfId="0" applyFont="1" applyProtection="1">
      <alignment vertical="center"/>
    </xf>
    <xf numFmtId="0" fontId="20" fillId="0" borderId="0" xfId="0" applyFont="1" applyBorder="1" applyAlignment="1" applyProtection="1">
      <alignment vertical="center"/>
    </xf>
    <xf numFmtId="0" fontId="14" fillId="0" borderId="0" xfId="0" applyFont="1" applyAlignment="1" applyProtection="1">
      <alignment horizontal="right" vertical="center"/>
    </xf>
    <xf numFmtId="0" fontId="14" fillId="0" borderId="0" xfId="0" applyFont="1" applyProtection="1">
      <alignment vertical="center"/>
    </xf>
    <xf numFmtId="0" fontId="14" fillId="0" borderId="0" xfId="0" applyFont="1" applyFill="1" applyAlignment="1" applyProtection="1">
      <alignment horizontal="right" vertical="center"/>
    </xf>
    <xf numFmtId="0" fontId="14" fillId="0" borderId="0" xfId="0" applyFont="1" applyFill="1" applyProtection="1">
      <alignment vertical="center"/>
    </xf>
    <xf numFmtId="0" fontId="21" fillId="0" borderId="0" xfId="0" applyFont="1" applyProtection="1">
      <alignment vertical="center"/>
    </xf>
    <xf numFmtId="0" fontId="14" fillId="0" borderId="0" xfId="0" applyFont="1" applyAlignment="1" applyProtection="1">
      <alignment horizontal="left" vertical="center"/>
    </xf>
    <xf numFmtId="180" fontId="14" fillId="0" borderId="0" xfId="0" applyNumberFormat="1" applyFont="1" applyAlignment="1" applyProtection="1">
      <alignment horizontal="right" vertical="center"/>
    </xf>
    <xf numFmtId="0" fontId="5" fillId="0" borderId="0" xfId="0" applyFont="1" applyBorder="1" applyAlignment="1" applyProtection="1">
      <alignment horizontal="left" vertical="center"/>
    </xf>
    <xf numFmtId="176" fontId="14" fillId="0" borderId="0" xfId="0" applyNumberFormat="1" applyFont="1" applyAlignment="1" applyProtection="1">
      <alignment horizontal="left" vertical="center"/>
    </xf>
    <xf numFmtId="0" fontId="14" fillId="0" borderId="0" xfId="0" applyFont="1" applyAlignment="1" applyProtection="1">
      <alignment vertical="center"/>
    </xf>
    <xf numFmtId="178" fontId="14" fillId="0" borderId="0" xfId="0" applyNumberFormat="1" applyFont="1" applyAlignment="1" applyProtection="1">
      <alignment horizontal="right" vertical="center"/>
    </xf>
    <xf numFmtId="0" fontId="15" fillId="0" borderId="0" xfId="0" applyFont="1" applyAlignment="1" applyProtection="1">
      <alignment horizontal="right" vertical="center"/>
    </xf>
    <xf numFmtId="56" fontId="15" fillId="0" borderId="0" xfId="0" applyNumberFormat="1" applyFont="1" applyProtection="1">
      <alignment vertical="center"/>
    </xf>
    <xf numFmtId="0" fontId="15" fillId="0" borderId="0" xfId="0" applyFont="1" applyAlignment="1" applyProtection="1">
      <alignment horizontal="left" vertical="center"/>
    </xf>
    <xf numFmtId="176" fontId="15" fillId="0" borderId="0" xfId="0" applyNumberFormat="1" applyFont="1" applyProtection="1">
      <alignment vertical="center"/>
    </xf>
    <xf numFmtId="0" fontId="22" fillId="0" borderId="0" xfId="0" applyFont="1" applyProtection="1">
      <alignment vertical="center"/>
    </xf>
    <xf numFmtId="0" fontId="9" fillId="0" borderId="1"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24" xfId="0" applyFont="1" applyBorder="1" applyAlignment="1" applyProtection="1">
      <alignment horizontal="left" vertical="center"/>
    </xf>
    <xf numFmtId="0" fontId="9" fillId="0" borderId="31" xfId="0" applyFont="1" applyBorder="1" applyAlignment="1" applyProtection="1">
      <alignment horizontal="left" vertical="center"/>
    </xf>
    <xf numFmtId="0" fontId="9" fillId="0" borderId="26" xfId="0" applyFont="1" applyBorder="1" applyAlignment="1" applyProtection="1">
      <alignment horizontal="left" vertical="center"/>
    </xf>
    <xf numFmtId="0" fontId="9" fillId="0" borderId="32" xfId="0" applyFont="1" applyBorder="1" applyAlignment="1" applyProtection="1">
      <alignment horizontal="left" vertical="center"/>
    </xf>
    <xf numFmtId="0" fontId="9" fillId="0" borderId="13" xfId="0" applyFont="1" applyBorder="1" applyAlignment="1" applyProtection="1">
      <alignment horizontal="left" vertical="center"/>
    </xf>
    <xf numFmtId="0" fontId="9" fillId="0" borderId="14" xfId="0" applyFont="1" applyBorder="1" applyAlignment="1" applyProtection="1">
      <alignment horizontal="left" vertical="center"/>
    </xf>
    <xf numFmtId="178" fontId="24" fillId="3" borderId="2" xfId="0" applyNumberFormat="1" applyFont="1" applyFill="1" applyBorder="1" applyAlignment="1" applyProtection="1">
      <alignment horizontal="right" vertical="center" shrinkToFit="1"/>
      <protection locked="0"/>
    </xf>
    <xf numFmtId="178" fontId="24" fillId="3" borderId="1" xfId="0" applyNumberFormat="1" applyFont="1" applyFill="1" applyBorder="1" applyAlignment="1" applyProtection="1">
      <alignment horizontal="right" vertical="center" shrinkToFit="1"/>
      <protection locked="0"/>
    </xf>
    <xf numFmtId="0" fontId="9" fillId="0" borderId="27" xfId="0" applyFont="1" applyBorder="1" applyAlignment="1" applyProtection="1">
      <alignment horizontal="left" vertical="center"/>
    </xf>
    <xf numFmtId="0" fontId="9" fillId="0" borderId="28" xfId="0" applyFont="1" applyBorder="1" applyAlignment="1" applyProtection="1">
      <alignment horizontal="left" vertical="center"/>
    </xf>
    <xf numFmtId="0" fontId="9" fillId="0" borderId="29" xfId="0" applyFont="1" applyBorder="1" applyAlignment="1" applyProtection="1">
      <alignment horizontal="left" vertical="center"/>
    </xf>
    <xf numFmtId="0" fontId="9" fillId="0" borderId="30" xfId="0" applyFont="1" applyBorder="1" applyAlignment="1" applyProtection="1">
      <alignment horizontal="left" vertical="center"/>
    </xf>
    <xf numFmtId="0" fontId="9" fillId="0" borderId="6" xfId="0" applyFont="1" applyBorder="1" applyAlignment="1" applyProtection="1">
      <alignment horizontal="left" vertical="center"/>
    </xf>
    <xf numFmtId="0" fontId="9" fillId="0" borderId="7" xfId="0" applyFont="1" applyBorder="1" applyAlignment="1" applyProtection="1">
      <alignment horizontal="left" vertical="center"/>
    </xf>
    <xf numFmtId="0" fontId="9" fillId="0" borderId="10" xfId="0" applyFont="1" applyBorder="1" applyAlignment="1" applyProtection="1">
      <alignment horizontal="left" vertical="center"/>
    </xf>
    <xf numFmtId="0" fontId="9" fillId="0" borderId="11" xfId="0" applyFont="1" applyBorder="1" applyAlignment="1" applyProtection="1">
      <alignment horizontal="left" vertical="center"/>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9"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14" xfId="0" applyFont="1" applyBorder="1" applyAlignment="1" applyProtection="1">
      <alignment horizontal="center" vertical="center"/>
    </xf>
    <xf numFmtId="177" fontId="11" fillId="0" borderId="5" xfId="0" applyNumberFormat="1" applyFont="1" applyBorder="1" applyAlignment="1" applyProtection="1">
      <alignment vertical="center" shrinkToFit="1"/>
    </xf>
    <xf numFmtId="177" fontId="11" fillId="0" borderId="6" xfId="0" applyNumberFormat="1" applyFont="1" applyBorder="1" applyAlignment="1" applyProtection="1">
      <alignment vertical="center" shrinkToFit="1"/>
    </xf>
    <xf numFmtId="177" fontId="11" fillId="0" borderId="9" xfId="0" applyNumberFormat="1" applyFont="1" applyBorder="1" applyAlignment="1" applyProtection="1">
      <alignment vertical="center" shrinkToFit="1"/>
    </xf>
    <xf numFmtId="177" fontId="11" fillId="0" borderId="10" xfId="0" applyNumberFormat="1" applyFont="1" applyBorder="1" applyAlignment="1" applyProtection="1">
      <alignment vertical="center" shrinkToFit="1"/>
    </xf>
    <xf numFmtId="178" fontId="24" fillId="3" borderId="23" xfId="0" applyNumberFormat="1" applyFont="1" applyFill="1" applyBorder="1" applyAlignment="1" applyProtection="1">
      <alignment horizontal="right" vertical="center" shrinkToFit="1"/>
      <protection locked="0"/>
    </xf>
    <xf numFmtId="178" fontId="24" fillId="3" borderId="24" xfId="0" applyNumberFormat="1" applyFont="1" applyFill="1" applyBorder="1" applyAlignment="1" applyProtection="1">
      <alignment horizontal="right" vertical="center" shrinkToFit="1"/>
      <protection locked="0"/>
    </xf>
    <xf numFmtId="178" fontId="24" fillId="3" borderId="25" xfId="0" applyNumberFormat="1" applyFont="1" applyFill="1" applyBorder="1" applyAlignment="1" applyProtection="1">
      <alignment horizontal="right" vertical="center" shrinkToFit="1"/>
      <protection locked="0"/>
    </xf>
    <xf numFmtId="178" fontId="24" fillId="3" borderId="26" xfId="0" applyNumberFormat="1" applyFont="1" applyFill="1" applyBorder="1" applyAlignment="1" applyProtection="1">
      <alignment horizontal="right" vertical="center" shrinkToFit="1"/>
      <protection locked="0"/>
    </xf>
    <xf numFmtId="177" fontId="11" fillId="0" borderId="2" xfId="0" applyNumberFormat="1" applyFont="1" applyBorder="1" applyAlignment="1" applyProtection="1">
      <alignment vertical="center" shrinkToFit="1"/>
    </xf>
    <xf numFmtId="177" fontId="11" fillId="0" borderId="1" xfId="0" applyNumberFormat="1" applyFont="1" applyBorder="1" applyAlignment="1" applyProtection="1">
      <alignment vertical="center" shrinkToFit="1"/>
    </xf>
    <xf numFmtId="177" fontId="11" fillId="0" borderId="2" xfId="0" applyNumberFormat="1" applyFont="1" applyBorder="1" applyAlignment="1" applyProtection="1">
      <alignment horizontal="right" vertical="center" shrinkToFit="1"/>
    </xf>
    <xf numFmtId="177" fontId="11" fillId="0" borderId="1" xfId="0" applyNumberFormat="1" applyFont="1" applyBorder="1" applyAlignment="1" applyProtection="1">
      <alignment horizontal="right" vertical="center" shrinkToFit="1"/>
    </xf>
    <xf numFmtId="0" fontId="11" fillId="3" borderId="13" xfId="0" applyFont="1" applyFill="1" applyBorder="1" applyAlignment="1" applyProtection="1">
      <alignment horizontal="right" vertical="center"/>
      <protection locked="0"/>
    </xf>
    <xf numFmtId="176" fontId="11" fillId="0" borderId="19" xfId="0" applyNumberFormat="1" applyFont="1" applyBorder="1" applyAlignment="1" applyProtection="1">
      <alignment horizontal="right" vertical="center" shrinkToFit="1"/>
    </xf>
    <xf numFmtId="176" fontId="11" fillId="0" borderId="13" xfId="0" applyNumberFormat="1" applyFont="1" applyBorder="1" applyAlignment="1" applyProtection="1">
      <alignment horizontal="right" vertical="center" shrinkToFit="1"/>
    </xf>
    <xf numFmtId="176" fontId="11" fillId="0" borderId="21" xfId="0" applyNumberFormat="1" applyFont="1" applyBorder="1" applyAlignment="1" applyProtection="1">
      <alignment horizontal="right" vertical="center" shrinkToFit="1"/>
    </xf>
    <xf numFmtId="0" fontId="11" fillId="3" borderId="12" xfId="0" applyFont="1" applyFill="1" applyBorder="1" applyAlignment="1" applyProtection="1">
      <alignment horizontal="right" vertical="center"/>
      <protection locked="0"/>
    </xf>
    <xf numFmtId="0" fontId="11" fillId="0" borderId="18" xfId="0" applyFont="1" applyBorder="1" applyAlignment="1" applyProtection="1">
      <alignment horizontal="right" vertical="center"/>
    </xf>
    <xf numFmtId="0" fontId="11" fillId="0" borderId="19" xfId="0" applyFont="1" applyBorder="1" applyAlignment="1" applyProtection="1">
      <alignment horizontal="right" vertical="center"/>
    </xf>
    <xf numFmtId="0" fontId="11" fillId="0" borderId="12" xfId="0" applyFont="1" applyBorder="1" applyAlignment="1" applyProtection="1">
      <alignment horizontal="right" vertical="center"/>
    </xf>
    <xf numFmtId="0" fontId="11" fillId="0" borderId="13" xfId="0" applyFont="1" applyBorder="1" applyAlignment="1" applyProtection="1">
      <alignment horizontal="right" vertical="center"/>
    </xf>
    <xf numFmtId="0" fontId="11" fillId="0" borderId="20" xfId="0" applyFont="1" applyBorder="1" applyAlignment="1" applyProtection="1">
      <alignment horizontal="right" vertical="center"/>
    </xf>
    <xf numFmtId="0" fontId="11" fillId="0" borderId="21" xfId="0" applyFont="1" applyBorder="1" applyAlignment="1" applyProtection="1">
      <alignment horizontal="right" vertical="center"/>
    </xf>
    <xf numFmtId="176" fontId="6" fillId="0" borderId="13" xfId="0" applyNumberFormat="1" applyFont="1" applyBorder="1" applyAlignment="1" applyProtection="1">
      <alignment horizontal="center" vertical="center" shrinkToFit="1"/>
    </xf>
    <xf numFmtId="0" fontId="5" fillId="3" borderId="2" xfId="0" applyFont="1" applyFill="1" applyBorder="1" applyAlignment="1" applyProtection="1">
      <alignment horizontal="left" vertical="center" indent="1" shrinkToFit="1"/>
      <protection locked="0"/>
    </xf>
    <xf numFmtId="0" fontId="23" fillId="3" borderId="1" xfId="0" applyFont="1" applyFill="1" applyBorder="1" applyAlignment="1" applyProtection="1">
      <alignment horizontal="left" vertical="center" indent="1" shrinkToFit="1"/>
      <protection locked="0"/>
    </xf>
    <xf numFmtId="0" fontId="23" fillId="3" borderId="3" xfId="0" applyFont="1" applyFill="1" applyBorder="1" applyAlignment="1" applyProtection="1">
      <alignment horizontal="left" vertical="center" indent="1" shrinkToFit="1"/>
      <protection locked="0"/>
    </xf>
    <xf numFmtId="0" fontId="0" fillId="2" borderId="1" xfId="0" applyFill="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xf>
    <xf numFmtId="0" fontId="6" fillId="0" borderId="13" xfId="0" applyFont="1" applyBorder="1" applyAlignment="1" applyProtection="1">
      <alignment horizontal="center" vertical="center" shrinkToFit="1"/>
    </xf>
    <xf numFmtId="176" fontId="5" fillId="3" borderId="5" xfId="0" applyNumberFormat="1" applyFont="1" applyFill="1" applyBorder="1" applyAlignment="1" applyProtection="1">
      <alignment vertical="center" shrinkToFit="1"/>
      <protection locked="0"/>
    </xf>
    <xf numFmtId="0" fontId="0" fillId="3" borderId="6" xfId="0" applyFill="1" applyBorder="1" applyAlignment="1" applyProtection="1">
      <alignment vertical="center" shrinkToFit="1"/>
      <protection locked="0"/>
    </xf>
    <xf numFmtId="0" fontId="0" fillId="3" borderId="9" xfId="0" applyFill="1" applyBorder="1" applyAlignment="1" applyProtection="1">
      <alignment vertical="center" shrinkToFit="1"/>
      <protection locked="0"/>
    </xf>
    <xf numFmtId="0" fontId="0" fillId="3" borderId="10" xfId="0" applyFill="1" applyBorder="1" applyAlignment="1" applyProtection="1">
      <alignment vertical="center" shrinkToFit="1"/>
      <protection locked="0"/>
    </xf>
    <xf numFmtId="0" fontId="6" fillId="0" borderId="6" xfId="0" applyFont="1" applyBorder="1" applyAlignment="1" applyProtection="1">
      <alignment horizontal="left" vertical="center" shrinkToFit="1"/>
    </xf>
    <xf numFmtId="0" fontId="0" fillId="0" borderId="6" xfId="0" applyBorder="1" applyAlignment="1" applyProtection="1">
      <alignment horizontal="left" vertical="center" shrinkToFit="1"/>
    </xf>
    <xf numFmtId="0" fontId="0" fillId="0" borderId="7" xfId="0" applyBorder="1" applyAlignment="1" applyProtection="1">
      <alignment horizontal="left" vertical="center" shrinkToFit="1"/>
    </xf>
    <xf numFmtId="0" fontId="0" fillId="0" borderId="10" xfId="0" applyBorder="1" applyAlignment="1" applyProtection="1">
      <alignment horizontal="left" vertical="center" shrinkToFit="1"/>
    </xf>
    <xf numFmtId="0" fontId="0" fillId="0" borderId="11" xfId="0" applyBorder="1" applyAlignment="1" applyProtection="1">
      <alignment horizontal="left" vertical="center" shrinkToFit="1"/>
    </xf>
    <xf numFmtId="176" fontId="5" fillId="0" borderId="5" xfId="0" applyNumberFormat="1" applyFont="1" applyBorder="1" applyAlignment="1" applyProtection="1">
      <alignment vertical="center" shrinkToFit="1"/>
    </xf>
    <xf numFmtId="0" fontId="0" fillId="0" borderId="6" xfId="0" applyBorder="1" applyAlignment="1" applyProtection="1">
      <alignment vertical="center" shrinkToFit="1"/>
    </xf>
    <xf numFmtId="0" fontId="0" fillId="0" borderId="9" xfId="0" applyBorder="1" applyAlignment="1" applyProtection="1">
      <alignment vertical="center" shrinkToFit="1"/>
    </xf>
    <xf numFmtId="0" fontId="0" fillId="0" borderId="10" xfId="0" applyBorder="1" applyAlignment="1" applyProtection="1">
      <alignment vertical="center" shrinkToFit="1"/>
    </xf>
    <xf numFmtId="0" fontId="5" fillId="0" borderId="2" xfId="0" applyFont="1" applyBorder="1" applyAlignment="1" applyProtection="1">
      <alignment vertical="center" textRotation="255"/>
    </xf>
    <xf numFmtId="0" fontId="23" fillId="0" borderId="3" xfId="0" applyFont="1" applyBorder="1" applyAlignment="1" applyProtection="1">
      <alignment vertical="center" textRotation="255"/>
    </xf>
    <xf numFmtId="0" fontId="23" fillId="0" borderId="2" xfId="0" applyFont="1" applyBorder="1" applyAlignment="1" applyProtection="1">
      <alignment vertical="center" textRotation="255"/>
    </xf>
    <xf numFmtId="49" fontId="5" fillId="3" borderId="2" xfId="0" applyNumberFormat="1" applyFont="1" applyFill="1" applyBorder="1" applyAlignment="1" applyProtection="1">
      <alignment horizontal="left" vertical="center" indent="1" shrinkToFit="1"/>
      <protection locked="0"/>
    </xf>
    <xf numFmtId="49" fontId="23" fillId="3" borderId="1" xfId="0" applyNumberFormat="1" applyFont="1" applyFill="1" applyBorder="1" applyAlignment="1" applyProtection="1">
      <alignment horizontal="left" vertical="center" indent="1" shrinkToFit="1"/>
      <protection locked="0"/>
    </xf>
    <xf numFmtId="49" fontId="23" fillId="3" borderId="3" xfId="0" applyNumberFormat="1" applyFont="1" applyFill="1" applyBorder="1" applyAlignment="1" applyProtection="1">
      <alignment horizontal="left" vertical="center" indent="1" shrinkToFit="1"/>
      <protection locked="0"/>
    </xf>
    <xf numFmtId="0" fontId="5" fillId="2" borderId="6" xfId="0" applyFont="1" applyFill="1" applyBorder="1" applyAlignment="1" applyProtection="1">
      <alignment horizontal="center" vertical="center"/>
      <protection locked="0"/>
    </xf>
    <xf numFmtId="176" fontId="5" fillId="0" borderId="1" xfId="0" applyNumberFormat="1" applyFont="1" applyBorder="1" applyAlignment="1" applyProtection="1">
      <alignment vertical="center" shrinkToFit="1"/>
    </xf>
    <xf numFmtId="0" fontId="5" fillId="3" borderId="0" xfId="0" applyFont="1" applyFill="1" applyAlignment="1" applyProtection="1">
      <alignment horizontal="center" vertical="center"/>
      <protection locked="0"/>
    </xf>
    <xf numFmtId="0" fontId="5" fillId="3" borderId="0" xfId="0" applyFont="1" applyFill="1" applyAlignment="1" applyProtection="1">
      <alignment horizontal="left" vertical="top" wrapText="1"/>
      <protection locked="0"/>
    </xf>
    <xf numFmtId="0" fontId="5" fillId="3" borderId="0" xfId="0" applyFont="1" applyFill="1" applyAlignment="1" applyProtection="1">
      <alignment horizontal="left" vertical="center" shrinkToFit="1"/>
      <protection locked="0"/>
    </xf>
    <xf numFmtId="176" fontId="10" fillId="0" borderId="5" xfId="0" applyNumberFormat="1" applyFont="1" applyBorder="1" applyAlignment="1" applyProtection="1">
      <alignment vertical="center" shrinkToFit="1"/>
    </xf>
    <xf numFmtId="176" fontId="10" fillId="0" borderId="6" xfId="0" applyNumberFormat="1" applyFont="1" applyBorder="1" applyAlignment="1" applyProtection="1">
      <alignment vertical="center" shrinkToFit="1"/>
    </xf>
    <xf numFmtId="176" fontId="10" fillId="0" borderId="9" xfId="0" applyNumberFormat="1" applyFont="1" applyBorder="1" applyAlignment="1" applyProtection="1">
      <alignment vertical="center" shrinkToFit="1"/>
    </xf>
    <xf numFmtId="176" fontId="10" fillId="0" borderId="10" xfId="0" applyNumberFormat="1" applyFont="1" applyBorder="1" applyAlignment="1" applyProtection="1">
      <alignment vertical="center" shrinkToFit="1"/>
    </xf>
    <xf numFmtId="0" fontId="5" fillId="3" borderId="5" xfId="0" applyFont="1" applyFill="1" applyBorder="1" applyAlignment="1" applyProtection="1">
      <alignment vertical="center" wrapText="1"/>
      <protection locked="0"/>
    </xf>
    <xf numFmtId="0" fontId="5" fillId="3" borderId="6" xfId="0" applyFont="1" applyFill="1" applyBorder="1" applyAlignment="1" applyProtection="1">
      <alignment vertical="center" wrapText="1"/>
      <protection locked="0"/>
    </xf>
    <xf numFmtId="0" fontId="5" fillId="3" borderId="7" xfId="0" applyFont="1" applyFill="1" applyBorder="1" applyAlignment="1" applyProtection="1">
      <alignment vertical="center" wrapText="1"/>
      <protection locked="0"/>
    </xf>
    <xf numFmtId="0" fontId="5" fillId="3" borderId="4" xfId="0" applyFont="1" applyFill="1" applyBorder="1" applyAlignment="1" applyProtection="1">
      <alignment vertical="center" wrapText="1"/>
      <protection locked="0"/>
    </xf>
    <xf numFmtId="0" fontId="5" fillId="3" borderId="0" xfId="0" applyFont="1" applyFill="1" applyBorder="1" applyAlignment="1" applyProtection="1">
      <alignment vertical="center" wrapText="1"/>
      <protection locked="0"/>
    </xf>
    <xf numFmtId="0" fontId="5" fillId="3" borderId="8" xfId="0" applyFont="1" applyFill="1" applyBorder="1" applyAlignment="1" applyProtection="1">
      <alignment vertical="center" wrapText="1"/>
      <protection locked="0"/>
    </xf>
    <xf numFmtId="0" fontId="5" fillId="3" borderId="9" xfId="0" applyFont="1" applyFill="1" applyBorder="1" applyAlignment="1" applyProtection="1">
      <alignment vertical="center" wrapText="1"/>
      <protection locked="0"/>
    </xf>
    <xf numFmtId="0" fontId="5" fillId="3" borderId="10" xfId="0" applyFont="1" applyFill="1" applyBorder="1" applyAlignment="1" applyProtection="1">
      <alignment vertical="center" wrapText="1"/>
      <protection locked="0"/>
    </xf>
    <xf numFmtId="0" fontId="5" fillId="3" borderId="11" xfId="0" applyFont="1" applyFill="1" applyBorder="1" applyAlignment="1" applyProtection="1">
      <alignment vertical="center" wrapText="1"/>
      <protection locked="0"/>
    </xf>
    <xf numFmtId="0" fontId="5" fillId="0" borderId="0" xfId="0" applyFont="1" applyAlignment="1" applyProtection="1">
      <alignment vertical="center" wrapText="1"/>
    </xf>
    <xf numFmtId="0" fontId="5" fillId="0" borderId="1" xfId="0" applyFont="1" applyFill="1" applyBorder="1" applyAlignment="1" applyProtection="1">
      <alignment horizontal="center" vertical="center"/>
    </xf>
    <xf numFmtId="0" fontId="5" fillId="0" borderId="6" xfId="0" applyFont="1" applyBorder="1" applyAlignment="1" applyProtection="1">
      <alignment vertical="center"/>
    </xf>
    <xf numFmtId="0" fontId="5" fillId="0" borderId="7" xfId="0" applyFont="1" applyBorder="1" applyAlignment="1" applyProtection="1">
      <alignment vertical="center"/>
    </xf>
    <xf numFmtId="0" fontId="5" fillId="0" borderId="10" xfId="0" applyFont="1" applyBorder="1" applyAlignment="1" applyProtection="1">
      <alignment vertical="center"/>
    </xf>
    <xf numFmtId="0" fontId="5" fillId="0" borderId="11" xfId="0" applyFont="1" applyBorder="1" applyAlignment="1" applyProtection="1">
      <alignment vertical="center"/>
    </xf>
    <xf numFmtId="0" fontId="5" fillId="2" borderId="2"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176" fontId="5" fillId="3" borderId="2" xfId="0" applyNumberFormat="1" applyFont="1" applyFill="1" applyBorder="1" applyAlignment="1" applyProtection="1">
      <alignment vertical="center"/>
      <protection locked="0"/>
    </xf>
    <xf numFmtId="176" fontId="5" fillId="3" borderId="1" xfId="0" applyNumberFormat="1" applyFont="1" applyFill="1" applyBorder="1" applyAlignment="1" applyProtection="1">
      <alignment vertical="center"/>
      <protection locked="0"/>
    </xf>
    <xf numFmtId="0" fontId="5" fillId="3" borderId="5" xfId="0" applyFont="1" applyFill="1" applyBorder="1" applyAlignment="1" applyProtection="1">
      <alignment horizontal="left" vertical="top" wrapText="1"/>
      <protection locked="0"/>
    </xf>
    <xf numFmtId="0" fontId="23" fillId="3" borderId="6" xfId="0" applyFont="1" applyFill="1" applyBorder="1" applyAlignment="1" applyProtection="1">
      <alignment horizontal="left" vertical="top" wrapText="1"/>
      <protection locked="0"/>
    </xf>
    <xf numFmtId="0" fontId="23" fillId="3" borderId="7" xfId="0" applyFont="1" applyFill="1" applyBorder="1" applyAlignment="1" applyProtection="1">
      <alignment horizontal="left" vertical="top" wrapText="1"/>
      <protection locked="0"/>
    </xf>
    <xf numFmtId="0" fontId="23" fillId="3" borderId="4" xfId="0" applyFont="1" applyFill="1" applyBorder="1" applyAlignment="1" applyProtection="1">
      <alignment horizontal="left" vertical="top" wrapText="1"/>
      <protection locked="0"/>
    </xf>
    <xf numFmtId="0" fontId="23" fillId="3" borderId="0" xfId="0" applyFont="1" applyFill="1" applyBorder="1" applyAlignment="1" applyProtection="1">
      <alignment horizontal="left" vertical="top" wrapText="1"/>
      <protection locked="0"/>
    </xf>
    <xf numFmtId="0" fontId="23" fillId="3" borderId="8" xfId="0" applyFont="1" applyFill="1" applyBorder="1" applyAlignment="1" applyProtection="1">
      <alignment horizontal="left" vertical="top" wrapText="1"/>
      <protection locked="0"/>
    </xf>
    <xf numFmtId="0" fontId="23" fillId="3" borderId="9" xfId="0" applyFont="1" applyFill="1" applyBorder="1" applyAlignment="1" applyProtection="1">
      <alignment horizontal="left" vertical="top" wrapText="1"/>
      <protection locked="0"/>
    </xf>
    <xf numFmtId="0" fontId="23" fillId="3" borderId="10" xfId="0" applyFont="1" applyFill="1" applyBorder="1" applyAlignment="1" applyProtection="1">
      <alignment horizontal="left" vertical="top" wrapText="1"/>
      <protection locked="0"/>
    </xf>
    <xf numFmtId="0" fontId="23" fillId="3" borderId="11" xfId="0" applyFont="1" applyFill="1" applyBorder="1" applyAlignment="1" applyProtection="1">
      <alignment horizontal="left" vertical="top" wrapText="1"/>
      <protection locked="0"/>
    </xf>
    <xf numFmtId="0" fontId="11" fillId="0" borderId="15" xfId="0" applyFont="1" applyBorder="1" applyAlignment="1" applyProtection="1">
      <alignment horizontal="center" vertical="center" textRotation="255"/>
    </xf>
    <xf numFmtId="0" fontId="11" fillId="0" borderId="16" xfId="0" applyFont="1" applyBorder="1" applyAlignment="1" applyProtection="1">
      <alignment horizontal="center" vertical="center" textRotation="255"/>
    </xf>
    <xf numFmtId="0" fontId="11" fillId="0" borderId="17" xfId="0" applyFont="1" applyBorder="1" applyAlignment="1" applyProtection="1">
      <alignment horizontal="center" vertical="center" textRotation="255"/>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6" fillId="2" borderId="1" xfId="0" applyFont="1" applyFill="1" applyBorder="1" applyProtection="1">
      <alignment vertical="center"/>
      <protection locked="0"/>
    </xf>
    <xf numFmtId="0" fontId="6" fillId="2" borderId="3" xfId="0" applyFont="1" applyFill="1" applyBorder="1" applyProtection="1">
      <alignment vertical="center"/>
      <protection locked="0"/>
    </xf>
    <xf numFmtId="0" fontId="6" fillId="0" borderId="1" xfId="0" applyFont="1" applyFill="1" applyBorder="1" applyProtection="1">
      <alignment vertical="center"/>
    </xf>
    <xf numFmtId="0" fontId="6" fillId="0" borderId="3" xfId="0" applyFont="1" applyFill="1" applyBorder="1" applyProtection="1">
      <alignment vertical="center"/>
    </xf>
    <xf numFmtId="176" fontId="5" fillId="0" borderId="2" xfId="0" applyNumberFormat="1" applyFont="1" applyBorder="1" applyAlignment="1" applyProtection="1">
      <alignment vertical="center" shrinkToFit="1"/>
    </xf>
    <xf numFmtId="176" fontId="5" fillId="3" borderId="2" xfId="0" applyNumberFormat="1" applyFont="1" applyFill="1" applyBorder="1" applyAlignment="1" applyProtection="1">
      <alignment vertical="center" shrinkToFit="1"/>
      <protection locked="0"/>
    </xf>
    <xf numFmtId="176" fontId="5" fillId="3" borderId="1" xfId="0" applyNumberFormat="1" applyFont="1" applyFill="1" applyBorder="1" applyAlignment="1" applyProtection="1">
      <alignment vertical="center" shrinkToFit="1"/>
      <protection locked="0"/>
    </xf>
    <xf numFmtId="177" fontId="5" fillId="3" borderId="2" xfId="0" applyNumberFormat="1" applyFont="1" applyFill="1" applyBorder="1" applyAlignment="1" applyProtection="1">
      <alignment vertical="center" shrinkToFit="1"/>
      <protection locked="0"/>
    </xf>
    <xf numFmtId="177" fontId="5" fillId="3" borderId="1" xfId="0" applyNumberFormat="1" applyFont="1" applyFill="1" applyBorder="1" applyAlignment="1" applyProtection="1">
      <alignment vertical="center" shrinkToFit="1"/>
      <protection locked="0"/>
    </xf>
    <xf numFmtId="176" fontId="23" fillId="3" borderId="1" xfId="0" applyNumberFormat="1" applyFont="1" applyFill="1" applyBorder="1" applyAlignment="1" applyProtection="1">
      <alignment vertical="center" shrinkToFit="1"/>
      <protection locked="0"/>
    </xf>
    <xf numFmtId="0" fontId="6" fillId="0" borderId="10" xfId="0" applyFont="1" applyFill="1" applyBorder="1" applyProtection="1">
      <alignment vertical="center"/>
    </xf>
    <xf numFmtId="0" fontId="6" fillId="0" borderId="11" xfId="0" applyFont="1" applyFill="1" applyBorder="1" applyProtection="1">
      <alignment vertical="center"/>
    </xf>
    <xf numFmtId="176" fontId="5" fillId="0" borderId="9" xfId="0" applyNumberFormat="1" applyFont="1" applyBorder="1" applyProtection="1">
      <alignment vertical="center"/>
    </xf>
    <xf numFmtId="176" fontId="5" fillId="0" borderId="10" xfId="0" applyNumberFormat="1" applyFont="1" applyBorder="1" applyProtection="1">
      <alignment vertical="center"/>
    </xf>
    <xf numFmtId="0" fontId="5" fillId="0" borderId="1" xfId="0" applyFont="1" applyBorder="1" applyProtection="1">
      <alignment vertical="center"/>
    </xf>
    <xf numFmtId="0" fontId="5" fillId="0" borderId="3" xfId="0" applyFont="1" applyBorder="1" applyProtection="1">
      <alignment vertical="center"/>
    </xf>
    <xf numFmtId="179" fontId="5" fillId="0" borderId="5" xfId="0" applyNumberFormat="1" applyFont="1" applyFill="1" applyBorder="1" applyAlignment="1" applyProtection="1">
      <alignment vertical="center" shrinkToFit="1"/>
    </xf>
    <xf numFmtId="179" fontId="5" fillId="0" borderId="6" xfId="0" applyNumberFormat="1" applyFont="1" applyFill="1" applyBorder="1" applyAlignment="1" applyProtection="1">
      <alignment vertical="center" shrinkToFit="1"/>
    </xf>
    <xf numFmtId="179" fontId="5" fillId="0" borderId="4" xfId="0" applyNumberFormat="1" applyFont="1" applyFill="1" applyBorder="1" applyAlignment="1" applyProtection="1">
      <alignment vertical="center" shrinkToFit="1"/>
    </xf>
    <xf numFmtId="179" fontId="5" fillId="0" borderId="0" xfId="0" applyNumberFormat="1" applyFont="1" applyFill="1" applyBorder="1" applyAlignment="1" applyProtection="1">
      <alignment vertical="center" shrinkToFit="1"/>
    </xf>
    <xf numFmtId="179" fontId="5" fillId="0" borderId="9" xfId="0" applyNumberFormat="1" applyFont="1" applyFill="1" applyBorder="1" applyAlignment="1" applyProtection="1">
      <alignment vertical="center" shrinkToFit="1"/>
    </xf>
    <xf numFmtId="179" fontId="5" fillId="0" borderId="10" xfId="0" applyNumberFormat="1" applyFont="1" applyFill="1" applyBorder="1" applyAlignment="1" applyProtection="1">
      <alignment vertical="center" shrinkToFit="1"/>
    </xf>
    <xf numFmtId="0" fontId="5" fillId="0" borderId="6" xfId="0" applyFont="1" applyBorder="1" applyProtection="1">
      <alignment vertical="center"/>
    </xf>
    <xf numFmtId="0" fontId="5" fillId="0" borderId="7" xfId="0" applyFont="1" applyBorder="1" applyProtection="1">
      <alignment vertical="center"/>
    </xf>
    <xf numFmtId="0" fontId="5" fillId="0" borderId="0" xfId="0" applyFont="1" applyBorder="1" applyProtection="1">
      <alignment vertical="center"/>
    </xf>
    <xf numFmtId="0" fontId="5" fillId="0" borderId="8" xfId="0" applyFont="1" applyBorder="1" applyProtection="1">
      <alignment vertical="center"/>
    </xf>
    <xf numFmtId="0" fontId="5" fillId="0" borderId="10" xfId="0" applyFont="1" applyBorder="1" applyProtection="1">
      <alignment vertical="center"/>
    </xf>
    <xf numFmtId="0" fontId="5" fillId="0" borderId="11" xfId="0" applyFont="1" applyBorder="1" applyProtection="1">
      <alignment vertical="center"/>
    </xf>
    <xf numFmtId="0" fontId="23" fillId="0" borderId="6" xfId="0" applyFont="1" applyBorder="1" applyAlignment="1" applyProtection="1">
      <alignment vertical="center" wrapText="1"/>
      <protection locked="0"/>
    </xf>
    <xf numFmtId="0" fontId="23" fillId="0" borderId="7" xfId="0" applyFont="1" applyBorder="1" applyAlignment="1" applyProtection="1">
      <alignment vertical="center" wrapText="1"/>
      <protection locked="0"/>
    </xf>
    <xf numFmtId="0" fontId="23" fillId="0" borderId="0" xfId="0" applyFont="1" applyAlignment="1" applyProtection="1">
      <alignment vertical="center" wrapText="1"/>
      <protection locked="0"/>
    </xf>
    <xf numFmtId="0" fontId="23" fillId="0" borderId="8" xfId="0" applyFont="1" applyBorder="1" applyAlignment="1" applyProtection="1">
      <alignment vertical="center" wrapText="1"/>
      <protection locked="0"/>
    </xf>
    <xf numFmtId="0" fontId="23" fillId="0" borderId="10" xfId="0" applyFont="1" applyBorder="1" applyAlignment="1" applyProtection="1">
      <alignment vertical="center" wrapText="1"/>
      <protection locked="0"/>
    </xf>
    <xf numFmtId="0" fontId="23" fillId="0" borderId="11" xfId="0" applyFont="1" applyBorder="1" applyAlignment="1" applyProtection="1">
      <alignment vertical="center" wrapText="1"/>
      <protection locked="0"/>
    </xf>
    <xf numFmtId="179" fontId="5" fillId="0" borderId="1" xfId="0" applyNumberFormat="1" applyFont="1" applyBorder="1" applyAlignment="1" applyProtection="1">
      <alignment vertical="center" shrinkToFit="1"/>
    </xf>
    <xf numFmtId="179" fontId="5" fillId="0" borderId="2" xfId="0" applyNumberFormat="1" applyFont="1" applyFill="1" applyBorder="1" applyAlignment="1" applyProtection="1">
      <alignment vertical="center" shrinkToFit="1"/>
    </xf>
    <xf numFmtId="179" fontId="23" fillId="0" borderId="1" xfId="0" applyNumberFormat="1" applyFont="1" applyFill="1" applyBorder="1" applyAlignment="1" applyProtection="1">
      <alignment vertical="center" shrinkToFit="1"/>
    </xf>
    <xf numFmtId="0" fontId="0" fillId="0" borderId="3" xfId="0" applyFill="1" applyBorder="1" applyAlignment="1" applyProtection="1">
      <alignment horizontal="center" vertical="center" shrinkToFit="1"/>
    </xf>
    <xf numFmtId="0" fontId="0" fillId="0" borderId="22" xfId="0" applyFill="1" applyBorder="1" applyAlignment="1" applyProtection="1">
      <alignment horizontal="center" vertical="center" shrinkToFit="1"/>
    </xf>
    <xf numFmtId="0" fontId="23" fillId="0" borderId="0" xfId="0" applyFont="1" applyBorder="1" applyAlignment="1" applyProtection="1">
      <alignment vertical="center" wrapText="1"/>
      <protection locked="0"/>
    </xf>
    <xf numFmtId="178" fontId="24" fillId="0" borderId="2" xfId="0" applyNumberFormat="1" applyFont="1" applyFill="1" applyBorder="1" applyAlignment="1" applyProtection="1">
      <alignment horizontal="right" vertical="center" shrinkToFit="1"/>
    </xf>
    <xf numFmtId="178" fontId="24" fillId="0" borderId="1" xfId="0" applyNumberFormat="1" applyFont="1" applyFill="1" applyBorder="1" applyAlignment="1" applyProtection="1">
      <alignment horizontal="right" vertical="center" shrinkToFit="1"/>
    </xf>
    <xf numFmtId="0" fontId="5" fillId="0" borderId="2" xfId="0" applyFont="1" applyBorder="1" applyAlignment="1" applyProtection="1">
      <alignment horizontal="center" vertical="center"/>
    </xf>
    <xf numFmtId="0" fontId="5" fillId="0" borderId="1" xfId="0" applyFont="1" applyBorder="1" applyAlignment="1" applyProtection="1">
      <alignment horizontal="center" vertical="center"/>
    </xf>
    <xf numFmtId="0" fontId="0" fillId="0" borderId="2" xfId="0" applyFill="1" applyBorder="1" applyAlignment="1" applyProtection="1">
      <alignment horizontal="center" vertical="center" shrinkToFit="1"/>
    </xf>
    <xf numFmtId="0" fontId="0" fillId="0" borderId="1" xfId="0" applyFill="1" applyBorder="1" applyAlignment="1" applyProtection="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39"/>
  <sheetViews>
    <sheetView showGridLines="0" tabSelected="1" view="pageBreakPreview" zoomScaleNormal="100" zoomScaleSheetLayoutView="100" workbookViewId="0">
      <selection activeCell="Q7" sqref="Q7:AG7"/>
    </sheetView>
  </sheetViews>
  <sheetFormatPr defaultColWidth="0" defaultRowHeight="15" customHeight="1" zeroHeight="1" x14ac:dyDescent="0.15"/>
  <cols>
    <col min="1" max="34" width="2.625" style="2" customWidth="1"/>
    <col min="35" max="35" width="1.625" style="2" customWidth="1"/>
    <col min="36" max="36" width="6.625" style="66" hidden="1" customWidth="1"/>
    <col min="37" max="37" width="16" style="66" hidden="1" customWidth="1"/>
    <col min="38" max="51" width="6.625" style="66" hidden="1" customWidth="1"/>
    <col min="52" max="70" width="9" style="66" hidden="1" customWidth="1"/>
    <col min="71" max="94" width="9" style="67" hidden="1" customWidth="1"/>
    <col min="95" max="16384" width="9" style="2" hidden="1"/>
  </cols>
  <sheetData>
    <row r="1" spans="1:94" ht="15" customHeight="1" x14ac:dyDescent="0.15"/>
    <row r="2" spans="1:94" ht="20.100000000000001" customHeight="1" x14ac:dyDescent="0.15">
      <c r="A2" s="3" t="s">
        <v>149</v>
      </c>
      <c r="B2" s="4"/>
      <c r="C2" s="4"/>
      <c r="D2" s="4"/>
      <c r="E2" s="4"/>
      <c r="F2" s="4"/>
      <c r="G2" s="4"/>
      <c r="H2" s="4"/>
      <c r="I2" s="4"/>
      <c r="J2" s="4"/>
      <c r="K2" s="4"/>
      <c r="L2" s="4"/>
      <c r="M2" s="4"/>
      <c r="N2" s="4"/>
      <c r="O2" s="4"/>
      <c r="P2" s="4"/>
      <c r="Q2" s="4"/>
      <c r="R2" s="4"/>
      <c r="S2" s="4"/>
      <c r="T2" s="4"/>
      <c r="U2" s="4"/>
      <c r="V2" s="4"/>
      <c r="W2" s="4"/>
      <c r="X2" s="4"/>
      <c r="Y2" s="4"/>
      <c r="Z2" s="4"/>
      <c r="AA2" s="4"/>
      <c r="AB2" s="4"/>
      <c r="AC2" s="4"/>
      <c r="AD2" s="4"/>
      <c r="AE2" s="4"/>
    </row>
    <row r="3" spans="1:94" ht="15" customHeight="1" x14ac:dyDescent="0.15"/>
    <row r="4" spans="1:94" ht="15" customHeight="1" x14ac:dyDescent="0.15">
      <c r="T4" s="2" t="s">
        <v>156</v>
      </c>
      <c r="V4" s="159"/>
      <c r="W4" s="159"/>
      <c r="X4" s="5" t="s">
        <v>1</v>
      </c>
      <c r="Y4" s="159"/>
      <c r="Z4" s="159"/>
      <c r="AA4" s="5" t="s">
        <v>2</v>
      </c>
      <c r="AB4" s="159"/>
      <c r="AC4" s="159"/>
      <c r="AD4" s="5" t="s">
        <v>3</v>
      </c>
    </row>
    <row r="5" spans="1:94" ht="18" customHeight="1" x14ac:dyDescent="0.15"/>
    <row r="6" spans="1:94" ht="15" customHeight="1" x14ac:dyDescent="0.15">
      <c r="N6" s="2" t="s">
        <v>67</v>
      </c>
    </row>
    <row r="7" spans="1:94" ht="30" customHeight="1" x14ac:dyDescent="0.15">
      <c r="O7" s="6" t="s">
        <v>22</v>
      </c>
      <c r="P7" s="6"/>
      <c r="Q7" s="160"/>
      <c r="R7" s="160"/>
      <c r="S7" s="160"/>
      <c r="T7" s="160"/>
      <c r="U7" s="160"/>
      <c r="V7" s="160"/>
      <c r="W7" s="160"/>
      <c r="X7" s="160"/>
      <c r="Y7" s="160"/>
      <c r="Z7" s="160"/>
      <c r="AA7" s="160"/>
      <c r="AB7" s="160"/>
      <c r="AC7" s="160"/>
      <c r="AD7" s="160"/>
      <c r="AE7" s="160"/>
      <c r="AF7" s="160"/>
      <c r="AG7" s="160"/>
    </row>
    <row r="8" spans="1:94" ht="30" customHeight="1" x14ac:dyDescent="0.15">
      <c r="O8" s="6" t="s">
        <v>17</v>
      </c>
      <c r="P8" s="6"/>
      <c r="Q8" s="160"/>
      <c r="R8" s="160"/>
      <c r="S8" s="160"/>
      <c r="T8" s="160"/>
      <c r="U8" s="160"/>
      <c r="V8" s="160"/>
      <c r="W8" s="160"/>
      <c r="X8" s="160"/>
      <c r="Y8" s="160"/>
      <c r="Z8" s="160"/>
      <c r="AA8" s="160"/>
      <c r="AB8" s="160"/>
      <c r="AC8" s="160"/>
      <c r="AD8" s="160"/>
      <c r="AE8" s="160"/>
      <c r="AF8" s="160"/>
      <c r="AG8" s="160"/>
    </row>
    <row r="9" spans="1:94" s="7" customFormat="1" ht="15" customHeight="1" x14ac:dyDescent="0.15">
      <c r="O9" s="7" t="s">
        <v>66</v>
      </c>
      <c r="R9" s="8"/>
      <c r="S9" s="8"/>
      <c r="T9" s="8"/>
      <c r="U9" s="8"/>
      <c r="V9" s="8"/>
      <c r="W9" s="8"/>
      <c r="X9" s="8"/>
      <c r="Y9" s="8"/>
      <c r="Z9" s="8"/>
      <c r="AA9" s="8"/>
      <c r="AB9" s="8"/>
      <c r="AC9" s="8"/>
      <c r="AD9" s="8"/>
      <c r="AE9" s="8"/>
      <c r="AF9" s="8"/>
      <c r="AG9" s="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9"/>
      <c r="BT9" s="69"/>
      <c r="BU9" s="69"/>
      <c r="BV9" s="69"/>
      <c r="BW9" s="69"/>
      <c r="BX9" s="69"/>
      <c r="BY9" s="69"/>
      <c r="BZ9" s="69"/>
      <c r="CA9" s="69"/>
      <c r="CB9" s="69"/>
      <c r="CC9" s="69"/>
      <c r="CD9" s="69"/>
      <c r="CE9" s="69"/>
      <c r="CF9" s="69"/>
      <c r="CG9" s="69"/>
      <c r="CH9" s="69"/>
      <c r="CI9" s="69"/>
      <c r="CJ9" s="69"/>
      <c r="CK9" s="69"/>
      <c r="CL9" s="69"/>
      <c r="CM9" s="69"/>
      <c r="CN9" s="69"/>
      <c r="CO9" s="69"/>
      <c r="CP9" s="69"/>
    </row>
    <row r="10" spans="1:94" ht="20.100000000000001" customHeight="1" x14ac:dyDescent="0.15">
      <c r="Q10" s="161"/>
      <c r="R10" s="161"/>
      <c r="S10" s="161"/>
      <c r="T10" s="161"/>
      <c r="U10" s="161"/>
      <c r="V10" s="161"/>
      <c r="W10" s="161"/>
      <c r="X10" s="161"/>
      <c r="Y10" s="161"/>
      <c r="Z10" s="161"/>
      <c r="AA10" s="161"/>
      <c r="AB10" s="161"/>
      <c r="AC10" s="161"/>
      <c r="AD10" s="161"/>
      <c r="AE10" s="161"/>
      <c r="AF10" s="161"/>
      <c r="AG10" s="161"/>
    </row>
    <row r="11" spans="1:94" ht="15" customHeight="1" x14ac:dyDescent="0.15">
      <c r="AF11" s="9" t="s">
        <v>13</v>
      </c>
    </row>
    <row r="12" spans="1:94" ht="18" customHeight="1" x14ac:dyDescent="0.15"/>
    <row r="13" spans="1:94" ht="15" customHeight="1" x14ac:dyDescent="0.15">
      <c r="A13" s="175" t="s">
        <v>151</v>
      </c>
      <c r="B13" s="175"/>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J13" s="70"/>
      <c r="AK13" s="70"/>
      <c r="AL13" s="70"/>
      <c r="AM13" s="70"/>
      <c r="AN13" s="70"/>
      <c r="AO13" s="70"/>
      <c r="AP13" s="70"/>
      <c r="AQ13" s="70"/>
      <c r="AR13" s="70"/>
      <c r="AS13" s="70"/>
      <c r="AT13" s="70"/>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row>
    <row r="14" spans="1:94" ht="15" customHeight="1" x14ac:dyDescent="0.15">
      <c r="A14" s="175"/>
      <c r="B14" s="175"/>
      <c r="C14" s="175"/>
      <c r="D14" s="175"/>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J14" s="70"/>
      <c r="AK14" s="70"/>
      <c r="AL14" s="70"/>
      <c r="AM14" s="70"/>
      <c r="AN14" s="70"/>
      <c r="AO14" s="70"/>
      <c r="AP14" s="70"/>
      <c r="AQ14" s="70"/>
      <c r="AR14" s="70"/>
      <c r="AS14" s="70"/>
      <c r="AT14" s="70"/>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row>
    <row r="15" spans="1:94" ht="15" customHeight="1" x14ac:dyDescent="0.15">
      <c r="A15" s="175"/>
      <c r="B15" s="175"/>
      <c r="C15" s="175"/>
      <c r="D15" s="175"/>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J15" s="70"/>
      <c r="AK15" s="70"/>
      <c r="AL15" s="70"/>
      <c r="AM15" s="70"/>
      <c r="AN15" s="70"/>
      <c r="AO15" s="70"/>
      <c r="AP15" s="70"/>
      <c r="AQ15" s="70"/>
      <c r="AR15" s="70"/>
      <c r="AS15" s="70"/>
      <c r="AT15" s="70"/>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row>
    <row r="16" spans="1:94" ht="18" customHeight="1" x14ac:dyDescent="0.15">
      <c r="AK16" s="71"/>
      <c r="AM16" s="71"/>
    </row>
    <row r="17" spans="1:94" ht="15" customHeight="1" x14ac:dyDescent="0.15">
      <c r="A17" s="2" t="s">
        <v>14</v>
      </c>
      <c r="AK17" s="71"/>
      <c r="AM17" s="71"/>
    </row>
    <row r="18" spans="1:94" ht="12" customHeight="1" x14ac:dyDescent="0.15"/>
    <row r="19" spans="1:94" ht="18" customHeight="1" x14ac:dyDescent="0.15">
      <c r="B19" s="10" t="s">
        <v>150</v>
      </c>
      <c r="C19" s="11"/>
      <c r="D19" s="11"/>
      <c r="E19" s="11"/>
      <c r="F19" s="11"/>
      <c r="G19" s="11"/>
      <c r="H19" s="154"/>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6"/>
      <c r="AK19" s="71" t="s">
        <v>124</v>
      </c>
      <c r="AM19" s="72" t="str">
        <f>IF(AD23="","",AD23)</f>
        <v/>
      </c>
      <c r="AN19" s="71"/>
      <c r="AQ19" s="67"/>
    </row>
    <row r="20" spans="1:94" ht="18" customHeight="1" x14ac:dyDescent="0.15">
      <c r="B20" s="10" t="s">
        <v>4</v>
      </c>
      <c r="C20" s="11"/>
      <c r="D20" s="11"/>
      <c r="E20" s="11"/>
      <c r="F20" s="11"/>
      <c r="G20" s="11"/>
      <c r="H20" s="132"/>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4"/>
      <c r="AK20" s="71"/>
      <c r="AM20" s="72"/>
      <c r="AN20" s="71"/>
      <c r="AQ20" s="67"/>
    </row>
    <row r="21" spans="1:94" ht="18" customHeight="1" x14ac:dyDescent="0.15">
      <c r="B21" s="10" t="s">
        <v>5</v>
      </c>
      <c r="C21" s="11"/>
      <c r="D21" s="11"/>
      <c r="E21" s="11"/>
      <c r="F21" s="11"/>
      <c r="G21" s="11"/>
      <c r="H21" s="132"/>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4"/>
      <c r="AK21" s="71" t="s">
        <v>115</v>
      </c>
      <c r="AM21" s="72">
        <f>IF(H23="既存事業所",0,1)</f>
        <v>1</v>
      </c>
      <c r="AN21" s="71" t="str">
        <f>IF(AM21=0,"既存","新規")</f>
        <v>新規</v>
      </c>
      <c r="AQ21" s="67"/>
    </row>
    <row r="22" spans="1:94" ht="18" customHeight="1" x14ac:dyDescent="0.15">
      <c r="B22" s="10" t="s">
        <v>21</v>
      </c>
      <c r="C22" s="11"/>
      <c r="D22" s="11"/>
      <c r="E22" s="11"/>
      <c r="F22" s="11"/>
      <c r="G22" s="11"/>
      <c r="H22" s="132"/>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4"/>
      <c r="AK22" s="71"/>
      <c r="AM22" s="72"/>
      <c r="AN22" s="71"/>
      <c r="AQ22" s="67"/>
    </row>
    <row r="23" spans="1:94" ht="18" customHeight="1" x14ac:dyDescent="0.15">
      <c r="B23" s="242" t="s">
        <v>138</v>
      </c>
      <c r="C23" s="243"/>
      <c r="D23" s="243"/>
      <c r="E23" s="243"/>
      <c r="F23" s="243"/>
      <c r="G23" s="243"/>
      <c r="H23" s="181"/>
      <c r="I23" s="182"/>
      <c r="J23" s="182"/>
      <c r="K23" s="182"/>
      <c r="L23" s="182"/>
      <c r="M23" s="182"/>
      <c r="N23" s="182"/>
      <c r="O23" s="183"/>
      <c r="P23" s="244" t="s">
        <v>139</v>
      </c>
      <c r="Q23" s="245"/>
      <c r="R23" s="245"/>
      <c r="S23" s="245"/>
      <c r="T23" s="245"/>
      <c r="U23" s="245"/>
      <c r="V23" s="245"/>
      <c r="W23" s="245"/>
      <c r="X23" s="245"/>
      <c r="Y23" s="245"/>
      <c r="Z23" s="237"/>
      <c r="AA23" s="244" t="s">
        <v>140</v>
      </c>
      <c r="AB23" s="245"/>
      <c r="AC23" s="245"/>
      <c r="AD23" s="135"/>
      <c r="AE23" s="135"/>
      <c r="AF23" s="237" t="s">
        <v>141</v>
      </c>
      <c r="AG23" s="238"/>
      <c r="AH23" s="238"/>
      <c r="AJ23" s="62"/>
      <c r="AK23" s="63"/>
      <c r="AL23" s="63"/>
      <c r="AM23" s="63"/>
      <c r="AN23" s="62"/>
      <c r="AO23" s="62"/>
      <c r="AP23" s="62"/>
      <c r="AQ23" s="62"/>
      <c r="AR23" s="62"/>
      <c r="AS23" s="62"/>
      <c r="AT23" s="62"/>
      <c r="AU23" s="62"/>
      <c r="AV23" s="62"/>
      <c r="AW23" s="62"/>
      <c r="AX23" s="62"/>
      <c r="AY23" s="62"/>
      <c r="AZ23" s="62"/>
      <c r="BA23" s="62"/>
      <c r="BB23" s="62"/>
      <c r="BC23" s="62"/>
      <c r="BD23" s="62"/>
      <c r="BE23" s="6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row>
    <row r="24" spans="1:94" ht="18" customHeight="1" x14ac:dyDescent="0.15">
      <c r="B24" s="151" t="s">
        <v>15</v>
      </c>
      <c r="C24" s="152"/>
      <c r="D24" s="11" t="s">
        <v>6</v>
      </c>
      <c r="E24" s="11"/>
      <c r="F24" s="11"/>
      <c r="G24" s="11"/>
      <c r="H24" s="132"/>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4"/>
      <c r="AQ24" s="67"/>
    </row>
    <row r="25" spans="1:94" ht="18" customHeight="1" x14ac:dyDescent="0.15">
      <c r="B25" s="153"/>
      <c r="C25" s="152"/>
      <c r="D25" s="11" t="s">
        <v>8</v>
      </c>
      <c r="E25" s="11"/>
      <c r="F25" s="11"/>
      <c r="G25" s="11"/>
      <c r="H25" s="132"/>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4"/>
      <c r="AQ25" s="67"/>
    </row>
    <row r="26" spans="1:94" ht="18" customHeight="1" x14ac:dyDescent="0.15">
      <c r="B26" s="153"/>
      <c r="C26" s="152"/>
      <c r="D26" s="11" t="s">
        <v>9</v>
      </c>
      <c r="E26" s="11"/>
      <c r="F26" s="11"/>
      <c r="G26" s="11"/>
      <c r="H26" s="132"/>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4"/>
      <c r="AQ26" s="67"/>
    </row>
    <row r="27" spans="1:94" ht="18" customHeight="1" x14ac:dyDescent="0.15">
      <c r="B27" s="153"/>
      <c r="C27" s="152"/>
      <c r="D27" s="11" t="s">
        <v>7</v>
      </c>
      <c r="E27" s="11"/>
      <c r="F27" s="11"/>
      <c r="G27" s="11"/>
      <c r="H27" s="132"/>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4"/>
      <c r="AQ27" s="67"/>
    </row>
    <row r="28" spans="1:94" ht="18" customHeight="1" x14ac:dyDescent="0.15">
      <c r="B28" s="153"/>
      <c r="C28" s="152"/>
      <c r="D28" s="11" t="s">
        <v>10</v>
      </c>
      <c r="E28" s="11"/>
      <c r="F28" s="11"/>
      <c r="G28" s="11"/>
      <c r="H28" s="132"/>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4"/>
      <c r="AQ28" s="67"/>
    </row>
    <row r="29" spans="1:94" ht="18" customHeight="1" x14ac:dyDescent="0.15">
      <c r="B29" s="153"/>
      <c r="C29" s="152"/>
      <c r="D29" s="11" t="s">
        <v>11</v>
      </c>
      <c r="E29" s="11"/>
      <c r="F29" s="11"/>
      <c r="G29" s="11"/>
      <c r="H29" s="132"/>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4"/>
      <c r="AQ29" s="67"/>
    </row>
    <row r="30" spans="1:94" ht="18" customHeight="1" x14ac:dyDescent="0.15">
      <c r="B30" s="153"/>
      <c r="C30" s="152"/>
      <c r="D30" s="11" t="s">
        <v>12</v>
      </c>
      <c r="E30" s="11"/>
      <c r="F30" s="11"/>
      <c r="G30" s="11"/>
      <c r="H30" s="132"/>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4"/>
      <c r="AQ30" s="67"/>
    </row>
    <row r="31" spans="1:94" ht="12" customHeight="1" x14ac:dyDescent="0.15">
      <c r="C31" s="61" t="s">
        <v>153</v>
      </c>
      <c r="AQ31" s="67"/>
    </row>
    <row r="32" spans="1:94" ht="12" customHeight="1" x14ac:dyDescent="0.15">
      <c r="C32" s="61" t="s">
        <v>154</v>
      </c>
      <c r="AQ32" s="67"/>
    </row>
    <row r="33" spans="1:94" ht="12" customHeight="1" x14ac:dyDescent="0.15">
      <c r="C33" s="65" t="str">
        <f>IF(AK33=1,AM33,"")</f>
        <v/>
      </c>
      <c r="AK33" s="66">
        <f>IF(AND(AM21=0,AM19&lt;&gt;23,AM19&lt;&gt;0),1,0)</f>
        <v>0</v>
      </c>
      <c r="AM33" s="64" t="s">
        <v>148</v>
      </c>
      <c r="AQ33" s="67"/>
    </row>
    <row r="34" spans="1:94" ht="12" customHeight="1" x14ac:dyDescent="0.15">
      <c r="AJ34" s="70"/>
      <c r="AK34" s="70"/>
      <c r="AL34" s="70"/>
      <c r="AM34" s="70"/>
      <c r="AN34" s="70"/>
      <c r="AO34" s="70"/>
      <c r="AP34" s="70"/>
      <c r="AQ34" s="70"/>
      <c r="AR34" s="70"/>
      <c r="AS34" s="70"/>
      <c r="AT34" s="70"/>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row>
    <row r="35" spans="1:94" ht="15" customHeight="1" x14ac:dyDescent="0.15">
      <c r="A35" s="2" t="s">
        <v>142</v>
      </c>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row>
    <row r="36" spans="1:94" ht="15" customHeight="1" x14ac:dyDescent="0.15">
      <c r="A36" s="2" t="s">
        <v>143</v>
      </c>
      <c r="AJ36" s="70"/>
      <c r="AK36" s="70"/>
      <c r="AL36" s="70"/>
      <c r="AM36" s="70"/>
      <c r="AN36" s="70"/>
      <c r="AO36" s="70"/>
      <c r="AP36" s="70"/>
      <c r="AQ36" s="70"/>
      <c r="AR36" s="70"/>
      <c r="AS36" s="70"/>
      <c r="AT36" s="70"/>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row>
    <row r="37" spans="1:94" ht="15" customHeight="1" x14ac:dyDescent="0.15">
      <c r="AJ37" s="70"/>
      <c r="AK37" s="70"/>
      <c r="AL37" s="70"/>
      <c r="AM37" s="70"/>
      <c r="AN37" s="70"/>
      <c r="AO37" s="70"/>
      <c r="AP37" s="70"/>
      <c r="AQ37" s="70"/>
      <c r="AR37" s="70"/>
      <c r="AS37" s="70"/>
      <c r="AT37" s="70"/>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row>
    <row r="38" spans="1:94" ht="15" customHeight="1" x14ac:dyDescent="0.15">
      <c r="C38" s="166"/>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8"/>
      <c r="AJ38" s="70"/>
      <c r="AK38" s="70"/>
      <c r="AL38" s="70"/>
      <c r="AM38" s="70"/>
      <c r="AN38" s="70"/>
      <c r="AO38" s="70"/>
      <c r="AP38" s="70"/>
      <c r="AQ38" s="70"/>
      <c r="AR38" s="70"/>
      <c r="AS38" s="70"/>
      <c r="AT38" s="70"/>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row>
    <row r="39" spans="1:94" ht="15" customHeight="1" x14ac:dyDescent="0.15">
      <c r="C39" s="169"/>
      <c r="D39" s="170"/>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1"/>
      <c r="AJ39" s="70"/>
      <c r="AK39" s="70"/>
      <c r="AL39" s="70"/>
      <c r="AM39" s="70"/>
      <c r="AN39" s="70"/>
      <c r="AO39" s="70"/>
      <c r="AP39" s="70"/>
      <c r="AQ39" s="70"/>
      <c r="AR39" s="70"/>
      <c r="AS39" s="70"/>
      <c r="AT39" s="70"/>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row>
    <row r="40" spans="1:94" ht="15" customHeight="1" x14ac:dyDescent="0.15">
      <c r="C40" s="169"/>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1"/>
      <c r="AJ40" s="70"/>
      <c r="AK40" s="70"/>
      <c r="AL40" s="70"/>
      <c r="AM40" s="70"/>
      <c r="AN40" s="70"/>
      <c r="AO40" s="70"/>
      <c r="AP40" s="70"/>
      <c r="AQ40" s="70"/>
      <c r="AR40" s="70"/>
      <c r="AS40" s="70"/>
      <c r="AT40" s="70"/>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row>
    <row r="41" spans="1:94" ht="15" customHeight="1" x14ac:dyDescent="0.15">
      <c r="C41" s="169"/>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1"/>
      <c r="AJ41" s="70"/>
      <c r="AK41" s="70"/>
      <c r="AL41" s="70"/>
      <c r="AM41" s="70"/>
      <c r="AN41" s="70"/>
      <c r="AO41" s="70"/>
      <c r="AP41" s="70"/>
      <c r="AQ41" s="70"/>
      <c r="AR41" s="70"/>
      <c r="AS41" s="70"/>
      <c r="AT41" s="70"/>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row>
    <row r="42" spans="1:94" ht="15" customHeight="1" x14ac:dyDescent="0.15">
      <c r="C42" s="169"/>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1"/>
      <c r="AJ42" s="70"/>
      <c r="AK42" s="70"/>
      <c r="AL42" s="70"/>
      <c r="AM42" s="70"/>
      <c r="AN42" s="70"/>
      <c r="AO42" s="70"/>
      <c r="AP42" s="70"/>
      <c r="AQ42" s="70"/>
      <c r="AR42" s="70"/>
      <c r="AS42" s="70"/>
      <c r="AT42" s="70"/>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row>
    <row r="43" spans="1:94" ht="15" customHeight="1" x14ac:dyDescent="0.15">
      <c r="C43" s="172"/>
      <c r="D43" s="173"/>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4"/>
      <c r="AJ43" s="70"/>
      <c r="AK43" s="70"/>
      <c r="AL43" s="70"/>
      <c r="AM43" s="70"/>
      <c r="AN43" s="70"/>
      <c r="AO43" s="70"/>
      <c r="AP43" s="70"/>
      <c r="AQ43" s="70"/>
      <c r="AR43" s="70"/>
      <c r="AS43" s="70"/>
      <c r="AT43" s="70"/>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row>
    <row r="44" spans="1:94" ht="15" customHeight="1" x14ac:dyDescent="0.15">
      <c r="AJ44" s="70"/>
      <c r="AK44" s="70"/>
      <c r="AL44" s="70"/>
      <c r="AM44" s="70"/>
      <c r="AN44" s="70"/>
      <c r="AO44" s="70"/>
      <c r="AP44" s="70"/>
      <c r="AQ44" s="70"/>
      <c r="AR44" s="70"/>
      <c r="AS44" s="70"/>
      <c r="AT44" s="70"/>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row>
    <row r="45" spans="1:94" ht="15" customHeight="1" x14ac:dyDescent="0.15">
      <c r="A45" s="2" t="s">
        <v>144</v>
      </c>
      <c r="AJ45" s="70"/>
      <c r="AK45" s="70"/>
      <c r="AL45" s="70"/>
      <c r="AM45" s="70"/>
      <c r="AN45" s="70"/>
      <c r="AO45" s="70"/>
      <c r="AP45" s="70"/>
      <c r="AQ45" s="70"/>
      <c r="AR45" s="70"/>
      <c r="AS45" s="70"/>
      <c r="AT45" s="70"/>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row>
    <row r="46" spans="1:94" ht="15" customHeight="1" x14ac:dyDescent="0.15">
      <c r="AJ46" s="70"/>
      <c r="AK46" s="70"/>
      <c r="AL46" s="70"/>
      <c r="AM46" s="70"/>
      <c r="AN46" s="70"/>
      <c r="AO46" s="70"/>
      <c r="AP46" s="70"/>
      <c r="AQ46" s="70"/>
      <c r="AR46" s="70"/>
      <c r="AS46" s="70"/>
      <c r="AT46" s="70"/>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row>
    <row r="47" spans="1:94" ht="15" customHeight="1" x14ac:dyDescent="0.15">
      <c r="C47" s="10" t="s">
        <v>145</v>
      </c>
      <c r="D47" s="11"/>
      <c r="E47" s="11"/>
      <c r="F47" s="11"/>
      <c r="G47" s="11"/>
      <c r="H47" s="11"/>
      <c r="I47" s="11"/>
      <c r="J47" s="11"/>
      <c r="K47" s="11"/>
      <c r="L47" s="15"/>
      <c r="M47" s="10" t="s">
        <v>146</v>
      </c>
      <c r="N47" s="11"/>
      <c r="O47" s="11"/>
      <c r="P47" s="11"/>
      <c r="Q47" s="11"/>
      <c r="R47" s="11"/>
      <c r="S47" s="11"/>
      <c r="T47" s="11"/>
      <c r="U47" s="11"/>
      <c r="V47" s="15"/>
      <c r="Z47" s="70"/>
      <c r="AA47" s="70"/>
      <c r="AB47" s="70"/>
      <c r="AC47" s="70"/>
      <c r="AD47" s="70"/>
      <c r="AE47" s="70"/>
      <c r="AF47" s="70"/>
      <c r="AG47" s="70"/>
      <c r="AH47" s="70"/>
      <c r="AI47" s="70"/>
      <c r="AJ47" s="70"/>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row>
    <row r="48" spans="1:94" ht="15" customHeight="1" x14ac:dyDescent="0.15">
      <c r="C48" s="138"/>
      <c r="D48" s="139"/>
      <c r="E48" s="139"/>
      <c r="F48" s="139"/>
      <c r="G48" s="139"/>
      <c r="H48" s="139"/>
      <c r="I48" s="142" t="s">
        <v>147</v>
      </c>
      <c r="J48" s="143"/>
      <c r="K48" s="143"/>
      <c r="L48" s="144"/>
      <c r="M48" s="147" t="str">
        <f>V55</f>
        <v/>
      </c>
      <c r="N48" s="148"/>
      <c r="O48" s="148"/>
      <c r="P48" s="148"/>
      <c r="Q48" s="148"/>
      <c r="R48" s="148"/>
      <c r="S48" s="142" t="s">
        <v>147</v>
      </c>
      <c r="T48" s="143"/>
      <c r="U48" s="143"/>
      <c r="V48" s="144"/>
      <c r="Z48" s="70"/>
      <c r="AA48" s="70"/>
      <c r="AB48" s="70"/>
      <c r="AC48" s="70"/>
      <c r="AD48" s="70"/>
      <c r="AE48" s="70"/>
      <c r="AF48" s="70"/>
      <c r="AG48" s="70"/>
      <c r="AH48" s="70"/>
      <c r="AI48" s="70"/>
      <c r="AJ48" s="70"/>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row>
    <row r="49" spans="1:94" ht="15" customHeight="1" x14ac:dyDescent="0.15">
      <c r="C49" s="140"/>
      <c r="D49" s="141"/>
      <c r="E49" s="141"/>
      <c r="F49" s="141"/>
      <c r="G49" s="141"/>
      <c r="H49" s="141"/>
      <c r="I49" s="145"/>
      <c r="J49" s="145"/>
      <c r="K49" s="145"/>
      <c r="L49" s="146"/>
      <c r="M49" s="149"/>
      <c r="N49" s="150"/>
      <c r="O49" s="150"/>
      <c r="P49" s="150"/>
      <c r="Q49" s="150"/>
      <c r="R49" s="150"/>
      <c r="S49" s="145"/>
      <c r="T49" s="145"/>
      <c r="U49" s="145"/>
      <c r="V49" s="146"/>
      <c r="Z49" s="70"/>
      <c r="AA49" s="70"/>
      <c r="AB49" s="70"/>
      <c r="AC49" s="70"/>
      <c r="AD49" s="70"/>
      <c r="AE49" s="70"/>
      <c r="AF49" s="70"/>
      <c r="AG49" s="70"/>
      <c r="AH49" s="70"/>
      <c r="AI49" s="70"/>
      <c r="AJ49" s="70"/>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row>
    <row r="50" spans="1:94" ht="18" customHeight="1" x14ac:dyDescent="0.15">
      <c r="C50" s="61"/>
      <c r="AQ50" s="67"/>
    </row>
    <row r="51" spans="1:94" ht="15" customHeight="1" x14ac:dyDescent="0.15">
      <c r="A51" s="17"/>
      <c r="AK51" s="71" t="s">
        <v>126</v>
      </c>
      <c r="AM51" s="66">
        <f>IF(AM55+AM56+AM71+AM72+AM105+AM106+AM10=0,0,1)</f>
        <v>1</v>
      </c>
      <c r="AN51" s="71"/>
    </row>
    <row r="52" spans="1:94" ht="15" customHeight="1" x14ac:dyDescent="0.15">
      <c r="A52" s="2" t="s">
        <v>23</v>
      </c>
      <c r="N52" s="17" t="s">
        <v>85</v>
      </c>
      <c r="AK52" s="73" t="s">
        <v>19</v>
      </c>
      <c r="AL52" s="72"/>
      <c r="AM52" s="66">
        <f>IF(C55="○",1,0)</f>
        <v>0</v>
      </c>
      <c r="AN52" s="72">
        <f>ROUNDUP((AK63+AL63+AM63-AO68-AO69)/(3-AN70),0)</f>
        <v>0</v>
      </c>
    </row>
    <row r="53" spans="1:94" ht="15" customHeight="1" x14ac:dyDescent="0.15">
      <c r="A53" s="2" t="s">
        <v>18</v>
      </c>
      <c r="AK53" s="73" t="s">
        <v>20</v>
      </c>
      <c r="AL53" s="72"/>
      <c r="AM53" s="66">
        <f>IF(C56="○",1,0)</f>
        <v>0</v>
      </c>
      <c r="AN53" s="72">
        <f>ROUNDUP(AB105,0)</f>
        <v>0</v>
      </c>
    </row>
    <row r="54" spans="1:94" ht="12" customHeight="1" x14ac:dyDescent="0.15"/>
    <row r="55" spans="1:94" ht="15" customHeight="1" x14ac:dyDescent="0.15">
      <c r="C55" s="181"/>
      <c r="D55" s="182"/>
      <c r="E55" s="183"/>
      <c r="F55" s="13" t="s">
        <v>19</v>
      </c>
      <c r="G55" s="13"/>
      <c r="H55" s="13"/>
      <c r="I55" s="13"/>
      <c r="J55" s="13"/>
      <c r="K55" s="13"/>
      <c r="L55" s="13"/>
      <c r="M55" s="13"/>
      <c r="N55" s="13"/>
      <c r="O55" s="13"/>
      <c r="P55" s="13"/>
      <c r="Q55" s="13"/>
      <c r="R55" s="13"/>
      <c r="S55" s="18" t="str">
        <f>IF(C55="○","－","")</f>
        <v/>
      </c>
      <c r="T55" s="19" t="str">
        <f>IF(C55="○","－","")</f>
        <v/>
      </c>
      <c r="U55" s="19" t="str">
        <f>IF(C55="○","→","")</f>
        <v/>
      </c>
      <c r="V55" s="162" t="str">
        <f>IF(AM51=1,"",VLOOKUP(1,AM52:AN53,2,FALSE))</f>
        <v/>
      </c>
      <c r="W55" s="163"/>
      <c r="X55" s="163"/>
      <c r="Y55" s="163"/>
      <c r="Z55" s="163"/>
      <c r="AA55" s="163"/>
      <c r="AB55" s="163"/>
      <c r="AC55" s="177" t="s">
        <v>83</v>
      </c>
      <c r="AD55" s="177"/>
      <c r="AE55" s="177"/>
      <c r="AF55" s="177"/>
      <c r="AG55" s="177"/>
      <c r="AH55" s="178"/>
      <c r="AK55" s="71" t="s">
        <v>110</v>
      </c>
      <c r="AM55" s="66">
        <f>IF(C55=C56,1,0)</f>
        <v>1</v>
      </c>
      <c r="AN55" s="71" t="s">
        <v>116</v>
      </c>
    </row>
    <row r="56" spans="1:94" ht="15" customHeight="1" x14ac:dyDescent="0.15">
      <c r="C56" s="181"/>
      <c r="D56" s="182"/>
      <c r="E56" s="183"/>
      <c r="F56" s="13" t="s">
        <v>20</v>
      </c>
      <c r="G56" s="13"/>
      <c r="H56" s="13"/>
      <c r="I56" s="13"/>
      <c r="J56" s="13"/>
      <c r="K56" s="13"/>
      <c r="L56" s="13"/>
      <c r="M56" s="13"/>
      <c r="N56" s="13"/>
      <c r="O56" s="13"/>
      <c r="P56" s="13"/>
      <c r="Q56" s="13"/>
      <c r="R56" s="20"/>
      <c r="S56" s="18" t="str">
        <f>IF(C56="○","－","")</f>
        <v/>
      </c>
      <c r="T56" s="19" t="str">
        <f>IF(C56="○","－","")</f>
        <v/>
      </c>
      <c r="U56" s="19" t="str">
        <f>IF(C56="○","→","")</f>
        <v/>
      </c>
      <c r="V56" s="164"/>
      <c r="W56" s="165"/>
      <c r="X56" s="165"/>
      <c r="Y56" s="165"/>
      <c r="Z56" s="165"/>
      <c r="AA56" s="165"/>
      <c r="AB56" s="165"/>
      <c r="AC56" s="179"/>
      <c r="AD56" s="179"/>
      <c r="AE56" s="179"/>
      <c r="AF56" s="179"/>
      <c r="AG56" s="179"/>
      <c r="AH56" s="180"/>
      <c r="AK56" s="71" t="s">
        <v>114</v>
      </c>
      <c r="AM56" s="66">
        <f>IF(AND(AM21=0,C56="○"),1,0)</f>
        <v>0</v>
      </c>
      <c r="AN56" s="71" t="s">
        <v>117</v>
      </c>
    </row>
    <row r="57" spans="1:94" ht="12" customHeight="1" x14ac:dyDescent="0.15">
      <c r="D57" s="21" t="str">
        <f>IF(AM55=1,AN55,IF(AM56=1,AN56,""))</f>
        <v>※　どちらか一方を選択してください</v>
      </c>
      <c r="F57" s="17"/>
    </row>
    <row r="58" spans="1:94" ht="3" customHeight="1" x14ac:dyDescent="0.15">
      <c r="F58" s="17"/>
    </row>
    <row r="59" spans="1:94" ht="15" customHeight="1" x14ac:dyDescent="0.15">
      <c r="A59" s="2" t="s">
        <v>24</v>
      </c>
    </row>
    <row r="60" spans="1:94" ht="15" customHeight="1" x14ac:dyDescent="0.15">
      <c r="A60" s="22" t="s">
        <v>29</v>
      </c>
    </row>
    <row r="61" spans="1:94" ht="12" customHeight="1" x14ac:dyDescent="0.15"/>
    <row r="62" spans="1:94" ht="18" customHeight="1" x14ac:dyDescent="0.15">
      <c r="D62" s="10" t="s">
        <v>25</v>
      </c>
      <c r="E62" s="11"/>
      <c r="F62" s="11"/>
      <c r="G62" s="11"/>
      <c r="H62" s="11"/>
      <c r="I62" s="12"/>
      <c r="J62" s="13" t="s">
        <v>0</v>
      </c>
      <c r="K62" s="13"/>
      <c r="L62" s="182"/>
      <c r="M62" s="182"/>
      <c r="N62" s="13" t="s">
        <v>26</v>
      </c>
      <c r="O62" s="13"/>
      <c r="P62" s="14"/>
      <c r="Q62" s="12"/>
      <c r="R62" s="13" t="s">
        <v>0</v>
      </c>
      <c r="S62" s="13"/>
      <c r="T62" s="176" t="str">
        <f>IF(L62="","",L62+1)</f>
        <v/>
      </c>
      <c r="U62" s="176"/>
      <c r="V62" s="13" t="s">
        <v>26</v>
      </c>
      <c r="W62" s="13"/>
      <c r="X62" s="14"/>
      <c r="Y62" s="12"/>
      <c r="Z62" s="13" t="s">
        <v>0</v>
      </c>
      <c r="AA62" s="13"/>
      <c r="AB62" s="176" t="str">
        <f>IF(T62="","",T62+1)</f>
        <v/>
      </c>
      <c r="AC62" s="176"/>
      <c r="AD62" s="13" t="s">
        <v>26</v>
      </c>
      <c r="AE62" s="13"/>
      <c r="AF62" s="14"/>
      <c r="AK62" s="72" t="str">
        <f>IF(L62="","",L62)</f>
        <v/>
      </c>
      <c r="AL62" s="72" t="str">
        <f>IF(T62="","",T62)</f>
        <v/>
      </c>
      <c r="AM62" s="72" t="str">
        <f>IF(AB62="","",AB62)</f>
        <v/>
      </c>
    </row>
    <row r="63" spans="1:94" ht="18" customHeight="1" x14ac:dyDescent="0.15">
      <c r="D63" s="10" t="s">
        <v>27</v>
      </c>
      <c r="E63" s="11"/>
      <c r="F63" s="11"/>
      <c r="G63" s="11"/>
      <c r="H63" s="11"/>
      <c r="I63" s="184"/>
      <c r="J63" s="185"/>
      <c r="K63" s="185"/>
      <c r="L63" s="185"/>
      <c r="M63" s="23" t="s">
        <v>71</v>
      </c>
      <c r="N63" s="23"/>
      <c r="O63" s="1"/>
      <c r="P63" s="24"/>
      <c r="Q63" s="184"/>
      <c r="R63" s="185"/>
      <c r="S63" s="185"/>
      <c r="T63" s="185"/>
      <c r="U63" s="23" t="s">
        <v>71</v>
      </c>
      <c r="V63" s="23"/>
      <c r="W63" s="1"/>
      <c r="X63" s="24"/>
      <c r="Y63" s="184"/>
      <c r="Z63" s="185"/>
      <c r="AA63" s="185"/>
      <c r="AB63" s="185"/>
      <c r="AC63" s="23" t="s">
        <v>71</v>
      </c>
      <c r="AD63" s="23"/>
      <c r="AE63" s="1"/>
      <c r="AF63" s="24"/>
      <c r="AK63" s="72">
        <f>I63</f>
        <v>0</v>
      </c>
      <c r="AL63" s="72">
        <f>Q63</f>
        <v>0</v>
      </c>
      <c r="AM63" s="72">
        <f>Y63</f>
        <v>0</v>
      </c>
    </row>
    <row r="64" spans="1:94" ht="12" customHeight="1" x14ac:dyDescent="0.15">
      <c r="E64" s="17" t="s">
        <v>125</v>
      </c>
    </row>
    <row r="65" spans="1:95" ht="12" customHeight="1" x14ac:dyDescent="0.15"/>
    <row r="66" spans="1:95" ht="15" customHeight="1" x14ac:dyDescent="0.15">
      <c r="A66" s="22" t="s">
        <v>152</v>
      </c>
      <c r="N66" s="17" t="s">
        <v>86</v>
      </c>
    </row>
    <row r="67" spans="1:95" ht="12" customHeight="1" x14ac:dyDescent="0.15"/>
    <row r="68" spans="1:95" ht="15" customHeight="1" x14ac:dyDescent="0.15">
      <c r="D68" s="25" t="s">
        <v>26</v>
      </c>
      <c r="E68" s="26"/>
      <c r="F68" s="27"/>
      <c r="G68" s="28" t="s">
        <v>0</v>
      </c>
      <c r="H68" s="28"/>
      <c r="I68" s="157"/>
      <c r="J68" s="157"/>
      <c r="K68" s="28" t="s">
        <v>26</v>
      </c>
      <c r="L68" s="28"/>
      <c r="M68" s="13"/>
      <c r="N68" s="13" t="s">
        <v>73</v>
      </c>
      <c r="O68" s="158" t="str">
        <f>IF(I68=0,"",HLOOKUP(I68,AK62:AM63,2,FALSE))</f>
        <v/>
      </c>
      <c r="P68" s="158"/>
      <c r="Q68" s="158"/>
      <c r="R68" s="158"/>
      <c r="S68" s="23" t="s">
        <v>72</v>
      </c>
      <c r="T68" s="13"/>
      <c r="U68" s="13"/>
      <c r="V68" s="13"/>
      <c r="W68" s="14"/>
      <c r="AK68" s="71">
        <f>I68</f>
        <v>0</v>
      </c>
      <c r="AL68" s="74">
        <f>IF(O68="",0,O68)</f>
        <v>0</v>
      </c>
      <c r="AN68" s="75">
        <f>IF(AK68=0,0,1)</f>
        <v>0</v>
      </c>
      <c r="AO68" s="66">
        <f>AL68*AN68</f>
        <v>0</v>
      </c>
      <c r="BS68" s="66"/>
      <c r="CQ68" s="67"/>
    </row>
    <row r="69" spans="1:95" ht="15" customHeight="1" x14ac:dyDescent="0.15">
      <c r="D69" s="25" t="s">
        <v>26</v>
      </c>
      <c r="E69" s="26"/>
      <c r="F69" s="27"/>
      <c r="G69" s="28" t="s">
        <v>0</v>
      </c>
      <c r="H69" s="28"/>
      <c r="I69" s="157"/>
      <c r="J69" s="157"/>
      <c r="K69" s="28" t="s">
        <v>26</v>
      </c>
      <c r="L69" s="28"/>
      <c r="M69" s="13"/>
      <c r="N69" s="13" t="s">
        <v>73</v>
      </c>
      <c r="O69" s="158" t="str">
        <f>IF(I69=0,"",HLOOKUP(I69,AK62:AM63,2,FALSE))</f>
        <v/>
      </c>
      <c r="P69" s="158"/>
      <c r="Q69" s="158"/>
      <c r="R69" s="158"/>
      <c r="S69" s="23" t="s">
        <v>72</v>
      </c>
      <c r="T69" s="13"/>
      <c r="U69" s="13"/>
      <c r="V69" s="13"/>
      <c r="W69" s="14"/>
      <c r="AK69" s="71">
        <f>I69</f>
        <v>0</v>
      </c>
      <c r="AL69" s="74">
        <f>IF(O69="",0,O69)</f>
        <v>0</v>
      </c>
      <c r="AN69" s="75">
        <f>IF(AK69=0,0,1)</f>
        <v>0</v>
      </c>
      <c r="AO69" s="66">
        <f>AL69*AN69</f>
        <v>0</v>
      </c>
      <c r="BS69" s="66"/>
      <c r="CQ69" s="67"/>
    </row>
    <row r="70" spans="1:95" ht="18" customHeight="1" x14ac:dyDescent="0.15">
      <c r="D70" s="25" t="s">
        <v>28</v>
      </c>
      <c r="E70" s="26"/>
      <c r="F70" s="27"/>
      <c r="G70" s="186"/>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8"/>
      <c r="AN70" s="75">
        <f>AN68+AN69</f>
        <v>0</v>
      </c>
    </row>
    <row r="71" spans="1:95" ht="18" customHeight="1" x14ac:dyDescent="0.15">
      <c r="D71" s="18"/>
      <c r="E71" s="19"/>
      <c r="F71" s="29"/>
      <c r="G71" s="189"/>
      <c r="H71" s="190"/>
      <c r="I71" s="190"/>
      <c r="J71" s="190"/>
      <c r="K71" s="190"/>
      <c r="L71" s="190"/>
      <c r="M71" s="190"/>
      <c r="N71" s="190"/>
      <c r="O71" s="190"/>
      <c r="P71" s="190"/>
      <c r="Q71" s="190"/>
      <c r="R71" s="190"/>
      <c r="S71" s="190"/>
      <c r="T71" s="190"/>
      <c r="U71" s="190"/>
      <c r="V71" s="190"/>
      <c r="W71" s="190"/>
      <c r="X71" s="190"/>
      <c r="Y71" s="190"/>
      <c r="Z71" s="190"/>
      <c r="AA71" s="190"/>
      <c r="AB71" s="190"/>
      <c r="AC71" s="190"/>
      <c r="AD71" s="190"/>
      <c r="AE71" s="190"/>
      <c r="AF71" s="190"/>
      <c r="AG71" s="190"/>
      <c r="AH71" s="191"/>
      <c r="AK71" s="71" t="s">
        <v>110</v>
      </c>
      <c r="AL71" s="71"/>
      <c r="AM71" s="66">
        <f>IF(AND(AM52=1,I68&lt;&gt;"",I68=I69),1,0)</f>
        <v>0</v>
      </c>
      <c r="AN71" s="71" t="s">
        <v>112</v>
      </c>
    </row>
    <row r="72" spans="1:95" ht="18" customHeight="1" x14ac:dyDescent="0.15">
      <c r="D72" s="30"/>
      <c r="E72" s="31"/>
      <c r="F72" s="32"/>
      <c r="G72" s="192"/>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c r="AH72" s="194"/>
      <c r="AK72" s="71" t="s">
        <v>111</v>
      </c>
      <c r="AL72" s="71"/>
      <c r="AM72" s="66">
        <f>IF(AND(AM52=1,AM19&lt;=26,I68&lt;&gt;0,I69&lt;&gt;0),1,0)</f>
        <v>0</v>
      </c>
      <c r="AN72" s="71" t="s">
        <v>113</v>
      </c>
    </row>
    <row r="73" spans="1:95" ht="12" customHeight="1" x14ac:dyDescent="0.15">
      <c r="E73" s="21" t="str">
        <f>IF(AM71=1,AN71,IF(AM72=1,AN72,""))</f>
        <v/>
      </c>
    </row>
    <row r="74" spans="1:95" ht="3" customHeight="1" x14ac:dyDescent="0.15"/>
    <row r="75" spans="1:95" ht="15" customHeight="1" x14ac:dyDescent="0.15">
      <c r="A75" s="22" t="s">
        <v>30</v>
      </c>
    </row>
    <row r="76" spans="1:95" ht="15" customHeight="1" x14ac:dyDescent="0.15">
      <c r="A76" s="33" t="s">
        <v>31</v>
      </c>
    </row>
    <row r="77" spans="1:95" ht="12" customHeight="1" x14ac:dyDescent="0.15"/>
    <row r="78" spans="1:95" ht="15" customHeight="1" x14ac:dyDescent="0.15">
      <c r="D78" s="181"/>
      <c r="E78" s="182"/>
      <c r="F78" s="183"/>
      <c r="G78" s="13" t="s">
        <v>32</v>
      </c>
      <c r="H78" s="13"/>
      <c r="I78" s="13"/>
      <c r="J78" s="13"/>
      <c r="K78" s="13"/>
      <c r="L78" s="13"/>
      <c r="M78" s="20" t="s">
        <v>87</v>
      </c>
      <c r="N78" s="13"/>
      <c r="O78" s="13"/>
      <c r="P78" s="13"/>
      <c r="Q78" s="13"/>
      <c r="R78" s="13"/>
      <c r="S78" s="13"/>
      <c r="T78" s="13"/>
      <c r="U78" s="13"/>
      <c r="V78" s="13"/>
      <c r="W78" s="13"/>
      <c r="X78" s="13"/>
      <c r="Y78" s="13"/>
      <c r="Z78" s="13"/>
      <c r="AA78" s="13"/>
      <c r="AB78" s="13"/>
      <c r="AC78" s="13"/>
      <c r="AD78" s="13"/>
      <c r="AE78" s="13"/>
      <c r="AF78" s="13"/>
      <c r="AG78" s="13"/>
      <c r="AH78" s="14"/>
    </row>
    <row r="79" spans="1:95" ht="15" customHeight="1" x14ac:dyDescent="0.15">
      <c r="D79" s="181"/>
      <c r="E79" s="182"/>
      <c r="F79" s="183"/>
      <c r="G79" s="13" t="s">
        <v>33</v>
      </c>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4"/>
    </row>
    <row r="80" spans="1:95" ht="15" customHeight="1" x14ac:dyDescent="0.15">
      <c r="D80" s="181"/>
      <c r="E80" s="182"/>
      <c r="F80" s="183"/>
      <c r="G80" s="13" t="s">
        <v>69</v>
      </c>
      <c r="H80" s="13"/>
      <c r="I80" s="13"/>
      <c r="J80" s="13"/>
      <c r="K80" s="13"/>
      <c r="L80" s="13"/>
      <c r="M80" s="20" t="s">
        <v>70</v>
      </c>
      <c r="N80" s="13"/>
      <c r="O80" s="13"/>
      <c r="P80" s="13"/>
      <c r="Q80" s="13"/>
      <c r="R80" s="13"/>
      <c r="S80" s="13"/>
      <c r="T80" s="13"/>
      <c r="U80" s="13"/>
      <c r="V80" s="13"/>
      <c r="W80" s="13"/>
      <c r="X80" s="13"/>
      <c r="Y80" s="13"/>
      <c r="Z80" s="13"/>
      <c r="AA80" s="13"/>
      <c r="AB80" s="13"/>
      <c r="AC80" s="13"/>
      <c r="AD80" s="13"/>
      <c r="AE80" s="13"/>
      <c r="AF80" s="13"/>
      <c r="AG80" s="13"/>
      <c r="AH80" s="14"/>
    </row>
    <row r="81" spans="1:40" ht="15" customHeight="1" x14ac:dyDescent="0.15"/>
    <row r="82" spans="1:40" ht="15" customHeight="1" x14ac:dyDescent="0.15">
      <c r="A82" s="2" t="s">
        <v>34</v>
      </c>
    </row>
    <row r="83" spans="1:40" ht="12" customHeight="1" x14ac:dyDescent="0.15"/>
    <row r="84" spans="1:40" ht="15" customHeight="1" x14ac:dyDescent="0.15">
      <c r="C84" s="100" t="s">
        <v>35</v>
      </c>
      <c r="D84" s="101"/>
      <c r="E84" s="101"/>
      <c r="F84" s="101"/>
      <c r="G84" s="101"/>
      <c r="H84" s="101"/>
      <c r="I84" s="101"/>
      <c r="J84" s="101"/>
      <c r="K84" s="34" t="s">
        <v>97</v>
      </c>
      <c r="L84" s="35"/>
      <c r="M84" s="35"/>
      <c r="N84" s="35"/>
      <c r="O84" s="35"/>
      <c r="P84" s="35"/>
      <c r="Q84" s="35"/>
      <c r="R84" s="35"/>
      <c r="S84" s="35"/>
      <c r="T84" s="35"/>
      <c r="U84" s="36"/>
      <c r="V84" s="100" t="s">
        <v>98</v>
      </c>
      <c r="W84" s="101"/>
      <c r="X84" s="101"/>
      <c r="Y84" s="101"/>
      <c r="Z84" s="101"/>
      <c r="AA84" s="104"/>
      <c r="AB84" s="101" t="s">
        <v>99</v>
      </c>
      <c r="AC84" s="101"/>
      <c r="AD84" s="101"/>
      <c r="AE84" s="101"/>
      <c r="AF84" s="101"/>
      <c r="AG84" s="101"/>
      <c r="AH84" s="104"/>
    </row>
    <row r="85" spans="1:40" ht="15" customHeight="1" x14ac:dyDescent="0.15">
      <c r="C85" s="102"/>
      <c r="D85" s="103"/>
      <c r="E85" s="103"/>
      <c r="F85" s="103"/>
      <c r="G85" s="103"/>
      <c r="H85" s="103"/>
      <c r="I85" s="103"/>
      <c r="J85" s="103"/>
      <c r="K85" s="136" t="s">
        <v>104</v>
      </c>
      <c r="L85" s="137"/>
      <c r="M85" s="137"/>
      <c r="N85" s="131" t="s">
        <v>105</v>
      </c>
      <c r="O85" s="131"/>
      <c r="P85" s="131"/>
      <c r="Q85" s="106"/>
      <c r="R85" s="106"/>
      <c r="S85" s="106"/>
      <c r="T85" s="106"/>
      <c r="U85" s="107"/>
      <c r="V85" s="102"/>
      <c r="W85" s="103"/>
      <c r="X85" s="103"/>
      <c r="Y85" s="103"/>
      <c r="Z85" s="103"/>
      <c r="AA85" s="105"/>
      <c r="AB85" s="103"/>
      <c r="AC85" s="103"/>
      <c r="AD85" s="103"/>
      <c r="AE85" s="103"/>
      <c r="AF85" s="103"/>
      <c r="AG85" s="103"/>
      <c r="AH85" s="105"/>
    </row>
    <row r="86" spans="1:40" ht="15" customHeight="1" x14ac:dyDescent="0.15">
      <c r="C86" s="195" t="s">
        <v>47</v>
      </c>
      <c r="D86" s="20" t="s">
        <v>36</v>
      </c>
      <c r="E86" s="37"/>
      <c r="F86" s="37"/>
      <c r="G86" s="37"/>
      <c r="H86" s="37"/>
      <c r="I86" s="37"/>
      <c r="J86" s="38"/>
      <c r="K86" s="127">
        <v>85</v>
      </c>
      <c r="L86" s="128"/>
      <c r="M86" s="128"/>
      <c r="N86" s="122">
        <v>100</v>
      </c>
      <c r="O86" s="122"/>
      <c r="P86" s="122"/>
      <c r="Q86" s="88" t="s">
        <v>96</v>
      </c>
      <c r="R86" s="88"/>
      <c r="S86" s="88"/>
      <c r="T86" s="88"/>
      <c r="U86" s="89"/>
      <c r="V86" s="90"/>
      <c r="W86" s="91"/>
      <c r="X86" s="91"/>
      <c r="Y86" s="91"/>
      <c r="Z86" s="82" t="s">
        <v>109</v>
      </c>
      <c r="AA86" s="83"/>
      <c r="AB86" s="116">
        <f>IF($AM$19&lt;=26,K86*V86/1000,N86*V86/1000)</f>
        <v>0</v>
      </c>
      <c r="AC86" s="117"/>
      <c r="AD86" s="117"/>
      <c r="AE86" s="117"/>
      <c r="AF86" s="82" t="s">
        <v>107</v>
      </c>
      <c r="AG86" s="82"/>
      <c r="AH86" s="83"/>
    </row>
    <row r="87" spans="1:40" ht="15" customHeight="1" x14ac:dyDescent="0.15">
      <c r="C87" s="196"/>
      <c r="D87" s="20" t="s">
        <v>37</v>
      </c>
      <c r="E87" s="37"/>
      <c r="F87" s="37"/>
      <c r="G87" s="37"/>
      <c r="H87" s="37"/>
      <c r="I87" s="37"/>
      <c r="J87" s="38"/>
      <c r="K87" s="127">
        <v>60</v>
      </c>
      <c r="L87" s="128"/>
      <c r="M87" s="128"/>
      <c r="N87" s="122">
        <v>75</v>
      </c>
      <c r="O87" s="122"/>
      <c r="P87" s="122"/>
      <c r="Q87" s="88" t="s">
        <v>96</v>
      </c>
      <c r="R87" s="88"/>
      <c r="S87" s="88"/>
      <c r="T87" s="88"/>
      <c r="U87" s="89"/>
      <c r="V87" s="90"/>
      <c r="W87" s="91"/>
      <c r="X87" s="91"/>
      <c r="Y87" s="91"/>
      <c r="Z87" s="82" t="s">
        <v>109</v>
      </c>
      <c r="AA87" s="83"/>
      <c r="AB87" s="116">
        <f>IF($AM$19&lt;=26,K87*V87/1000,N87*V87/1000)</f>
        <v>0</v>
      </c>
      <c r="AC87" s="117"/>
      <c r="AD87" s="117"/>
      <c r="AE87" s="117"/>
      <c r="AF87" s="82" t="s">
        <v>107</v>
      </c>
      <c r="AG87" s="82"/>
      <c r="AH87" s="83"/>
    </row>
    <row r="88" spans="1:40" ht="15" customHeight="1" x14ac:dyDescent="0.15">
      <c r="C88" s="196"/>
      <c r="D88" s="39" t="s">
        <v>38</v>
      </c>
      <c r="E88" s="40"/>
      <c r="F88" s="40"/>
      <c r="G88" s="40"/>
      <c r="H88" s="40"/>
      <c r="I88" s="40"/>
      <c r="J88" s="41"/>
      <c r="K88" s="129">
        <v>320</v>
      </c>
      <c r="L88" s="130"/>
      <c r="M88" s="130"/>
      <c r="N88" s="123">
        <v>380</v>
      </c>
      <c r="O88" s="123"/>
      <c r="P88" s="123"/>
      <c r="Q88" s="92" t="s">
        <v>96</v>
      </c>
      <c r="R88" s="92"/>
      <c r="S88" s="92"/>
      <c r="T88" s="92"/>
      <c r="U88" s="93"/>
      <c r="V88" s="112"/>
      <c r="W88" s="113"/>
      <c r="X88" s="113"/>
      <c r="Y88" s="113"/>
      <c r="Z88" s="84" t="s">
        <v>108</v>
      </c>
      <c r="AA88" s="85"/>
      <c r="AB88" s="108">
        <f>IF($AM$19&lt;=26,K88*V88/1000,(N88*V88+N89*V89)/1000)</f>
        <v>0</v>
      </c>
      <c r="AC88" s="109"/>
      <c r="AD88" s="109"/>
      <c r="AE88" s="109"/>
      <c r="AF88" s="96" t="s">
        <v>107</v>
      </c>
      <c r="AG88" s="96"/>
      <c r="AH88" s="97"/>
    </row>
    <row r="89" spans="1:40" ht="15" customHeight="1" x14ac:dyDescent="0.15">
      <c r="C89" s="196"/>
      <c r="D89" s="42"/>
      <c r="E89" s="43" t="s">
        <v>106</v>
      </c>
      <c r="F89" s="43"/>
      <c r="G89" s="43"/>
      <c r="H89" s="43"/>
      <c r="I89" s="43"/>
      <c r="J89" s="44"/>
      <c r="K89" s="125" t="s">
        <v>103</v>
      </c>
      <c r="L89" s="126"/>
      <c r="M89" s="126"/>
      <c r="N89" s="121">
        <v>610</v>
      </c>
      <c r="O89" s="121"/>
      <c r="P89" s="121"/>
      <c r="Q89" s="94"/>
      <c r="R89" s="94"/>
      <c r="S89" s="94"/>
      <c r="T89" s="94"/>
      <c r="U89" s="95"/>
      <c r="V89" s="114"/>
      <c r="W89" s="115"/>
      <c r="X89" s="115"/>
      <c r="Y89" s="115"/>
      <c r="Z89" s="86" t="s">
        <v>108</v>
      </c>
      <c r="AA89" s="87"/>
      <c r="AB89" s="110"/>
      <c r="AC89" s="111"/>
      <c r="AD89" s="111"/>
      <c r="AE89" s="111"/>
      <c r="AF89" s="98"/>
      <c r="AG89" s="98"/>
      <c r="AH89" s="99"/>
      <c r="AK89" s="72"/>
      <c r="AL89" s="72"/>
      <c r="AN89" s="76">
        <f>V89</f>
        <v>0</v>
      </c>
    </row>
    <row r="90" spans="1:40" ht="15" customHeight="1" x14ac:dyDescent="0.15">
      <c r="C90" s="196"/>
      <c r="D90" s="20" t="s">
        <v>39</v>
      </c>
      <c r="E90" s="37"/>
      <c r="F90" s="37"/>
      <c r="G90" s="37"/>
      <c r="H90" s="37"/>
      <c r="I90" s="37"/>
      <c r="J90" s="38"/>
      <c r="K90" s="127">
        <v>215</v>
      </c>
      <c r="L90" s="128"/>
      <c r="M90" s="128"/>
      <c r="N90" s="122">
        <v>260</v>
      </c>
      <c r="O90" s="122"/>
      <c r="P90" s="122"/>
      <c r="Q90" s="88" t="s">
        <v>96</v>
      </c>
      <c r="R90" s="88"/>
      <c r="S90" s="88"/>
      <c r="T90" s="88"/>
      <c r="U90" s="89"/>
      <c r="V90" s="90"/>
      <c r="W90" s="91"/>
      <c r="X90" s="91"/>
      <c r="Y90" s="91"/>
      <c r="Z90" s="82" t="s">
        <v>108</v>
      </c>
      <c r="AA90" s="83"/>
      <c r="AB90" s="116">
        <f>IF($AM$19&lt;=26,K90*V90/1000,N90*V90/1000)</f>
        <v>0</v>
      </c>
      <c r="AC90" s="117"/>
      <c r="AD90" s="117"/>
      <c r="AE90" s="117"/>
      <c r="AF90" s="82" t="s">
        <v>107</v>
      </c>
      <c r="AG90" s="82"/>
      <c r="AH90" s="83"/>
      <c r="AK90" s="72"/>
      <c r="AL90" s="72"/>
    </row>
    <row r="91" spans="1:40" ht="15" customHeight="1" x14ac:dyDescent="0.15">
      <c r="C91" s="196"/>
      <c r="D91" s="39" t="s">
        <v>40</v>
      </c>
      <c r="E91" s="40"/>
      <c r="F91" s="40"/>
      <c r="G91" s="40"/>
      <c r="H91" s="40"/>
      <c r="I91" s="40"/>
      <c r="J91" s="41"/>
      <c r="K91" s="129">
        <v>130</v>
      </c>
      <c r="L91" s="130"/>
      <c r="M91" s="130"/>
      <c r="N91" s="123">
        <v>160</v>
      </c>
      <c r="O91" s="123"/>
      <c r="P91" s="123"/>
      <c r="Q91" s="92" t="s">
        <v>96</v>
      </c>
      <c r="R91" s="92"/>
      <c r="S91" s="92"/>
      <c r="T91" s="92"/>
      <c r="U91" s="93"/>
      <c r="V91" s="112"/>
      <c r="W91" s="113"/>
      <c r="X91" s="113"/>
      <c r="Y91" s="113"/>
      <c r="Z91" s="84" t="s">
        <v>108</v>
      </c>
      <c r="AA91" s="85"/>
      <c r="AB91" s="108">
        <f>IF($AM$19&lt;=26,K91*V91/1000,(N91*V91+N92*V92)/1000)</f>
        <v>0</v>
      </c>
      <c r="AC91" s="109"/>
      <c r="AD91" s="109"/>
      <c r="AE91" s="109"/>
      <c r="AF91" s="96" t="s">
        <v>107</v>
      </c>
      <c r="AG91" s="96"/>
      <c r="AH91" s="97"/>
      <c r="AK91" s="72"/>
      <c r="AL91" s="72"/>
    </row>
    <row r="92" spans="1:40" ht="15" customHeight="1" x14ac:dyDescent="0.15">
      <c r="C92" s="196"/>
      <c r="D92" s="42"/>
      <c r="E92" s="43" t="s">
        <v>100</v>
      </c>
      <c r="F92" s="43"/>
      <c r="G92" s="43"/>
      <c r="H92" s="43"/>
      <c r="I92" s="43"/>
      <c r="J92" s="44"/>
      <c r="K92" s="125" t="s">
        <v>103</v>
      </c>
      <c r="L92" s="126"/>
      <c r="M92" s="126"/>
      <c r="N92" s="121">
        <v>225</v>
      </c>
      <c r="O92" s="121"/>
      <c r="P92" s="121"/>
      <c r="Q92" s="94"/>
      <c r="R92" s="94"/>
      <c r="S92" s="94"/>
      <c r="T92" s="94"/>
      <c r="U92" s="95"/>
      <c r="V92" s="114"/>
      <c r="W92" s="115"/>
      <c r="X92" s="115"/>
      <c r="Y92" s="115"/>
      <c r="Z92" s="86" t="s">
        <v>108</v>
      </c>
      <c r="AA92" s="87"/>
      <c r="AB92" s="110"/>
      <c r="AC92" s="111"/>
      <c r="AD92" s="111"/>
      <c r="AE92" s="111"/>
      <c r="AF92" s="98"/>
      <c r="AG92" s="98"/>
      <c r="AH92" s="99"/>
      <c r="AK92" s="72"/>
      <c r="AL92" s="72"/>
      <c r="AN92" s="76">
        <f>V92</f>
        <v>0</v>
      </c>
    </row>
    <row r="93" spans="1:40" ht="15" customHeight="1" x14ac:dyDescent="0.15">
      <c r="C93" s="196"/>
      <c r="D93" s="20" t="s">
        <v>41</v>
      </c>
      <c r="E93" s="37"/>
      <c r="F93" s="37"/>
      <c r="G93" s="37"/>
      <c r="H93" s="37"/>
      <c r="I93" s="37"/>
      <c r="J93" s="38"/>
      <c r="K93" s="127">
        <v>150</v>
      </c>
      <c r="L93" s="128"/>
      <c r="M93" s="128"/>
      <c r="N93" s="122">
        <v>180</v>
      </c>
      <c r="O93" s="122"/>
      <c r="P93" s="122"/>
      <c r="Q93" s="88" t="s">
        <v>96</v>
      </c>
      <c r="R93" s="88"/>
      <c r="S93" s="88"/>
      <c r="T93" s="88"/>
      <c r="U93" s="89"/>
      <c r="V93" s="90"/>
      <c r="W93" s="91"/>
      <c r="X93" s="91"/>
      <c r="Y93" s="91"/>
      <c r="Z93" s="82" t="s">
        <v>108</v>
      </c>
      <c r="AA93" s="83"/>
      <c r="AB93" s="116">
        <f>IF($AM$19&lt;=26,K93*V93/1000,N93*V93/1000)</f>
        <v>0</v>
      </c>
      <c r="AC93" s="117"/>
      <c r="AD93" s="117"/>
      <c r="AE93" s="117"/>
      <c r="AF93" s="82" t="s">
        <v>107</v>
      </c>
      <c r="AG93" s="82"/>
      <c r="AH93" s="83"/>
      <c r="AK93" s="72"/>
      <c r="AL93" s="72"/>
    </row>
    <row r="94" spans="1:40" ht="15" customHeight="1" x14ac:dyDescent="0.15">
      <c r="C94" s="196"/>
      <c r="D94" s="39" t="s">
        <v>42</v>
      </c>
      <c r="E94" s="40"/>
      <c r="F94" s="40"/>
      <c r="G94" s="40"/>
      <c r="H94" s="40"/>
      <c r="I94" s="40"/>
      <c r="J94" s="41"/>
      <c r="K94" s="129">
        <v>50</v>
      </c>
      <c r="L94" s="130"/>
      <c r="M94" s="130"/>
      <c r="N94" s="123">
        <v>60</v>
      </c>
      <c r="O94" s="123"/>
      <c r="P94" s="123"/>
      <c r="Q94" s="92" t="s">
        <v>96</v>
      </c>
      <c r="R94" s="92"/>
      <c r="S94" s="92"/>
      <c r="T94" s="92"/>
      <c r="U94" s="93"/>
      <c r="V94" s="112"/>
      <c r="W94" s="113"/>
      <c r="X94" s="113"/>
      <c r="Y94" s="113"/>
      <c r="Z94" s="84" t="s">
        <v>108</v>
      </c>
      <c r="AA94" s="85"/>
      <c r="AB94" s="108">
        <f>IF($AM$19&lt;=26,K94*V94/1000,(N94*V94+N95*V95)/1000)</f>
        <v>0</v>
      </c>
      <c r="AC94" s="109"/>
      <c r="AD94" s="109"/>
      <c r="AE94" s="109"/>
      <c r="AF94" s="96" t="s">
        <v>107</v>
      </c>
      <c r="AG94" s="96"/>
      <c r="AH94" s="97"/>
      <c r="AK94" s="72"/>
      <c r="AL94" s="72"/>
    </row>
    <row r="95" spans="1:40" ht="15" customHeight="1" x14ac:dyDescent="0.15">
      <c r="C95" s="196"/>
      <c r="D95" s="42"/>
      <c r="E95" s="43" t="s">
        <v>101</v>
      </c>
      <c r="F95" s="43"/>
      <c r="G95" s="43"/>
      <c r="H95" s="43"/>
      <c r="I95" s="43"/>
      <c r="J95" s="44"/>
      <c r="K95" s="125" t="s">
        <v>103</v>
      </c>
      <c r="L95" s="126"/>
      <c r="M95" s="126"/>
      <c r="N95" s="121">
        <v>95</v>
      </c>
      <c r="O95" s="121"/>
      <c r="P95" s="121"/>
      <c r="Q95" s="94"/>
      <c r="R95" s="94"/>
      <c r="S95" s="94"/>
      <c r="T95" s="94"/>
      <c r="U95" s="95"/>
      <c r="V95" s="114"/>
      <c r="W95" s="115"/>
      <c r="X95" s="115"/>
      <c r="Y95" s="115"/>
      <c r="Z95" s="86" t="s">
        <v>108</v>
      </c>
      <c r="AA95" s="87"/>
      <c r="AB95" s="110"/>
      <c r="AC95" s="111"/>
      <c r="AD95" s="111"/>
      <c r="AE95" s="111"/>
      <c r="AF95" s="98"/>
      <c r="AG95" s="98"/>
      <c r="AH95" s="99"/>
      <c r="AK95" s="72"/>
      <c r="AL95" s="72"/>
      <c r="AN95" s="76">
        <f>V95</f>
        <v>0</v>
      </c>
    </row>
    <row r="96" spans="1:40" ht="15" customHeight="1" x14ac:dyDescent="0.15">
      <c r="C96" s="196"/>
      <c r="D96" s="20" t="s">
        <v>43</v>
      </c>
      <c r="E96" s="37"/>
      <c r="F96" s="37"/>
      <c r="G96" s="37"/>
      <c r="H96" s="37"/>
      <c r="I96" s="37"/>
      <c r="J96" s="38"/>
      <c r="K96" s="127">
        <v>150</v>
      </c>
      <c r="L96" s="128"/>
      <c r="M96" s="128"/>
      <c r="N96" s="122">
        <v>185</v>
      </c>
      <c r="O96" s="122"/>
      <c r="P96" s="122"/>
      <c r="Q96" s="88" t="s">
        <v>96</v>
      </c>
      <c r="R96" s="88"/>
      <c r="S96" s="88"/>
      <c r="T96" s="88"/>
      <c r="U96" s="89"/>
      <c r="V96" s="90"/>
      <c r="W96" s="91"/>
      <c r="X96" s="91"/>
      <c r="Y96" s="91"/>
      <c r="Z96" s="82" t="s">
        <v>108</v>
      </c>
      <c r="AA96" s="83"/>
      <c r="AB96" s="116">
        <f>IF($AM$19&lt;=26,K96*V96/1000,N96*V96/1000)</f>
        <v>0</v>
      </c>
      <c r="AC96" s="117"/>
      <c r="AD96" s="117"/>
      <c r="AE96" s="117"/>
      <c r="AF96" s="82" t="s">
        <v>107</v>
      </c>
      <c r="AG96" s="82"/>
      <c r="AH96" s="83"/>
      <c r="AK96" s="72"/>
      <c r="AL96" s="72"/>
    </row>
    <row r="97" spans="1:40" ht="15" customHeight="1" x14ac:dyDescent="0.15">
      <c r="C97" s="196"/>
      <c r="D97" s="20" t="s">
        <v>44</v>
      </c>
      <c r="E97" s="37"/>
      <c r="F97" s="37"/>
      <c r="G97" s="37"/>
      <c r="H97" s="37"/>
      <c r="I97" s="37"/>
      <c r="J97" s="38"/>
      <c r="K97" s="127">
        <v>75</v>
      </c>
      <c r="L97" s="128"/>
      <c r="M97" s="128"/>
      <c r="N97" s="122">
        <v>90</v>
      </c>
      <c r="O97" s="122"/>
      <c r="P97" s="122"/>
      <c r="Q97" s="88" t="s">
        <v>96</v>
      </c>
      <c r="R97" s="88"/>
      <c r="S97" s="88"/>
      <c r="T97" s="88"/>
      <c r="U97" s="89"/>
      <c r="V97" s="90"/>
      <c r="W97" s="91"/>
      <c r="X97" s="91"/>
      <c r="Y97" s="91"/>
      <c r="Z97" s="82" t="s">
        <v>108</v>
      </c>
      <c r="AA97" s="83"/>
      <c r="AB97" s="116">
        <f>IF($AM$19&lt;=26,K97*V97/1000,N97*V97/1000)</f>
        <v>0</v>
      </c>
      <c r="AC97" s="117"/>
      <c r="AD97" s="117"/>
      <c r="AE97" s="117"/>
      <c r="AF97" s="82" t="s">
        <v>107</v>
      </c>
      <c r="AG97" s="82"/>
      <c r="AH97" s="83"/>
      <c r="AK97" s="72"/>
      <c r="AL97" s="72"/>
    </row>
    <row r="98" spans="1:40" ht="15" customHeight="1" x14ac:dyDescent="0.15">
      <c r="C98" s="196"/>
      <c r="D98" s="39" t="s">
        <v>45</v>
      </c>
      <c r="E98" s="40"/>
      <c r="F98" s="40"/>
      <c r="G98" s="40"/>
      <c r="H98" s="40"/>
      <c r="I98" s="40"/>
      <c r="J98" s="41"/>
      <c r="K98" s="129">
        <v>50</v>
      </c>
      <c r="L98" s="130"/>
      <c r="M98" s="130"/>
      <c r="N98" s="123">
        <v>55</v>
      </c>
      <c r="O98" s="123"/>
      <c r="P98" s="123"/>
      <c r="Q98" s="92" t="s">
        <v>96</v>
      </c>
      <c r="R98" s="92"/>
      <c r="S98" s="92"/>
      <c r="T98" s="92"/>
      <c r="U98" s="93"/>
      <c r="V98" s="112"/>
      <c r="W98" s="113"/>
      <c r="X98" s="113"/>
      <c r="Y98" s="113"/>
      <c r="Z98" s="84" t="s">
        <v>108</v>
      </c>
      <c r="AA98" s="85"/>
      <c r="AB98" s="108">
        <f>IF($AM$19&lt;=26,K98*V98/1000,(N98*V98+N99*V99)/1000)</f>
        <v>0</v>
      </c>
      <c r="AC98" s="109"/>
      <c r="AD98" s="109"/>
      <c r="AE98" s="109"/>
      <c r="AF98" s="96" t="s">
        <v>107</v>
      </c>
      <c r="AG98" s="96"/>
      <c r="AH98" s="97"/>
      <c r="AK98" s="72"/>
      <c r="AL98" s="72"/>
    </row>
    <row r="99" spans="1:40" ht="15" customHeight="1" x14ac:dyDescent="0.15">
      <c r="C99" s="196"/>
      <c r="D99" s="42"/>
      <c r="E99" s="43" t="s">
        <v>102</v>
      </c>
      <c r="F99" s="43"/>
      <c r="G99" s="43"/>
      <c r="H99" s="43"/>
      <c r="I99" s="43"/>
      <c r="J99" s="44"/>
      <c r="K99" s="125" t="s">
        <v>103</v>
      </c>
      <c r="L99" s="126"/>
      <c r="M99" s="126"/>
      <c r="N99" s="121">
        <v>90</v>
      </c>
      <c r="O99" s="121"/>
      <c r="P99" s="121"/>
      <c r="Q99" s="94"/>
      <c r="R99" s="94"/>
      <c r="S99" s="94"/>
      <c r="T99" s="94"/>
      <c r="U99" s="95"/>
      <c r="V99" s="114"/>
      <c r="W99" s="115"/>
      <c r="X99" s="115"/>
      <c r="Y99" s="115"/>
      <c r="Z99" s="86" t="s">
        <v>108</v>
      </c>
      <c r="AA99" s="87"/>
      <c r="AB99" s="110"/>
      <c r="AC99" s="111"/>
      <c r="AD99" s="111"/>
      <c r="AE99" s="111"/>
      <c r="AF99" s="98"/>
      <c r="AG99" s="98"/>
      <c r="AH99" s="99"/>
      <c r="AK99" s="72"/>
      <c r="AL99" s="72"/>
      <c r="AN99" s="76">
        <f>V99</f>
        <v>0</v>
      </c>
    </row>
    <row r="100" spans="1:40" ht="15" customHeight="1" x14ac:dyDescent="0.15">
      <c r="C100" s="197"/>
      <c r="D100" s="20" t="s">
        <v>46</v>
      </c>
      <c r="E100" s="37"/>
      <c r="F100" s="37"/>
      <c r="G100" s="37"/>
      <c r="H100" s="37"/>
      <c r="I100" s="37"/>
      <c r="J100" s="38"/>
      <c r="K100" s="127">
        <v>20</v>
      </c>
      <c r="L100" s="128"/>
      <c r="M100" s="128"/>
      <c r="N100" s="122">
        <v>25</v>
      </c>
      <c r="O100" s="122"/>
      <c r="P100" s="122"/>
      <c r="Q100" s="88" t="s">
        <v>96</v>
      </c>
      <c r="R100" s="88"/>
      <c r="S100" s="88"/>
      <c r="T100" s="88"/>
      <c r="U100" s="89"/>
      <c r="V100" s="90"/>
      <c r="W100" s="91"/>
      <c r="X100" s="91"/>
      <c r="Y100" s="91"/>
      <c r="Z100" s="82" t="s">
        <v>108</v>
      </c>
      <c r="AA100" s="83"/>
      <c r="AB100" s="116">
        <f>IF($AM$19&lt;=26,K100*V100/1000,N100*V100/1000)</f>
        <v>0</v>
      </c>
      <c r="AC100" s="117"/>
      <c r="AD100" s="117"/>
      <c r="AE100" s="117"/>
      <c r="AF100" s="82" t="s">
        <v>107</v>
      </c>
      <c r="AG100" s="82"/>
      <c r="AH100" s="83"/>
      <c r="AK100" s="72"/>
      <c r="AL100" s="72"/>
    </row>
    <row r="101" spans="1:40" ht="15" customHeight="1" x14ac:dyDescent="0.15">
      <c r="C101" s="195" t="s">
        <v>52</v>
      </c>
      <c r="D101" s="20" t="s">
        <v>48</v>
      </c>
      <c r="E101" s="37"/>
      <c r="F101" s="37"/>
      <c r="G101" s="37"/>
      <c r="H101" s="37"/>
      <c r="I101" s="37"/>
      <c r="J101" s="38"/>
      <c r="K101" s="124"/>
      <c r="L101" s="120"/>
      <c r="M101" s="120"/>
      <c r="N101" s="120"/>
      <c r="O101" s="120"/>
      <c r="P101" s="120"/>
      <c r="Q101" s="88" t="s">
        <v>96</v>
      </c>
      <c r="R101" s="88"/>
      <c r="S101" s="88"/>
      <c r="T101" s="88"/>
      <c r="U101" s="89"/>
      <c r="V101" s="90"/>
      <c r="W101" s="91"/>
      <c r="X101" s="91"/>
      <c r="Y101" s="91"/>
      <c r="Z101" s="82" t="s">
        <v>108</v>
      </c>
      <c r="AA101" s="83"/>
      <c r="AB101" s="116">
        <f>IF($AM$19&lt;=26,K101*V101/1000,N101*V101/1000)</f>
        <v>0</v>
      </c>
      <c r="AC101" s="117"/>
      <c r="AD101" s="117"/>
      <c r="AE101" s="117"/>
      <c r="AF101" s="82" t="s">
        <v>107</v>
      </c>
      <c r="AG101" s="82"/>
      <c r="AH101" s="83"/>
      <c r="AK101" s="72">
        <f>K101</f>
        <v>0</v>
      </c>
      <c r="AL101" s="72">
        <f>N101</f>
        <v>0</v>
      </c>
    </row>
    <row r="102" spans="1:40" ht="15" customHeight="1" x14ac:dyDescent="0.15">
      <c r="C102" s="196"/>
      <c r="D102" s="20" t="s">
        <v>49</v>
      </c>
      <c r="E102" s="37"/>
      <c r="F102" s="37"/>
      <c r="G102" s="37"/>
      <c r="H102" s="37"/>
      <c r="I102" s="37"/>
      <c r="J102" s="38"/>
      <c r="K102" s="124"/>
      <c r="L102" s="120"/>
      <c r="M102" s="120"/>
      <c r="N102" s="120"/>
      <c r="O102" s="120"/>
      <c r="P102" s="120"/>
      <c r="Q102" s="88" t="s">
        <v>96</v>
      </c>
      <c r="R102" s="88"/>
      <c r="S102" s="88"/>
      <c r="T102" s="88"/>
      <c r="U102" s="89"/>
      <c r="V102" s="90"/>
      <c r="W102" s="91"/>
      <c r="X102" s="91"/>
      <c r="Y102" s="91"/>
      <c r="Z102" s="82" t="s">
        <v>108</v>
      </c>
      <c r="AA102" s="83"/>
      <c r="AB102" s="116">
        <f>IF($AM$19&lt;=26,K102*V102/1000,N102*V102/1000)</f>
        <v>0</v>
      </c>
      <c r="AC102" s="117"/>
      <c r="AD102" s="117"/>
      <c r="AE102" s="117"/>
      <c r="AF102" s="82" t="s">
        <v>107</v>
      </c>
      <c r="AG102" s="82"/>
      <c r="AH102" s="83"/>
      <c r="AK102" s="72">
        <f>K102</f>
        <v>0</v>
      </c>
      <c r="AL102" s="72">
        <f>N102</f>
        <v>0</v>
      </c>
    </row>
    <row r="103" spans="1:40" ht="15" customHeight="1" x14ac:dyDescent="0.15">
      <c r="C103" s="196"/>
      <c r="D103" s="20" t="s">
        <v>50</v>
      </c>
      <c r="E103" s="37"/>
      <c r="F103" s="37"/>
      <c r="G103" s="37"/>
      <c r="H103" s="37"/>
      <c r="I103" s="37"/>
      <c r="J103" s="38"/>
      <c r="K103" s="124"/>
      <c r="L103" s="120"/>
      <c r="M103" s="120"/>
      <c r="N103" s="120"/>
      <c r="O103" s="120"/>
      <c r="P103" s="120"/>
      <c r="Q103" s="88" t="s">
        <v>96</v>
      </c>
      <c r="R103" s="88"/>
      <c r="S103" s="88"/>
      <c r="T103" s="88"/>
      <c r="U103" s="89"/>
      <c r="V103" s="90"/>
      <c r="W103" s="91"/>
      <c r="X103" s="91"/>
      <c r="Y103" s="91"/>
      <c r="Z103" s="82" t="s">
        <v>108</v>
      </c>
      <c r="AA103" s="83"/>
      <c r="AB103" s="116">
        <f>IF($AM$19&lt;=26,K103*V103/1000,N103*V103/1000)</f>
        <v>0</v>
      </c>
      <c r="AC103" s="117"/>
      <c r="AD103" s="117"/>
      <c r="AE103" s="117"/>
      <c r="AF103" s="82" t="s">
        <v>107</v>
      </c>
      <c r="AG103" s="82"/>
      <c r="AH103" s="83"/>
      <c r="AK103" s="72">
        <f>K103</f>
        <v>0</v>
      </c>
      <c r="AL103" s="72">
        <f>N103</f>
        <v>0</v>
      </c>
    </row>
    <row r="104" spans="1:40" ht="15" customHeight="1" x14ac:dyDescent="0.15">
      <c r="C104" s="197"/>
      <c r="D104" s="20" t="s">
        <v>51</v>
      </c>
      <c r="E104" s="37"/>
      <c r="F104" s="37"/>
      <c r="G104" s="37"/>
      <c r="H104" s="37"/>
      <c r="I104" s="37"/>
      <c r="J104" s="38"/>
      <c r="K104" s="124"/>
      <c r="L104" s="120"/>
      <c r="M104" s="120"/>
      <c r="N104" s="120"/>
      <c r="O104" s="120"/>
      <c r="P104" s="120"/>
      <c r="Q104" s="88" t="s">
        <v>96</v>
      </c>
      <c r="R104" s="88"/>
      <c r="S104" s="88"/>
      <c r="T104" s="88"/>
      <c r="U104" s="89"/>
      <c r="V104" s="90"/>
      <c r="W104" s="91"/>
      <c r="X104" s="91"/>
      <c r="Y104" s="91"/>
      <c r="Z104" s="82" t="s">
        <v>108</v>
      </c>
      <c r="AA104" s="83"/>
      <c r="AB104" s="116">
        <f>IF($AM$19&lt;=26,K104*V104/1000,N104*V104/1000)</f>
        <v>0</v>
      </c>
      <c r="AC104" s="117"/>
      <c r="AD104" s="117"/>
      <c r="AE104" s="117"/>
      <c r="AF104" s="82" t="s">
        <v>107</v>
      </c>
      <c r="AG104" s="82"/>
      <c r="AH104" s="83"/>
      <c r="AK104" s="72">
        <f>K104</f>
        <v>0</v>
      </c>
      <c r="AL104" s="72">
        <f>N104</f>
        <v>0</v>
      </c>
    </row>
    <row r="105" spans="1:40" ht="18" customHeight="1" x14ac:dyDescent="0.15">
      <c r="C105" s="45" t="s">
        <v>84</v>
      </c>
      <c r="D105" s="46"/>
      <c r="E105" s="46"/>
      <c r="F105" s="46"/>
      <c r="G105" s="46"/>
      <c r="H105" s="46"/>
      <c r="I105" s="46"/>
      <c r="J105" s="46"/>
      <c r="K105" s="46"/>
      <c r="L105" s="46"/>
      <c r="M105" s="47"/>
      <c r="N105" s="47"/>
      <c r="O105" s="47"/>
      <c r="P105" s="48"/>
      <c r="Q105" s="46"/>
      <c r="R105" s="46"/>
      <c r="S105" s="46"/>
      <c r="T105" s="46"/>
      <c r="U105" s="49"/>
      <c r="V105" s="240">
        <f>SUM(V86:Y104)</f>
        <v>0</v>
      </c>
      <c r="W105" s="241"/>
      <c r="X105" s="241"/>
      <c r="Y105" s="241"/>
      <c r="Z105" s="82" t="s">
        <v>155</v>
      </c>
      <c r="AA105" s="83"/>
      <c r="AB105" s="118">
        <f>SUM(AB86:AE104)</f>
        <v>0</v>
      </c>
      <c r="AC105" s="119"/>
      <c r="AD105" s="119"/>
      <c r="AE105" s="119"/>
      <c r="AF105" s="82" t="s">
        <v>107</v>
      </c>
      <c r="AG105" s="82"/>
      <c r="AH105" s="83"/>
      <c r="AK105" s="71" t="s">
        <v>119</v>
      </c>
      <c r="AM105" s="66">
        <f>IF(AND(AM53=1,AM19&lt;=26,OR(AL101&lt;&gt;0,AL102&lt;&gt;0,AL103&lt;&gt;0,AL104&lt;&gt;0)),1,0)</f>
        <v>0</v>
      </c>
      <c r="AN105" s="71" t="s">
        <v>123</v>
      </c>
    </row>
    <row r="106" spans="1:40" ht="12" customHeight="1" x14ac:dyDescent="0.15">
      <c r="D106" s="21" t="str">
        <f>IF(AM105=1,AN105,IF(AM106=1,AN106,IF(AM107=1,AN107,"")))</f>
        <v/>
      </c>
      <c r="AK106" s="71" t="s">
        <v>120</v>
      </c>
      <c r="AM106" s="66">
        <f>IF(AND(AM53=1,AM19&gt;=27,OR(AK101&lt;&gt;0,AK102&lt;&gt;0,AK103&lt;&gt;0,AK104&lt;&gt;0)),1,0)</f>
        <v>0</v>
      </c>
      <c r="AN106" s="71" t="s">
        <v>122</v>
      </c>
    </row>
    <row r="107" spans="1:40" ht="15" customHeight="1" x14ac:dyDescent="0.15">
      <c r="AK107" s="71" t="s">
        <v>118</v>
      </c>
      <c r="AM107" s="66">
        <f>IF(AND(AM53=1,AM19&lt;=26,OR(AN89&lt;&gt;0,AN92&lt;&gt;0,AN95&lt;&gt;0,AN99&lt;&gt;0)),1,0)</f>
        <v>0</v>
      </c>
      <c r="AN107" s="71" t="s">
        <v>121</v>
      </c>
    </row>
    <row r="108" spans="1:40" ht="15" customHeight="1" x14ac:dyDescent="0.15">
      <c r="A108" s="17"/>
    </row>
    <row r="109" spans="1:40" ht="15" customHeight="1" x14ac:dyDescent="0.15">
      <c r="A109" s="2" t="s">
        <v>89</v>
      </c>
    </row>
    <row r="110" spans="1:40" ht="15" customHeight="1" x14ac:dyDescent="0.15"/>
    <row r="111" spans="1:40" ht="15" customHeight="1" x14ac:dyDescent="0.15">
      <c r="C111" s="198" t="str">
        <f>IF(AR120=1,"○","")</f>
        <v/>
      </c>
      <c r="D111" s="176"/>
      <c r="E111" s="199"/>
      <c r="F111" s="12" t="s">
        <v>64</v>
      </c>
      <c r="G111" s="13"/>
      <c r="H111" s="13"/>
      <c r="I111" s="13"/>
      <c r="J111" s="13"/>
      <c r="K111" s="13"/>
      <c r="L111" s="14"/>
    </row>
    <row r="112" spans="1:40" ht="15" customHeight="1" x14ac:dyDescent="0.15">
      <c r="C112" s="198" t="str">
        <f>IF(AS120=1,"○","")</f>
        <v/>
      </c>
      <c r="D112" s="176"/>
      <c r="E112" s="199"/>
      <c r="F112" s="12" t="s">
        <v>65</v>
      </c>
      <c r="G112" s="13"/>
      <c r="H112" s="13"/>
      <c r="I112" s="13"/>
      <c r="J112" s="13"/>
      <c r="K112" s="13"/>
      <c r="L112" s="14"/>
    </row>
    <row r="113" spans="1:55" ht="15" customHeight="1" x14ac:dyDescent="0.15">
      <c r="C113" s="198" t="str">
        <f>IF(AT120=1,"○","")</f>
        <v/>
      </c>
      <c r="D113" s="176"/>
      <c r="E113" s="199"/>
      <c r="F113" s="12" t="s">
        <v>52</v>
      </c>
      <c r="G113" s="13"/>
      <c r="H113" s="13"/>
      <c r="I113" s="13"/>
      <c r="J113" s="13"/>
      <c r="K113" s="13"/>
      <c r="L113" s="14"/>
    </row>
    <row r="114" spans="1:55" ht="12" customHeight="1" x14ac:dyDescent="0.15">
      <c r="C114" s="16"/>
      <c r="D114" s="50" t="s">
        <v>135</v>
      </c>
      <c r="E114" s="16"/>
      <c r="F114" s="19"/>
      <c r="G114" s="19"/>
      <c r="H114" s="19"/>
      <c r="I114" s="19"/>
      <c r="J114" s="19"/>
      <c r="K114" s="19"/>
      <c r="L114" s="19"/>
    </row>
    <row r="115" spans="1:55" ht="6" customHeight="1" x14ac:dyDescent="0.15"/>
    <row r="116" spans="1:55" ht="15" customHeight="1" x14ac:dyDescent="0.15">
      <c r="A116" s="2" t="s">
        <v>53</v>
      </c>
      <c r="K116" s="17"/>
      <c r="AK116" s="63"/>
      <c r="AL116" s="63" t="s">
        <v>127</v>
      </c>
      <c r="AM116" s="63"/>
      <c r="AN116" s="63" t="s">
        <v>128</v>
      </c>
      <c r="AO116" s="63"/>
      <c r="AP116" s="63" t="s">
        <v>129</v>
      </c>
      <c r="AQ116" s="63"/>
      <c r="AR116" s="63" t="s">
        <v>130</v>
      </c>
      <c r="AS116" s="63"/>
      <c r="AT116" s="63"/>
      <c r="AU116" s="77"/>
      <c r="AV116" s="77"/>
      <c r="AW116" s="77"/>
      <c r="AX116" s="77"/>
      <c r="AY116" s="77"/>
      <c r="AZ116" s="77"/>
      <c r="BA116" s="77"/>
      <c r="BB116" s="77"/>
      <c r="BC116" s="77"/>
    </row>
    <row r="117" spans="1:55" ht="12" customHeight="1" x14ac:dyDescent="0.15">
      <c r="AK117" s="63"/>
      <c r="AL117" s="63" t="s">
        <v>131</v>
      </c>
      <c r="AM117" s="63" t="s">
        <v>132</v>
      </c>
      <c r="AN117" s="63" t="s">
        <v>131</v>
      </c>
      <c r="AO117" s="63" t="s">
        <v>132</v>
      </c>
      <c r="AP117" s="78" t="s">
        <v>133</v>
      </c>
      <c r="AQ117" s="78" t="s">
        <v>134</v>
      </c>
      <c r="AR117" s="78" t="s">
        <v>133</v>
      </c>
      <c r="AS117" s="78" t="s">
        <v>134</v>
      </c>
      <c r="AT117" s="63" t="s">
        <v>132</v>
      </c>
      <c r="AU117" s="77"/>
      <c r="AV117" s="77"/>
      <c r="AW117" s="77"/>
      <c r="AX117" s="77"/>
      <c r="AY117" s="77"/>
      <c r="AZ117" s="77"/>
      <c r="BA117" s="77"/>
      <c r="BB117" s="77"/>
      <c r="BC117" s="77"/>
    </row>
    <row r="118" spans="1:55" ht="15" customHeight="1" x14ac:dyDescent="0.15">
      <c r="C118" s="181"/>
      <c r="D118" s="182"/>
      <c r="E118" s="183"/>
      <c r="F118" s="13" t="s">
        <v>54</v>
      </c>
      <c r="G118" s="13"/>
      <c r="H118" s="13"/>
      <c r="I118" s="13"/>
      <c r="J118" s="13"/>
      <c r="K118" s="13"/>
      <c r="L118" s="13"/>
      <c r="M118" s="13"/>
      <c r="N118" s="13"/>
      <c r="O118" s="13"/>
      <c r="P118" s="13"/>
      <c r="Q118" s="13"/>
      <c r="R118" s="13"/>
      <c r="S118" s="13"/>
      <c r="T118" s="13"/>
      <c r="U118" s="13"/>
      <c r="V118" s="13"/>
      <c r="W118" s="13"/>
      <c r="X118" s="13"/>
      <c r="Y118" s="13"/>
      <c r="Z118" s="14"/>
      <c r="AK118" s="63">
        <f>IF(C118="○",1,0)</f>
        <v>0</v>
      </c>
      <c r="AL118" s="63">
        <f>IF(AC125="",0,IF(AC125&gt;50,1,0))</f>
        <v>0</v>
      </c>
      <c r="AM118" s="63">
        <f>IF(AC126="",0,IF(AC126&gt;=50,1,0))</f>
        <v>0</v>
      </c>
      <c r="AN118" s="63"/>
      <c r="AO118" s="63"/>
      <c r="AP118" s="63">
        <f>IF(AC157="",0,IF(AC157&lt;20,1,0))</f>
        <v>0</v>
      </c>
      <c r="AQ118" s="63">
        <f>IF(AC157="",0,IF(AC157&gt;=20,1,0))</f>
        <v>0</v>
      </c>
      <c r="AR118" s="63">
        <f>AK118*AL118*AP118</f>
        <v>0</v>
      </c>
      <c r="AS118" s="63">
        <f>AK118*AL118*AQ118</f>
        <v>0</v>
      </c>
      <c r="AT118" s="63">
        <f>AK118*AM118</f>
        <v>0</v>
      </c>
      <c r="AU118" s="77"/>
      <c r="AV118" s="77"/>
      <c r="AW118" s="77"/>
      <c r="AX118" s="77"/>
      <c r="AY118" s="77"/>
      <c r="AZ118" s="77"/>
      <c r="BA118" s="77"/>
      <c r="BB118" s="77"/>
      <c r="BC118" s="77"/>
    </row>
    <row r="119" spans="1:55" ht="15" customHeight="1" x14ac:dyDescent="0.15">
      <c r="C119" s="181"/>
      <c r="D119" s="182"/>
      <c r="E119" s="183"/>
      <c r="F119" s="13" t="s">
        <v>55</v>
      </c>
      <c r="G119" s="13"/>
      <c r="H119" s="13"/>
      <c r="I119" s="13"/>
      <c r="J119" s="13"/>
      <c r="K119" s="13"/>
      <c r="L119" s="13"/>
      <c r="M119" s="13"/>
      <c r="N119" s="13"/>
      <c r="O119" s="13"/>
      <c r="P119" s="13"/>
      <c r="Q119" s="13"/>
      <c r="R119" s="13"/>
      <c r="S119" s="13"/>
      <c r="T119" s="13"/>
      <c r="U119" s="13"/>
      <c r="V119" s="13"/>
      <c r="W119" s="13"/>
      <c r="X119" s="13"/>
      <c r="Y119" s="13"/>
      <c r="Z119" s="14"/>
      <c r="AK119" s="63">
        <f>IF(C119="○",1,0)</f>
        <v>0</v>
      </c>
      <c r="AL119" s="63"/>
      <c r="AM119" s="63"/>
      <c r="AN119" s="63">
        <f>IF(AC142="",0,IF(AC142&gt;50,1,0))</f>
        <v>0</v>
      </c>
      <c r="AO119" s="63">
        <f>IF(AC146="",0,IF(AC146&gt;=50,1,0))</f>
        <v>0</v>
      </c>
      <c r="AP119" s="63">
        <f>AP118</f>
        <v>0</v>
      </c>
      <c r="AQ119" s="63">
        <f>AQ118</f>
        <v>0</v>
      </c>
      <c r="AR119" s="63">
        <f>AK119*AN119*AP119</f>
        <v>0</v>
      </c>
      <c r="AS119" s="63">
        <f>AK119*AN119*AQ119</f>
        <v>0</v>
      </c>
      <c r="AT119" s="63">
        <f>AK119*AO119</f>
        <v>0</v>
      </c>
      <c r="AU119" s="77"/>
      <c r="AV119" s="77"/>
      <c r="AW119" s="77"/>
      <c r="AX119" s="77"/>
      <c r="AY119" s="77"/>
      <c r="AZ119" s="77"/>
      <c r="BA119" s="77"/>
      <c r="BB119" s="77"/>
      <c r="BC119" s="77"/>
    </row>
    <row r="120" spans="1:55" ht="12" customHeight="1" x14ac:dyDescent="0.15">
      <c r="D120" s="21" t="str">
        <f>IF(AK120=1,AL120,"")</f>
        <v>※　どちらか一方を選択してください</v>
      </c>
      <c r="AK120" s="63">
        <f>IF(C118=C119,1,0)</f>
        <v>1</v>
      </c>
      <c r="AL120" s="79" t="s">
        <v>116</v>
      </c>
      <c r="AM120" s="63"/>
      <c r="AN120" s="63"/>
      <c r="AO120" s="63"/>
      <c r="AP120" s="63"/>
      <c r="AQ120" s="63"/>
      <c r="AR120" s="63">
        <f>SUM(AR118:AR119)</f>
        <v>0</v>
      </c>
      <c r="AS120" s="63">
        <f>SUM(AS118:AS119)</f>
        <v>0</v>
      </c>
      <c r="AT120" s="63">
        <f>SUM(AT118:AT119)</f>
        <v>0</v>
      </c>
      <c r="AU120" s="77"/>
      <c r="AV120" s="77"/>
      <c r="AW120" s="77"/>
      <c r="AX120" s="77"/>
      <c r="AY120" s="77"/>
      <c r="AZ120" s="77"/>
      <c r="BA120" s="77"/>
      <c r="BB120" s="77"/>
      <c r="BC120" s="77"/>
    </row>
    <row r="121" spans="1:55" ht="6" customHeight="1" x14ac:dyDescent="0.15">
      <c r="AK121" s="63"/>
      <c r="AL121" s="63"/>
      <c r="AM121" s="63"/>
      <c r="AN121" s="63"/>
      <c r="AO121" s="63"/>
      <c r="AP121" s="63"/>
      <c r="AQ121" s="63"/>
      <c r="AR121" s="63"/>
      <c r="AS121" s="63"/>
      <c r="AT121" s="63"/>
      <c r="AU121" s="77"/>
      <c r="AV121" s="77"/>
      <c r="AW121" s="77"/>
      <c r="AX121" s="77"/>
      <c r="AY121" s="77"/>
      <c r="AZ121" s="77"/>
      <c r="BA121" s="77"/>
      <c r="BB121" s="77"/>
      <c r="BC121" s="77"/>
    </row>
    <row r="122" spans="1:55" ht="15" customHeight="1" x14ac:dyDescent="0.15">
      <c r="A122" s="22" t="s">
        <v>56</v>
      </c>
      <c r="AK122" s="77"/>
      <c r="AL122" s="77"/>
      <c r="AM122" s="77"/>
      <c r="AN122" s="77"/>
      <c r="AO122" s="77"/>
      <c r="AP122" s="77"/>
      <c r="AQ122" s="77"/>
      <c r="AR122" s="77"/>
      <c r="AS122" s="77"/>
      <c r="AT122" s="77"/>
      <c r="AU122" s="77"/>
      <c r="AV122" s="77"/>
      <c r="AW122" s="77"/>
      <c r="AX122" s="77"/>
      <c r="AY122" s="77"/>
      <c r="AZ122" s="77"/>
      <c r="BA122" s="77"/>
      <c r="BB122" s="77"/>
      <c r="BC122" s="77"/>
    </row>
    <row r="123" spans="1:55" ht="12" customHeight="1" x14ac:dyDescent="0.15">
      <c r="AK123" s="77">
        <f>IF(AND(AK68=0,AK69=0),0,1)</f>
        <v>0</v>
      </c>
      <c r="AL123" s="79" t="s">
        <v>136</v>
      </c>
      <c r="AM123" s="77"/>
      <c r="AN123" s="77"/>
      <c r="AO123" s="77"/>
      <c r="AP123" s="77"/>
      <c r="AQ123" s="77"/>
      <c r="AR123" s="77"/>
      <c r="AS123" s="77"/>
      <c r="AT123" s="77"/>
      <c r="AU123" s="77"/>
      <c r="AV123" s="77"/>
      <c r="AW123" s="77"/>
      <c r="AX123" s="77"/>
      <c r="AY123" s="77"/>
      <c r="AZ123" s="77"/>
      <c r="BA123" s="77"/>
      <c r="BB123" s="77"/>
      <c r="BC123" s="77"/>
    </row>
    <row r="124" spans="1:55" ht="15" customHeight="1" x14ac:dyDescent="0.15">
      <c r="D124" s="12"/>
      <c r="E124" s="13"/>
      <c r="F124" s="13"/>
      <c r="G124" s="13"/>
      <c r="H124" s="13"/>
      <c r="I124" s="13"/>
      <c r="J124" s="13"/>
      <c r="K124" s="10" t="s">
        <v>0</v>
      </c>
      <c r="L124" s="11"/>
      <c r="M124" s="176" t="str">
        <f>IF(AM51=1,"",IF(AM52=1,IF(L62="","",L62),IF(AM19="","",AM19-3)))</f>
        <v/>
      </c>
      <c r="N124" s="176"/>
      <c r="O124" s="11" t="s">
        <v>26</v>
      </c>
      <c r="P124" s="15"/>
      <c r="Q124" s="10" t="s">
        <v>0</v>
      </c>
      <c r="R124" s="11"/>
      <c r="S124" s="176" t="str">
        <f>IF(M124="","",M124+1)</f>
        <v/>
      </c>
      <c r="T124" s="176"/>
      <c r="U124" s="11" t="s">
        <v>26</v>
      </c>
      <c r="V124" s="15"/>
      <c r="W124" s="10" t="s">
        <v>0</v>
      </c>
      <c r="X124" s="11"/>
      <c r="Y124" s="176" t="str">
        <f>IF(S124="","",S124+1)</f>
        <v/>
      </c>
      <c r="Z124" s="176"/>
      <c r="AA124" s="11" t="s">
        <v>26</v>
      </c>
      <c r="AB124" s="15"/>
      <c r="AC124" s="11" t="s">
        <v>74</v>
      </c>
      <c r="AD124" s="11"/>
      <c r="AE124" s="11"/>
      <c r="AF124" s="11"/>
      <c r="AG124" s="11"/>
      <c r="AH124" s="15"/>
      <c r="AK124" s="80"/>
      <c r="AL124" s="63"/>
      <c r="AM124" s="63"/>
      <c r="AN124" s="63"/>
      <c r="AO124" s="63"/>
      <c r="AP124" s="63"/>
      <c r="AQ124" s="63"/>
      <c r="AR124" s="63"/>
      <c r="AS124" s="63"/>
      <c r="AT124" s="63"/>
      <c r="AU124" s="77"/>
      <c r="AV124" s="77"/>
      <c r="AW124" s="77"/>
      <c r="AX124" s="77"/>
      <c r="AY124" s="77"/>
      <c r="AZ124" s="77"/>
      <c r="BA124" s="77"/>
      <c r="BB124" s="77"/>
      <c r="BC124" s="77"/>
    </row>
    <row r="125" spans="1:55" ht="20.100000000000001" customHeight="1" x14ac:dyDescent="0.15">
      <c r="D125" s="12" t="s">
        <v>47</v>
      </c>
      <c r="E125" s="13"/>
      <c r="F125" s="13"/>
      <c r="G125" s="13"/>
      <c r="H125" s="13"/>
      <c r="I125" s="13"/>
      <c r="J125" s="13"/>
      <c r="K125" s="205"/>
      <c r="L125" s="206"/>
      <c r="M125" s="206"/>
      <c r="N125" s="206"/>
      <c r="O125" s="200"/>
      <c r="P125" s="201"/>
      <c r="Q125" s="205"/>
      <c r="R125" s="206"/>
      <c r="S125" s="206"/>
      <c r="T125" s="206"/>
      <c r="U125" s="202" t="str">
        <f>IF($O$125="","",$O$125)</f>
        <v/>
      </c>
      <c r="V125" s="203"/>
      <c r="W125" s="205"/>
      <c r="X125" s="206"/>
      <c r="Y125" s="206"/>
      <c r="Z125" s="206"/>
      <c r="AA125" s="202" t="str">
        <f>IF($O$125="","",$O$125)</f>
        <v/>
      </c>
      <c r="AB125" s="203"/>
      <c r="AC125" s="204" t="str">
        <f>IF(AL126=0,"",ROUND(AK125/AL126*100,0))</f>
        <v/>
      </c>
      <c r="AD125" s="158"/>
      <c r="AE125" s="158"/>
      <c r="AF125" s="158"/>
      <c r="AG125" s="202" t="s">
        <v>75</v>
      </c>
      <c r="AH125" s="203"/>
      <c r="AK125" s="80">
        <f>SUM(K125,Q125,W125)</f>
        <v>0</v>
      </c>
      <c r="AL125" s="63"/>
      <c r="AM125" s="63"/>
      <c r="AN125" s="63"/>
      <c r="AO125" s="63"/>
      <c r="AP125" s="63"/>
      <c r="AQ125" s="63"/>
      <c r="AR125" s="63"/>
      <c r="AS125" s="63"/>
      <c r="AT125" s="63"/>
      <c r="AU125" s="77"/>
      <c r="AV125" s="77"/>
      <c r="AW125" s="77"/>
      <c r="AX125" s="77"/>
      <c r="AY125" s="77"/>
      <c r="AZ125" s="77"/>
      <c r="BA125" s="77"/>
      <c r="BB125" s="77"/>
      <c r="BC125" s="77"/>
    </row>
    <row r="126" spans="1:55" ht="20.100000000000001" customHeight="1" x14ac:dyDescent="0.15">
      <c r="D126" s="12" t="s">
        <v>52</v>
      </c>
      <c r="E126" s="13"/>
      <c r="F126" s="13"/>
      <c r="G126" s="13"/>
      <c r="H126" s="13"/>
      <c r="I126" s="13"/>
      <c r="J126" s="13"/>
      <c r="K126" s="205"/>
      <c r="L126" s="206"/>
      <c r="M126" s="206"/>
      <c r="N126" s="206"/>
      <c r="O126" s="202" t="str">
        <f>IF($O$125="","",$O$125)</f>
        <v/>
      </c>
      <c r="P126" s="203"/>
      <c r="Q126" s="205"/>
      <c r="R126" s="206"/>
      <c r="S126" s="206"/>
      <c r="T126" s="206"/>
      <c r="U126" s="202" t="str">
        <f>IF($O$125="","",$O$125)</f>
        <v/>
      </c>
      <c r="V126" s="203"/>
      <c r="W126" s="205"/>
      <c r="X126" s="206"/>
      <c r="Y126" s="206"/>
      <c r="Z126" s="206"/>
      <c r="AA126" s="202" t="str">
        <f>IF($O$125="","",$O$125)</f>
        <v/>
      </c>
      <c r="AB126" s="203"/>
      <c r="AC126" s="204" t="str">
        <f>IF(AL126=0,"",ROUND(AK126/AL126*100,0))</f>
        <v/>
      </c>
      <c r="AD126" s="158"/>
      <c r="AE126" s="158"/>
      <c r="AF126" s="158"/>
      <c r="AG126" s="202" t="s">
        <v>75</v>
      </c>
      <c r="AH126" s="203"/>
      <c r="AK126" s="80">
        <f>SUM(K126,Q126,W126)</f>
        <v>0</v>
      </c>
      <c r="AL126" s="80">
        <f>SUM(AK125:AK126)</f>
        <v>0</v>
      </c>
      <c r="AM126" s="63"/>
      <c r="AN126" s="63"/>
      <c r="AO126" s="63"/>
      <c r="AP126" s="63"/>
      <c r="AQ126" s="63"/>
      <c r="AR126" s="63"/>
      <c r="AS126" s="63"/>
      <c r="AT126" s="63"/>
      <c r="AU126" s="77"/>
      <c r="AV126" s="77"/>
      <c r="AW126" s="77"/>
      <c r="AX126" s="77"/>
      <c r="AY126" s="77"/>
      <c r="AZ126" s="77"/>
      <c r="BA126" s="77"/>
      <c r="BB126" s="77"/>
      <c r="BC126" s="77"/>
    </row>
    <row r="127" spans="1:55" ht="12" customHeight="1" x14ac:dyDescent="0.15">
      <c r="E127" s="17" t="str">
        <f>IF(AK123=1,AL123,"")</f>
        <v/>
      </c>
      <c r="AK127" s="80"/>
      <c r="AL127" s="63"/>
      <c r="AM127" s="63"/>
      <c r="AN127" s="63"/>
      <c r="AO127" s="63"/>
      <c r="AP127" s="63"/>
      <c r="AQ127" s="63"/>
      <c r="AR127" s="63"/>
      <c r="AS127" s="63"/>
      <c r="AT127" s="63"/>
      <c r="AU127" s="77"/>
      <c r="AV127" s="77"/>
      <c r="AW127" s="77"/>
      <c r="AX127" s="77"/>
      <c r="AY127" s="77"/>
      <c r="AZ127" s="77"/>
      <c r="BA127" s="77"/>
      <c r="BB127" s="77"/>
      <c r="BC127" s="77"/>
    </row>
    <row r="128" spans="1:55" ht="6" customHeight="1" x14ac:dyDescent="0.15">
      <c r="AK128" s="80"/>
      <c r="AL128" s="63"/>
      <c r="AM128" s="63"/>
      <c r="AN128" s="63"/>
      <c r="AO128" s="63"/>
      <c r="AP128" s="63"/>
      <c r="AQ128" s="63"/>
      <c r="AR128" s="63"/>
      <c r="AS128" s="63"/>
      <c r="AT128" s="63"/>
      <c r="AU128" s="77"/>
      <c r="AV128" s="77"/>
      <c r="AW128" s="77"/>
      <c r="AX128" s="77"/>
      <c r="AY128" s="77"/>
      <c r="AZ128" s="77"/>
      <c r="BA128" s="77"/>
      <c r="BB128" s="77"/>
      <c r="BC128" s="77"/>
    </row>
    <row r="129" spans="1:55" ht="15" customHeight="1" x14ac:dyDescent="0.15">
      <c r="A129" s="22" t="s">
        <v>58</v>
      </c>
      <c r="AK129" s="63"/>
      <c r="AL129" s="63"/>
      <c r="AM129" s="63"/>
      <c r="AN129" s="63"/>
      <c r="AO129" s="63"/>
      <c r="AP129" s="63"/>
      <c r="AQ129" s="63"/>
      <c r="AR129" s="63"/>
      <c r="AS129" s="63"/>
      <c r="AT129" s="63"/>
      <c r="AU129" s="77"/>
      <c r="AV129" s="77"/>
      <c r="AW129" s="77"/>
      <c r="AX129" s="77"/>
      <c r="AY129" s="77"/>
      <c r="AZ129" s="77"/>
      <c r="BA129" s="77"/>
      <c r="BB129" s="77"/>
      <c r="BC129" s="77"/>
    </row>
    <row r="130" spans="1:55" ht="12" customHeight="1" x14ac:dyDescent="0.15">
      <c r="AK130" s="63"/>
      <c r="AL130" s="63"/>
      <c r="AM130" s="63"/>
      <c r="AN130" s="63"/>
      <c r="AO130" s="63"/>
      <c r="AP130" s="63"/>
      <c r="AQ130" s="63"/>
      <c r="AR130" s="63"/>
      <c r="AS130" s="63"/>
      <c r="AT130" s="63"/>
      <c r="AU130" s="77"/>
      <c r="AV130" s="77"/>
      <c r="AW130" s="77"/>
      <c r="AX130" s="77"/>
      <c r="AY130" s="77"/>
      <c r="AZ130" s="77"/>
      <c r="BA130" s="77"/>
      <c r="BB130" s="77"/>
      <c r="BC130" s="77"/>
    </row>
    <row r="131" spans="1:55" ht="15" customHeight="1" x14ac:dyDescent="0.15">
      <c r="D131" s="10" t="s">
        <v>35</v>
      </c>
      <c r="E131" s="11"/>
      <c r="F131" s="11"/>
      <c r="G131" s="11"/>
      <c r="H131" s="11"/>
      <c r="I131" s="11"/>
      <c r="J131" s="11"/>
      <c r="K131" s="10" t="s">
        <v>0</v>
      </c>
      <c r="L131" s="11"/>
      <c r="M131" s="176" t="str">
        <f>M124</f>
        <v/>
      </c>
      <c r="N131" s="176"/>
      <c r="O131" s="11" t="s">
        <v>26</v>
      </c>
      <c r="P131" s="15"/>
      <c r="Q131" s="10" t="s">
        <v>0</v>
      </c>
      <c r="R131" s="11"/>
      <c r="S131" s="176" t="str">
        <f>IF(M131="","",M131+1)</f>
        <v/>
      </c>
      <c r="T131" s="176"/>
      <c r="U131" s="11" t="s">
        <v>26</v>
      </c>
      <c r="V131" s="15"/>
      <c r="W131" s="10" t="s">
        <v>0</v>
      </c>
      <c r="X131" s="11"/>
      <c r="Y131" s="176" t="str">
        <f>IF(S131="","",S131+1)</f>
        <v/>
      </c>
      <c r="Z131" s="176"/>
      <c r="AA131" s="11" t="s">
        <v>26</v>
      </c>
      <c r="AB131" s="15"/>
      <c r="AC131" s="11" t="s">
        <v>74</v>
      </c>
      <c r="AD131" s="11"/>
      <c r="AE131" s="11"/>
      <c r="AF131" s="11"/>
      <c r="AG131" s="11"/>
      <c r="AH131" s="15"/>
      <c r="AK131" s="63"/>
      <c r="AL131" s="63"/>
      <c r="AM131" s="63"/>
      <c r="AN131" s="63"/>
      <c r="AO131" s="63"/>
      <c r="AP131" s="63"/>
      <c r="AQ131" s="63"/>
      <c r="AR131" s="63"/>
      <c r="AS131" s="63"/>
      <c r="AT131" s="63"/>
      <c r="AU131" s="77"/>
      <c r="AV131" s="77"/>
      <c r="AW131" s="77"/>
      <c r="AX131" s="77"/>
      <c r="AY131" s="77"/>
      <c r="AZ131" s="77"/>
      <c r="BA131" s="77"/>
      <c r="BB131" s="77"/>
      <c r="BC131" s="77"/>
    </row>
    <row r="132" spans="1:55" ht="20.100000000000001" customHeight="1" x14ac:dyDescent="0.15">
      <c r="D132" s="12" t="s">
        <v>36</v>
      </c>
      <c r="E132" s="13"/>
      <c r="F132" s="13"/>
      <c r="G132" s="13"/>
      <c r="H132" s="13"/>
      <c r="I132" s="13"/>
      <c r="J132" s="13"/>
      <c r="K132" s="207"/>
      <c r="L132" s="208"/>
      <c r="M132" s="208"/>
      <c r="N132" s="208"/>
      <c r="O132" s="200"/>
      <c r="P132" s="201"/>
      <c r="Q132" s="207"/>
      <c r="R132" s="208"/>
      <c r="S132" s="208"/>
      <c r="T132" s="208"/>
      <c r="U132" s="202" t="str">
        <f t="shared" ref="U132:U146" si="0">IF($O$132="","",$O$132)</f>
        <v/>
      </c>
      <c r="V132" s="203"/>
      <c r="W132" s="207"/>
      <c r="X132" s="208"/>
      <c r="Y132" s="208"/>
      <c r="Z132" s="208"/>
      <c r="AA132" s="202" t="str">
        <f t="shared" ref="AA132:AA146" si="1">IF($O$132="","",$O$132)</f>
        <v/>
      </c>
      <c r="AB132" s="203"/>
      <c r="AC132" s="51"/>
      <c r="AD132" s="28"/>
      <c r="AE132" s="28"/>
      <c r="AF132" s="28"/>
      <c r="AG132" s="28"/>
      <c r="AH132" s="52"/>
      <c r="AK132" s="80">
        <f>SUM(K132,Q132,W132)</f>
        <v>0</v>
      </c>
      <c r="AL132" s="63"/>
      <c r="AM132" s="63"/>
      <c r="AN132" s="63"/>
      <c r="AO132" s="63"/>
      <c r="AP132" s="63"/>
      <c r="AQ132" s="63"/>
      <c r="AR132" s="63"/>
      <c r="AS132" s="63"/>
      <c r="AT132" s="63"/>
      <c r="AU132" s="77"/>
      <c r="AV132" s="77"/>
      <c r="AW132" s="77"/>
      <c r="AX132" s="77"/>
      <c r="AY132" s="77"/>
      <c r="AZ132" s="77"/>
      <c r="BA132" s="77"/>
      <c r="BB132" s="77"/>
      <c r="BC132" s="77"/>
    </row>
    <row r="133" spans="1:55" ht="20.100000000000001" customHeight="1" x14ac:dyDescent="0.15">
      <c r="D133" s="12" t="s">
        <v>76</v>
      </c>
      <c r="E133" s="13"/>
      <c r="F133" s="13"/>
      <c r="G133" s="13"/>
      <c r="H133" s="13"/>
      <c r="I133" s="13"/>
      <c r="J133" s="13"/>
      <c r="K133" s="207"/>
      <c r="L133" s="208"/>
      <c r="M133" s="208"/>
      <c r="N133" s="208"/>
      <c r="O133" s="202" t="str">
        <f t="shared" ref="O133:O146" si="2">IF($O$132="","",$O$132)</f>
        <v/>
      </c>
      <c r="P133" s="203"/>
      <c r="Q133" s="207"/>
      <c r="R133" s="208"/>
      <c r="S133" s="208"/>
      <c r="T133" s="208"/>
      <c r="U133" s="202" t="str">
        <f t="shared" si="0"/>
        <v/>
      </c>
      <c r="V133" s="203"/>
      <c r="W133" s="207"/>
      <c r="X133" s="208"/>
      <c r="Y133" s="208"/>
      <c r="Z133" s="208"/>
      <c r="AA133" s="202" t="str">
        <f t="shared" si="1"/>
        <v/>
      </c>
      <c r="AB133" s="203"/>
      <c r="AC133" s="18"/>
      <c r="AD133" s="19"/>
      <c r="AE133" s="19"/>
      <c r="AF133" s="19"/>
      <c r="AG133" s="19"/>
      <c r="AH133" s="29"/>
      <c r="AK133" s="80">
        <f t="shared" ref="AK133:AK146" si="3">SUM(K133,Q133,W133)</f>
        <v>0</v>
      </c>
      <c r="AL133" s="63"/>
      <c r="AM133" s="63"/>
      <c r="AN133" s="63"/>
      <c r="AO133" s="63"/>
      <c r="AP133" s="63"/>
      <c r="AQ133" s="63"/>
      <c r="AR133" s="63"/>
      <c r="AS133" s="63"/>
      <c r="AT133" s="63"/>
      <c r="AU133" s="77"/>
      <c r="AV133" s="77"/>
      <c r="AW133" s="77"/>
      <c r="AX133" s="77"/>
      <c r="AY133" s="77"/>
      <c r="AZ133" s="77"/>
      <c r="BA133" s="77"/>
      <c r="BB133" s="77"/>
      <c r="BC133" s="77"/>
    </row>
    <row r="134" spans="1:55" ht="20.100000000000001" customHeight="1" x14ac:dyDescent="0.15">
      <c r="D134" s="12" t="s">
        <v>38</v>
      </c>
      <c r="E134" s="13"/>
      <c r="F134" s="13"/>
      <c r="G134" s="13"/>
      <c r="H134" s="13"/>
      <c r="I134" s="13"/>
      <c r="J134" s="13"/>
      <c r="K134" s="207"/>
      <c r="L134" s="208"/>
      <c r="M134" s="208"/>
      <c r="N134" s="208"/>
      <c r="O134" s="202" t="str">
        <f t="shared" si="2"/>
        <v/>
      </c>
      <c r="P134" s="203"/>
      <c r="Q134" s="207"/>
      <c r="R134" s="208"/>
      <c r="S134" s="208"/>
      <c r="T134" s="208"/>
      <c r="U134" s="202" t="str">
        <f t="shared" si="0"/>
        <v/>
      </c>
      <c r="V134" s="203"/>
      <c r="W134" s="207"/>
      <c r="X134" s="208"/>
      <c r="Y134" s="208"/>
      <c r="Z134" s="208"/>
      <c r="AA134" s="202" t="str">
        <f t="shared" si="1"/>
        <v/>
      </c>
      <c r="AB134" s="203"/>
      <c r="AC134" s="18"/>
      <c r="AD134" s="19"/>
      <c r="AE134" s="19"/>
      <c r="AF134" s="19"/>
      <c r="AG134" s="19"/>
      <c r="AH134" s="29"/>
      <c r="AK134" s="80">
        <f t="shared" si="3"/>
        <v>0</v>
      </c>
      <c r="AL134" s="63"/>
      <c r="AM134" s="63"/>
      <c r="AN134" s="63"/>
      <c r="AO134" s="63"/>
      <c r="AP134" s="63"/>
      <c r="AQ134" s="63"/>
      <c r="AR134" s="63"/>
      <c r="AS134" s="63"/>
      <c r="AT134" s="63"/>
      <c r="AU134" s="77"/>
      <c r="AV134" s="77"/>
      <c r="AW134" s="77"/>
      <c r="AX134" s="77"/>
      <c r="AY134" s="77"/>
      <c r="AZ134" s="77"/>
      <c r="BA134" s="77"/>
      <c r="BB134" s="77"/>
      <c r="BC134" s="77"/>
    </row>
    <row r="135" spans="1:55" ht="20.100000000000001" customHeight="1" x14ac:dyDescent="0.15">
      <c r="D135" s="12" t="s">
        <v>39</v>
      </c>
      <c r="E135" s="13"/>
      <c r="F135" s="13"/>
      <c r="G135" s="13"/>
      <c r="H135" s="13"/>
      <c r="I135" s="13"/>
      <c r="J135" s="13"/>
      <c r="K135" s="207"/>
      <c r="L135" s="208"/>
      <c r="M135" s="208"/>
      <c r="N135" s="208"/>
      <c r="O135" s="202" t="str">
        <f t="shared" si="2"/>
        <v/>
      </c>
      <c r="P135" s="203"/>
      <c r="Q135" s="207"/>
      <c r="R135" s="208"/>
      <c r="S135" s="208"/>
      <c r="T135" s="208"/>
      <c r="U135" s="202" t="str">
        <f t="shared" si="0"/>
        <v/>
      </c>
      <c r="V135" s="203"/>
      <c r="W135" s="207"/>
      <c r="X135" s="208"/>
      <c r="Y135" s="208"/>
      <c r="Z135" s="208"/>
      <c r="AA135" s="202" t="str">
        <f t="shared" si="1"/>
        <v/>
      </c>
      <c r="AB135" s="203"/>
      <c r="AC135" s="18"/>
      <c r="AD135" s="19"/>
      <c r="AE135" s="19"/>
      <c r="AF135" s="19"/>
      <c r="AG135" s="19"/>
      <c r="AH135" s="29"/>
      <c r="AK135" s="80">
        <f t="shared" si="3"/>
        <v>0</v>
      </c>
      <c r="AL135" s="63"/>
      <c r="AM135" s="63"/>
      <c r="AN135" s="63"/>
      <c r="AO135" s="63"/>
      <c r="AP135" s="63"/>
      <c r="AQ135" s="63"/>
      <c r="AR135" s="63"/>
      <c r="AS135" s="63"/>
      <c r="AT135" s="63"/>
      <c r="AU135" s="77"/>
      <c r="AV135" s="77"/>
      <c r="AW135" s="77"/>
      <c r="AX135" s="77"/>
      <c r="AY135" s="77"/>
      <c r="AZ135" s="77"/>
      <c r="BA135" s="77"/>
      <c r="BB135" s="77"/>
      <c r="BC135" s="77"/>
    </row>
    <row r="136" spans="1:55" ht="20.100000000000001" customHeight="1" x14ac:dyDescent="0.15">
      <c r="D136" s="12" t="s">
        <v>40</v>
      </c>
      <c r="E136" s="13"/>
      <c r="F136" s="13"/>
      <c r="G136" s="13"/>
      <c r="H136" s="13"/>
      <c r="I136" s="13"/>
      <c r="J136" s="13"/>
      <c r="K136" s="207"/>
      <c r="L136" s="208"/>
      <c r="M136" s="208"/>
      <c r="N136" s="208"/>
      <c r="O136" s="202" t="str">
        <f t="shared" si="2"/>
        <v/>
      </c>
      <c r="P136" s="203"/>
      <c r="Q136" s="207"/>
      <c r="R136" s="208"/>
      <c r="S136" s="208"/>
      <c r="T136" s="208"/>
      <c r="U136" s="202" t="str">
        <f t="shared" si="0"/>
        <v/>
      </c>
      <c r="V136" s="203"/>
      <c r="W136" s="207"/>
      <c r="X136" s="208"/>
      <c r="Y136" s="208"/>
      <c r="Z136" s="208"/>
      <c r="AA136" s="202" t="str">
        <f t="shared" si="1"/>
        <v/>
      </c>
      <c r="AB136" s="203"/>
      <c r="AC136" s="18"/>
      <c r="AD136" s="19"/>
      <c r="AE136" s="19"/>
      <c r="AF136" s="19"/>
      <c r="AG136" s="19"/>
      <c r="AH136" s="29"/>
      <c r="AK136" s="80">
        <f t="shared" si="3"/>
        <v>0</v>
      </c>
      <c r="AL136" s="63"/>
      <c r="AM136" s="63"/>
      <c r="AN136" s="63"/>
      <c r="AO136" s="63"/>
      <c r="AP136" s="63"/>
      <c r="AQ136" s="63"/>
      <c r="AR136" s="63"/>
      <c r="AS136" s="63"/>
      <c r="AT136" s="63"/>
      <c r="AU136" s="77"/>
      <c r="AV136" s="77"/>
      <c r="AW136" s="77"/>
      <c r="AX136" s="77"/>
      <c r="AY136" s="77"/>
      <c r="AZ136" s="77"/>
      <c r="BA136" s="77"/>
      <c r="BB136" s="77"/>
      <c r="BC136" s="77"/>
    </row>
    <row r="137" spans="1:55" ht="20.100000000000001" customHeight="1" x14ac:dyDescent="0.15">
      <c r="D137" s="12" t="s">
        <v>41</v>
      </c>
      <c r="E137" s="13"/>
      <c r="F137" s="13"/>
      <c r="G137" s="13"/>
      <c r="H137" s="13"/>
      <c r="I137" s="13"/>
      <c r="J137" s="13"/>
      <c r="K137" s="207"/>
      <c r="L137" s="208"/>
      <c r="M137" s="208"/>
      <c r="N137" s="208"/>
      <c r="O137" s="202" t="str">
        <f t="shared" si="2"/>
        <v/>
      </c>
      <c r="P137" s="203"/>
      <c r="Q137" s="207"/>
      <c r="R137" s="208"/>
      <c r="S137" s="208"/>
      <c r="T137" s="208"/>
      <c r="U137" s="202" t="str">
        <f t="shared" si="0"/>
        <v/>
      </c>
      <c r="V137" s="203"/>
      <c r="W137" s="207"/>
      <c r="X137" s="208"/>
      <c r="Y137" s="208"/>
      <c r="Z137" s="208"/>
      <c r="AA137" s="202" t="str">
        <f t="shared" si="1"/>
        <v/>
      </c>
      <c r="AB137" s="203"/>
      <c r="AC137" s="18"/>
      <c r="AD137" s="19"/>
      <c r="AE137" s="19"/>
      <c r="AF137" s="19"/>
      <c r="AG137" s="19"/>
      <c r="AH137" s="29"/>
      <c r="AK137" s="80">
        <f t="shared" si="3"/>
        <v>0</v>
      </c>
      <c r="AL137" s="63"/>
      <c r="AM137" s="63"/>
      <c r="AN137" s="63"/>
      <c r="AO137" s="63"/>
      <c r="AP137" s="63"/>
      <c r="AQ137" s="63"/>
      <c r="AR137" s="63"/>
      <c r="AS137" s="63"/>
      <c r="AT137" s="63"/>
      <c r="AU137" s="77"/>
      <c r="AV137" s="77"/>
      <c r="AW137" s="77"/>
      <c r="AX137" s="77"/>
      <c r="AY137" s="77"/>
      <c r="AZ137" s="77"/>
      <c r="BA137" s="77"/>
      <c r="BB137" s="77"/>
      <c r="BC137" s="77"/>
    </row>
    <row r="138" spans="1:55" ht="20.100000000000001" customHeight="1" x14ac:dyDescent="0.15">
      <c r="D138" s="12" t="s">
        <v>42</v>
      </c>
      <c r="E138" s="13"/>
      <c r="F138" s="13"/>
      <c r="G138" s="13"/>
      <c r="H138" s="13"/>
      <c r="I138" s="13"/>
      <c r="J138" s="13"/>
      <c r="K138" s="207"/>
      <c r="L138" s="208"/>
      <c r="M138" s="208"/>
      <c r="N138" s="208"/>
      <c r="O138" s="202" t="str">
        <f t="shared" si="2"/>
        <v/>
      </c>
      <c r="P138" s="203"/>
      <c r="Q138" s="207"/>
      <c r="R138" s="208"/>
      <c r="S138" s="208"/>
      <c r="T138" s="208"/>
      <c r="U138" s="202" t="str">
        <f t="shared" si="0"/>
        <v/>
      </c>
      <c r="V138" s="203"/>
      <c r="W138" s="207"/>
      <c r="X138" s="208"/>
      <c r="Y138" s="208"/>
      <c r="Z138" s="208"/>
      <c r="AA138" s="202" t="str">
        <f t="shared" si="1"/>
        <v/>
      </c>
      <c r="AB138" s="203"/>
      <c r="AC138" s="18"/>
      <c r="AD138" s="19"/>
      <c r="AE138" s="19"/>
      <c r="AF138" s="19"/>
      <c r="AG138" s="19"/>
      <c r="AH138" s="29"/>
      <c r="AK138" s="80">
        <f t="shared" si="3"/>
        <v>0</v>
      </c>
      <c r="AL138" s="63"/>
      <c r="AM138" s="63"/>
      <c r="AN138" s="63"/>
      <c r="AO138" s="63"/>
      <c r="AP138" s="63"/>
      <c r="AQ138" s="63"/>
      <c r="AR138" s="63"/>
      <c r="AS138" s="63"/>
      <c r="AT138" s="63"/>
      <c r="AU138" s="77"/>
      <c r="AV138" s="77"/>
      <c r="AW138" s="77"/>
      <c r="AX138" s="77"/>
      <c r="AY138" s="77"/>
      <c r="AZ138" s="77"/>
      <c r="BA138" s="77"/>
      <c r="BB138" s="77"/>
      <c r="BC138" s="77"/>
    </row>
    <row r="139" spans="1:55" ht="20.100000000000001" customHeight="1" x14ac:dyDescent="0.15">
      <c r="D139" s="12" t="s">
        <v>43</v>
      </c>
      <c r="E139" s="13"/>
      <c r="F139" s="13"/>
      <c r="G139" s="13"/>
      <c r="H139" s="13"/>
      <c r="I139" s="13"/>
      <c r="J139" s="13"/>
      <c r="K139" s="207"/>
      <c r="L139" s="208"/>
      <c r="M139" s="208"/>
      <c r="N139" s="208"/>
      <c r="O139" s="202" t="str">
        <f t="shared" si="2"/>
        <v/>
      </c>
      <c r="P139" s="203"/>
      <c r="Q139" s="207"/>
      <c r="R139" s="208"/>
      <c r="S139" s="208"/>
      <c r="T139" s="208"/>
      <c r="U139" s="202" t="str">
        <f t="shared" si="0"/>
        <v/>
      </c>
      <c r="V139" s="203"/>
      <c r="W139" s="207"/>
      <c r="X139" s="208"/>
      <c r="Y139" s="208"/>
      <c r="Z139" s="208"/>
      <c r="AA139" s="202" t="str">
        <f t="shared" si="1"/>
        <v/>
      </c>
      <c r="AB139" s="203"/>
      <c r="AC139" s="18"/>
      <c r="AD139" s="19"/>
      <c r="AE139" s="19"/>
      <c r="AF139" s="19"/>
      <c r="AG139" s="19"/>
      <c r="AH139" s="29"/>
      <c r="AK139" s="80">
        <f t="shared" si="3"/>
        <v>0</v>
      </c>
      <c r="AL139" s="63"/>
      <c r="AM139" s="63"/>
      <c r="AN139" s="63"/>
      <c r="AO139" s="63"/>
      <c r="AP139" s="63"/>
      <c r="AQ139" s="63"/>
      <c r="AR139" s="63"/>
      <c r="AS139" s="63"/>
      <c r="AT139" s="63"/>
      <c r="AU139" s="77"/>
      <c r="AV139" s="77"/>
      <c r="AW139" s="77"/>
      <c r="AX139" s="77"/>
      <c r="AY139" s="77"/>
      <c r="AZ139" s="77"/>
      <c r="BA139" s="77"/>
      <c r="BB139" s="77"/>
      <c r="BC139" s="77"/>
    </row>
    <row r="140" spans="1:55" ht="20.100000000000001" customHeight="1" x14ac:dyDescent="0.15">
      <c r="D140" s="12" t="s">
        <v>44</v>
      </c>
      <c r="E140" s="13"/>
      <c r="F140" s="13"/>
      <c r="G140" s="13"/>
      <c r="H140" s="13"/>
      <c r="I140" s="13"/>
      <c r="J140" s="13"/>
      <c r="K140" s="207"/>
      <c r="L140" s="208"/>
      <c r="M140" s="208"/>
      <c r="N140" s="208"/>
      <c r="O140" s="202" t="str">
        <f t="shared" si="2"/>
        <v/>
      </c>
      <c r="P140" s="203"/>
      <c r="Q140" s="207"/>
      <c r="R140" s="208"/>
      <c r="S140" s="208"/>
      <c r="T140" s="208"/>
      <c r="U140" s="202" t="str">
        <f t="shared" si="0"/>
        <v/>
      </c>
      <c r="V140" s="203"/>
      <c r="W140" s="207"/>
      <c r="X140" s="208"/>
      <c r="Y140" s="208"/>
      <c r="Z140" s="208"/>
      <c r="AA140" s="202" t="str">
        <f t="shared" si="1"/>
        <v/>
      </c>
      <c r="AB140" s="203"/>
      <c r="AC140" s="18"/>
      <c r="AD140" s="19"/>
      <c r="AE140" s="19"/>
      <c r="AF140" s="19"/>
      <c r="AG140" s="19"/>
      <c r="AH140" s="29"/>
      <c r="AK140" s="80">
        <f t="shared" si="3"/>
        <v>0</v>
      </c>
      <c r="AL140" s="63"/>
      <c r="AM140" s="63"/>
      <c r="AN140" s="63"/>
      <c r="AO140" s="63"/>
      <c r="AP140" s="63"/>
      <c r="AQ140" s="63"/>
      <c r="AR140" s="63"/>
      <c r="AS140" s="63"/>
      <c r="AT140" s="63"/>
      <c r="AU140" s="77"/>
      <c r="AV140" s="77"/>
      <c r="AW140" s="77"/>
      <c r="AX140" s="77"/>
      <c r="AY140" s="77"/>
      <c r="AZ140" s="77"/>
      <c r="BA140" s="77"/>
      <c r="BB140" s="77"/>
      <c r="BC140" s="77"/>
    </row>
    <row r="141" spans="1:55" ht="20.100000000000001" customHeight="1" x14ac:dyDescent="0.15">
      <c r="D141" s="12" t="s">
        <v>45</v>
      </c>
      <c r="E141" s="13"/>
      <c r="F141" s="13"/>
      <c r="G141" s="13"/>
      <c r="H141" s="13"/>
      <c r="I141" s="13"/>
      <c r="J141" s="13"/>
      <c r="K141" s="207"/>
      <c r="L141" s="208"/>
      <c r="M141" s="208"/>
      <c r="N141" s="208"/>
      <c r="O141" s="202" t="str">
        <f t="shared" si="2"/>
        <v/>
      </c>
      <c r="P141" s="203"/>
      <c r="Q141" s="207"/>
      <c r="R141" s="208"/>
      <c r="S141" s="208"/>
      <c r="T141" s="208"/>
      <c r="U141" s="202" t="str">
        <f t="shared" si="0"/>
        <v/>
      </c>
      <c r="V141" s="203"/>
      <c r="W141" s="207"/>
      <c r="X141" s="208"/>
      <c r="Y141" s="208"/>
      <c r="Z141" s="208"/>
      <c r="AA141" s="202" t="str">
        <f t="shared" si="1"/>
        <v/>
      </c>
      <c r="AB141" s="203"/>
      <c r="AC141" s="18" t="s">
        <v>47</v>
      </c>
      <c r="AD141" s="19"/>
      <c r="AE141" s="19"/>
      <c r="AF141" s="19"/>
      <c r="AG141" s="19"/>
      <c r="AH141" s="29"/>
      <c r="AK141" s="80">
        <f t="shared" si="3"/>
        <v>0</v>
      </c>
      <c r="AL141" s="63"/>
      <c r="AM141" s="63"/>
      <c r="AN141" s="63"/>
      <c r="AO141" s="63"/>
      <c r="AP141" s="63"/>
      <c r="AQ141" s="63"/>
      <c r="AR141" s="63"/>
      <c r="AS141" s="63"/>
      <c r="AT141" s="63"/>
      <c r="AU141" s="77"/>
      <c r="AV141" s="77"/>
      <c r="AW141" s="77"/>
      <c r="AX141" s="77"/>
      <c r="AY141" s="77"/>
      <c r="AZ141" s="77"/>
      <c r="BA141" s="77"/>
      <c r="BB141" s="77"/>
      <c r="BC141" s="77"/>
    </row>
    <row r="142" spans="1:55" ht="20.100000000000001" customHeight="1" x14ac:dyDescent="0.15">
      <c r="D142" s="12" t="s">
        <v>46</v>
      </c>
      <c r="E142" s="13"/>
      <c r="F142" s="13"/>
      <c r="G142" s="13"/>
      <c r="H142" s="13"/>
      <c r="I142" s="13"/>
      <c r="J142" s="13"/>
      <c r="K142" s="207"/>
      <c r="L142" s="208"/>
      <c r="M142" s="208"/>
      <c r="N142" s="208"/>
      <c r="O142" s="202" t="str">
        <f t="shared" si="2"/>
        <v/>
      </c>
      <c r="P142" s="203"/>
      <c r="Q142" s="207"/>
      <c r="R142" s="208"/>
      <c r="S142" s="208"/>
      <c r="T142" s="208"/>
      <c r="U142" s="202" t="str">
        <f t="shared" si="0"/>
        <v/>
      </c>
      <c r="V142" s="203"/>
      <c r="W142" s="207"/>
      <c r="X142" s="208"/>
      <c r="Y142" s="208"/>
      <c r="Z142" s="208"/>
      <c r="AA142" s="202" t="str">
        <f t="shared" si="1"/>
        <v/>
      </c>
      <c r="AB142" s="203"/>
      <c r="AC142" s="212" t="str">
        <f>IF(AL148=0,"",ROUND(AL142/AL148*100,0))</f>
        <v/>
      </c>
      <c r="AD142" s="213"/>
      <c r="AE142" s="213"/>
      <c r="AF142" s="213"/>
      <c r="AG142" s="210" t="s">
        <v>75</v>
      </c>
      <c r="AH142" s="211"/>
      <c r="AK142" s="80">
        <f t="shared" si="3"/>
        <v>0</v>
      </c>
      <c r="AL142" s="80">
        <f>SUM(AK132:AK142)</f>
        <v>0</v>
      </c>
      <c r="AM142" s="63"/>
      <c r="AN142" s="63"/>
      <c r="AO142" s="63"/>
      <c r="AP142" s="63"/>
      <c r="AQ142" s="63"/>
      <c r="AR142" s="63"/>
      <c r="AS142" s="63"/>
      <c r="AT142" s="63"/>
      <c r="AU142" s="77"/>
      <c r="AV142" s="77"/>
      <c r="AW142" s="77"/>
      <c r="AX142" s="77"/>
      <c r="AY142" s="77"/>
      <c r="AZ142" s="77"/>
      <c r="BA142" s="77"/>
      <c r="BB142" s="77"/>
      <c r="BC142" s="77"/>
    </row>
    <row r="143" spans="1:55" ht="20.100000000000001" customHeight="1" x14ac:dyDescent="0.15">
      <c r="D143" s="12" t="s">
        <v>48</v>
      </c>
      <c r="E143" s="13"/>
      <c r="F143" s="13"/>
      <c r="G143" s="13"/>
      <c r="H143" s="13"/>
      <c r="I143" s="13"/>
      <c r="J143" s="13"/>
      <c r="K143" s="207"/>
      <c r="L143" s="208"/>
      <c r="M143" s="208"/>
      <c r="N143" s="208"/>
      <c r="O143" s="202" t="str">
        <f t="shared" si="2"/>
        <v/>
      </c>
      <c r="P143" s="203"/>
      <c r="Q143" s="207"/>
      <c r="R143" s="208"/>
      <c r="S143" s="208"/>
      <c r="T143" s="208"/>
      <c r="U143" s="202" t="str">
        <f t="shared" si="0"/>
        <v/>
      </c>
      <c r="V143" s="203"/>
      <c r="W143" s="207"/>
      <c r="X143" s="208"/>
      <c r="Y143" s="208"/>
      <c r="Z143" s="208"/>
      <c r="AA143" s="202" t="str">
        <f t="shared" si="1"/>
        <v/>
      </c>
      <c r="AB143" s="203"/>
      <c r="AC143" s="51"/>
      <c r="AD143" s="28"/>
      <c r="AE143" s="28"/>
      <c r="AF143" s="28"/>
      <c r="AG143" s="28"/>
      <c r="AH143" s="52"/>
      <c r="AK143" s="80">
        <f t="shared" si="3"/>
        <v>0</v>
      </c>
      <c r="AL143" s="63"/>
      <c r="AM143" s="63"/>
      <c r="AN143" s="63"/>
      <c r="AO143" s="63"/>
      <c r="AP143" s="63"/>
      <c r="AQ143" s="63"/>
      <c r="AR143" s="63"/>
      <c r="AS143" s="63"/>
      <c r="AT143" s="63"/>
      <c r="AU143" s="77"/>
      <c r="AV143" s="77"/>
      <c r="AW143" s="77"/>
      <c r="AX143" s="77"/>
      <c r="AY143" s="77"/>
      <c r="AZ143" s="77"/>
      <c r="BA143" s="77"/>
      <c r="BB143" s="77"/>
      <c r="BC143" s="77"/>
    </row>
    <row r="144" spans="1:55" ht="20.100000000000001" customHeight="1" x14ac:dyDescent="0.15">
      <c r="D144" s="12" t="s">
        <v>49</v>
      </c>
      <c r="E144" s="13"/>
      <c r="F144" s="13"/>
      <c r="G144" s="13"/>
      <c r="H144" s="13"/>
      <c r="I144" s="13"/>
      <c r="J144" s="13"/>
      <c r="K144" s="207"/>
      <c r="L144" s="208"/>
      <c r="M144" s="208"/>
      <c r="N144" s="208"/>
      <c r="O144" s="202" t="str">
        <f t="shared" si="2"/>
        <v/>
      </c>
      <c r="P144" s="203"/>
      <c r="Q144" s="207"/>
      <c r="R144" s="208"/>
      <c r="S144" s="208"/>
      <c r="T144" s="208"/>
      <c r="U144" s="202" t="str">
        <f t="shared" si="0"/>
        <v/>
      </c>
      <c r="V144" s="203"/>
      <c r="W144" s="207"/>
      <c r="X144" s="208"/>
      <c r="Y144" s="208"/>
      <c r="Z144" s="208"/>
      <c r="AA144" s="202" t="str">
        <f t="shared" si="1"/>
        <v/>
      </c>
      <c r="AB144" s="203"/>
      <c r="AC144" s="18"/>
      <c r="AD144" s="19"/>
      <c r="AE144" s="19"/>
      <c r="AF144" s="19"/>
      <c r="AG144" s="19"/>
      <c r="AH144" s="29"/>
      <c r="AK144" s="80">
        <f t="shared" si="3"/>
        <v>0</v>
      </c>
      <c r="AL144" s="63"/>
      <c r="AM144" s="63"/>
      <c r="AN144" s="63"/>
      <c r="AO144" s="63"/>
      <c r="AP144" s="63"/>
      <c r="AQ144" s="63"/>
      <c r="AR144" s="63"/>
      <c r="AS144" s="63"/>
      <c r="AT144" s="63"/>
      <c r="AU144" s="77"/>
      <c r="AV144" s="77"/>
      <c r="AW144" s="77"/>
      <c r="AX144" s="77"/>
      <c r="AY144" s="77"/>
      <c r="AZ144" s="77"/>
      <c r="BA144" s="77"/>
      <c r="BB144" s="77"/>
      <c r="BC144" s="77"/>
    </row>
    <row r="145" spans="1:55" ht="20.100000000000001" customHeight="1" x14ac:dyDescent="0.15">
      <c r="D145" s="12" t="s">
        <v>50</v>
      </c>
      <c r="E145" s="13"/>
      <c r="F145" s="13"/>
      <c r="G145" s="13"/>
      <c r="H145" s="13"/>
      <c r="I145" s="13"/>
      <c r="J145" s="13"/>
      <c r="K145" s="207"/>
      <c r="L145" s="208"/>
      <c r="M145" s="208"/>
      <c r="N145" s="208"/>
      <c r="O145" s="202" t="str">
        <f t="shared" si="2"/>
        <v/>
      </c>
      <c r="P145" s="203"/>
      <c r="Q145" s="207"/>
      <c r="R145" s="208"/>
      <c r="S145" s="208"/>
      <c r="T145" s="208"/>
      <c r="U145" s="202" t="str">
        <f t="shared" si="0"/>
        <v/>
      </c>
      <c r="V145" s="203"/>
      <c r="W145" s="207"/>
      <c r="X145" s="208"/>
      <c r="Y145" s="208"/>
      <c r="Z145" s="208"/>
      <c r="AA145" s="202" t="str">
        <f t="shared" si="1"/>
        <v/>
      </c>
      <c r="AB145" s="203"/>
      <c r="AC145" s="18" t="s">
        <v>52</v>
      </c>
      <c r="AD145" s="19"/>
      <c r="AE145" s="19"/>
      <c r="AF145" s="19"/>
      <c r="AG145" s="19"/>
      <c r="AH145" s="29"/>
      <c r="AK145" s="80">
        <f t="shared" si="3"/>
        <v>0</v>
      </c>
      <c r="AL145" s="63"/>
      <c r="AM145" s="63"/>
      <c r="AN145" s="63"/>
      <c r="AO145" s="63"/>
      <c r="AP145" s="63"/>
      <c r="AQ145" s="63"/>
      <c r="AR145" s="63"/>
      <c r="AS145" s="63"/>
      <c r="AT145" s="63"/>
      <c r="AU145" s="77"/>
      <c r="AV145" s="77"/>
      <c r="AW145" s="77"/>
      <c r="AX145" s="77"/>
      <c r="AY145" s="77"/>
      <c r="AZ145" s="77"/>
      <c r="BA145" s="77"/>
      <c r="BB145" s="77"/>
      <c r="BC145" s="77"/>
    </row>
    <row r="146" spans="1:55" ht="20.100000000000001" customHeight="1" x14ac:dyDescent="0.15">
      <c r="D146" s="12" t="s">
        <v>51</v>
      </c>
      <c r="E146" s="13"/>
      <c r="F146" s="13"/>
      <c r="G146" s="13"/>
      <c r="H146" s="13"/>
      <c r="I146" s="13"/>
      <c r="J146" s="13"/>
      <c r="K146" s="207"/>
      <c r="L146" s="208"/>
      <c r="M146" s="208"/>
      <c r="N146" s="208"/>
      <c r="O146" s="202" t="str">
        <f t="shared" si="2"/>
        <v/>
      </c>
      <c r="P146" s="203"/>
      <c r="Q146" s="207"/>
      <c r="R146" s="208"/>
      <c r="S146" s="208"/>
      <c r="T146" s="208"/>
      <c r="U146" s="202" t="str">
        <f t="shared" si="0"/>
        <v/>
      </c>
      <c r="V146" s="203"/>
      <c r="W146" s="207"/>
      <c r="X146" s="208"/>
      <c r="Y146" s="208"/>
      <c r="Z146" s="208"/>
      <c r="AA146" s="202" t="str">
        <f t="shared" si="1"/>
        <v/>
      </c>
      <c r="AB146" s="203"/>
      <c r="AC146" s="212" t="str">
        <f>IF(AL148=0,"",ROUND(AL146/AL148*100,0))</f>
        <v/>
      </c>
      <c r="AD146" s="213"/>
      <c r="AE146" s="213"/>
      <c r="AF146" s="213"/>
      <c r="AG146" s="210" t="s">
        <v>75</v>
      </c>
      <c r="AH146" s="211"/>
      <c r="AK146" s="80">
        <f t="shared" si="3"/>
        <v>0</v>
      </c>
      <c r="AL146" s="80">
        <f>SUM(AK143:AK146)</f>
        <v>0</v>
      </c>
      <c r="AM146" s="63"/>
      <c r="AN146" s="63"/>
      <c r="AO146" s="63"/>
      <c r="AP146" s="63"/>
      <c r="AQ146" s="63"/>
      <c r="AR146" s="63"/>
      <c r="AS146" s="63"/>
      <c r="AT146" s="63"/>
      <c r="AU146" s="77"/>
      <c r="AV146" s="77"/>
      <c r="AW146" s="77"/>
      <c r="AX146" s="77"/>
      <c r="AY146" s="77"/>
      <c r="AZ146" s="77"/>
      <c r="BA146" s="77"/>
      <c r="BB146" s="77"/>
      <c r="BC146" s="77"/>
    </row>
    <row r="147" spans="1:55" ht="12" customHeight="1" x14ac:dyDescent="0.15">
      <c r="D147" s="53"/>
      <c r="E147" s="54" t="str">
        <f>IF(AK123=1,AL123,"")</f>
        <v/>
      </c>
      <c r="F147" s="53"/>
      <c r="G147" s="53"/>
      <c r="H147" s="53"/>
      <c r="I147" s="53"/>
      <c r="J147" s="53"/>
      <c r="K147" s="55"/>
      <c r="L147" s="55"/>
      <c r="M147" s="55"/>
      <c r="N147" s="55"/>
      <c r="O147" s="54"/>
      <c r="P147" s="54"/>
      <c r="Q147" s="55"/>
      <c r="R147" s="55"/>
      <c r="S147" s="55"/>
      <c r="T147" s="55"/>
      <c r="U147" s="54"/>
      <c r="V147" s="54"/>
      <c r="W147" s="55"/>
      <c r="X147" s="55"/>
      <c r="Y147" s="55"/>
      <c r="Z147" s="55"/>
      <c r="AA147" s="54"/>
      <c r="AB147" s="54"/>
      <c r="AC147" s="56"/>
      <c r="AD147" s="56"/>
      <c r="AE147" s="56"/>
      <c r="AF147" s="56"/>
      <c r="AG147" s="54"/>
      <c r="AH147" s="54"/>
      <c r="AK147" s="80"/>
      <c r="AL147" s="80"/>
      <c r="AM147" s="63"/>
      <c r="AN147" s="63"/>
      <c r="AO147" s="63"/>
      <c r="AP147" s="63"/>
      <c r="AQ147" s="63"/>
      <c r="AR147" s="63"/>
      <c r="AS147" s="63"/>
      <c r="AT147" s="63"/>
      <c r="AU147" s="77"/>
      <c r="AV147" s="77"/>
      <c r="AW147" s="77"/>
      <c r="AX147" s="77"/>
      <c r="AY147" s="77"/>
      <c r="AZ147" s="77"/>
      <c r="BA147" s="77"/>
      <c r="BB147" s="77"/>
      <c r="BC147" s="77"/>
    </row>
    <row r="148" spans="1:55" ht="9" customHeight="1" x14ac:dyDescent="0.15">
      <c r="AK148" s="63"/>
      <c r="AL148" s="80">
        <f>SUM(AL142,AL146)</f>
        <v>0</v>
      </c>
      <c r="AM148" s="63"/>
      <c r="AN148" s="63"/>
      <c r="AO148" s="63"/>
      <c r="AP148" s="63"/>
      <c r="AQ148" s="63"/>
      <c r="AR148" s="63"/>
      <c r="AS148" s="63"/>
      <c r="AT148" s="63"/>
      <c r="AU148" s="77"/>
      <c r="AV148" s="77"/>
      <c r="AW148" s="77"/>
      <c r="AX148" s="77"/>
      <c r="AY148" s="77"/>
      <c r="AZ148" s="77"/>
      <c r="BA148" s="77"/>
      <c r="BB148" s="77"/>
      <c r="BC148" s="77"/>
    </row>
    <row r="149" spans="1:55" ht="15" customHeight="1" x14ac:dyDescent="0.15">
      <c r="A149" s="2" t="s">
        <v>137</v>
      </c>
      <c r="U149" s="17"/>
      <c r="AK149" s="81"/>
      <c r="AL149" s="81"/>
      <c r="AM149" s="81"/>
      <c r="AN149" s="81"/>
      <c r="AO149" s="81"/>
      <c r="AP149" s="81"/>
      <c r="AQ149" s="81"/>
      <c r="AR149" s="81"/>
      <c r="AS149" s="81"/>
      <c r="AT149" s="81"/>
      <c r="AU149" s="77"/>
      <c r="AV149" s="77"/>
      <c r="AW149" s="77"/>
      <c r="AX149" s="77"/>
      <c r="AY149" s="77"/>
      <c r="AZ149" s="77"/>
      <c r="BA149" s="77"/>
      <c r="BB149" s="77"/>
      <c r="BC149" s="77"/>
    </row>
    <row r="150" spans="1:55" ht="12" customHeight="1" x14ac:dyDescent="0.15">
      <c r="AK150" s="81"/>
      <c r="AL150" s="81"/>
      <c r="AM150" s="81"/>
      <c r="AN150" s="81"/>
      <c r="AO150" s="81"/>
      <c r="AP150" s="81"/>
      <c r="AQ150" s="81"/>
      <c r="AR150" s="81"/>
      <c r="AS150" s="81"/>
      <c r="AT150" s="81"/>
      <c r="AU150" s="77"/>
      <c r="AV150" s="77"/>
      <c r="AW150" s="77"/>
      <c r="AX150" s="77"/>
      <c r="AY150" s="77"/>
      <c r="AZ150" s="77"/>
      <c r="BA150" s="77"/>
      <c r="BB150" s="77"/>
      <c r="BC150" s="77"/>
    </row>
    <row r="151" spans="1:55" ht="15" customHeight="1" x14ac:dyDescent="0.15">
      <c r="C151" s="12"/>
      <c r="D151" s="13"/>
      <c r="E151" s="13"/>
      <c r="F151" s="13"/>
      <c r="G151" s="13"/>
      <c r="H151" s="13"/>
      <c r="I151" s="13"/>
      <c r="J151" s="13"/>
      <c r="K151" s="10" t="s">
        <v>0</v>
      </c>
      <c r="L151" s="11"/>
      <c r="M151" s="176" t="str">
        <f>M124</f>
        <v/>
      </c>
      <c r="N151" s="176"/>
      <c r="O151" s="11" t="s">
        <v>26</v>
      </c>
      <c r="P151" s="15"/>
      <c r="Q151" s="10" t="s">
        <v>0</v>
      </c>
      <c r="R151" s="11"/>
      <c r="S151" s="176" t="str">
        <f>IF(M151="","",M151+1)</f>
        <v/>
      </c>
      <c r="T151" s="176"/>
      <c r="U151" s="11" t="s">
        <v>26</v>
      </c>
      <c r="V151" s="15"/>
      <c r="W151" s="10" t="s">
        <v>0</v>
      </c>
      <c r="X151" s="11"/>
      <c r="Y151" s="176" t="str">
        <f>IF(S151="","",S151+1)</f>
        <v/>
      </c>
      <c r="Z151" s="176"/>
      <c r="AA151" s="11" t="s">
        <v>26</v>
      </c>
      <c r="AB151" s="15"/>
      <c r="AC151" s="11" t="s">
        <v>57</v>
      </c>
      <c r="AD151" s="11"/>
      <c r="AE151" s="11"/>
      <c r="AF151" s="11"/>
      <c r="AG151" s="11"/>
      <c r="AH151" s="15"/>
      <c r="AK151" s="81"/>
      <c r="AL151" s="81"/>
      <c r="AM151" s="81"/>
      <c r="AN151" s="81"/>
      <c r="AO151" s="81"/>
      <c r="AP151" s="81"/>
      <c r="AQ151" s="81"/>
      <c r="AR151" s="81"/>
      <c r="AS151" s="81"/>
      <c r="AT151" s="81"/>
      <c r="AU151" s="77"/>
      <c r="AV151" s="77"/>
      <c r="AW151" s="77"/>
      <c r="AX151" s="77"/>
      <c r="AY151" s="77"/>
      <c r="AZ151" s="77"/>
      <c r="BA151" s="77"/>
      <c r="BB151" s="77"/>
      <c r="BC151" s="77"/>
    </row>
    <row r="152" spans="1:55" ht="20.100000000000001" customHeight="1" x14ac:dyDescent="0.15">
      <c r="C152" s="12" t="s">
        <v>63</v>
      </c>
      <c r="D152" s="13"/>
      <c r="E152" s="13"/>
      <c r="F152" s="13"/>
      <c r="G152" s="13"/>
      <c r="H152" s="13"/>
      <c r="I152" s="13"/>
      <c r="J152" s="13"/>
      <c r="K152" s="205"/>
      <c r="L152" s="209"/>
      <c r="M152" s="209"/>
      <c r="N152" s="209"/>
      <c r="O152" s="214" t="s">
        <v>68</v>
      </c>
      <c r="P152" s="215"/>
      <c r="Q152" s="205"/>
      <c r="R152" s="209"/>
      <c r="S152" s="209"/>
      <c r="T152" s="209"/>
      <c r="U152" s="214" t="s">
        <v>68</v>
      </c>
      <c r="V152" s="215"/>
      <c r="W152" s="205"/>
      <c r="X152" s="209"/>
      <c r="Y152" s="209"/>
      <c r="Z152" s="209"/>
      <c r="AA152" s="214" t="s">
        <v>68</v>
      </c>
      <c r="AB152" s="215"/>
      <c r="AC152" s="235">
        <f>SUM(K152,Q152,W152)</f>
        <v>0</v>
      </c>
      <c r="AD152" s="236"/>
      <c r="AE152" s="236"/>
      <c r="AF152" s="236"/>
      <c r="AG152" s="214" t="s">
        <v>68</v>
      </c>
      <c r="AH152" s="215"/>
      <c r="AK152" s="81"/>
      <c r="AL152" s="81"/>
      <c r="AM152" s="81"/>
      <c r="AN152" s="81"/>
      <c r="AO152" s="81"/>
      <c r="AP152" s="81"/>
      <c r="AQ152" s="81"/>
      <c r="AR152" s="81"/>
      <c r="AS152" s="81"/>
      <c r="AT152" s="81"/>
      <c r="AU152" s="77"/>
      <c r="AV152" s="77"/>
      <c r="AW152" s="77"/>
      <c r="AX152" s="77"/>
      <c r="AY152" s="77"/>
      <c r="AZ152" s="77"/>
      <c r="BA152" s="77"/>
      <c r="BB152" s="77"/>
      <c r="BC152" s="77"/>
    </row>
    <row r="153" spans="1:55" ht="15" customHeight="1" x14ac:dyDescent="0.15">
      <c r="C153" s="12" t="s">
        <v>59</v>
      </c>
      <c r="D153" s="13"/>
      <c r="E153" s="13"/>
      <c r="F153" s="13"/>
      <c r="G153" s="13"/>
      <c r="H153" s="13"/>
      <c r="I153" s="13"/>
      <c r="J153" s="13"/>
      <c r="K153" s="205"/>
      <c r="L153" s="209"/>
      <c r="M153" s="209"/>
      <c r="N153" s="209"/>
      <c r="O153" s="214" t="s">
        <v>68</v>
      </c>
      <c r="P153" s="215"/>
      <c r="Q153" s="205"/>
      <c r="R153" s="209"/>
      <c r="S153" s="209"/>
      <c r="T153" s="209"/>
      <c r="U153" s="214" t="s">
        <v>68</v>
      </c>
      <c r="V153" s="215"/>
      <c r="W153" s="205"/>
      <c r="X153" s="209"/>
      <c r="Y153" s="209"/>
      <c r="Z153" s="209"/>
      <c r="AA153" s="214" t="s">
        <v>68</v>
      </c>
      <c r="AB153" s="215"/>
      <c r="AC153" s="216">
        <f>SUM(K153:N156,Q153:T156,W153:Z156)</f>
        <v>0</v>
      </c>
      <c r="AD153" s="217"/>
      <c r="AE153" s="217"/>
      <c r="AF153" s="217"/>
      <c r="AG153" s="222" t="s">
        <v>68</v>
      </c>
      <c r="AH153" s="223"/>
      <c r="AK153" s="81"/>
      <c r="AL153" s="81"/>
      <c r="AM153" s="81"/>
      <c r="AN153" s="81"/>
      <c r="AO153" s="81"/>
      <c r="AP153" s="81"/>
      <c r="AQ153" s="81"/>
      <c r="AR153" s="81"/>
      <c r="AS153" s="81"/>
      <c r="AT153" s="81"/>
      <c r="AU153" s="77"/>
      <c r="AV153" s="77"/>
      <c r="AW153" s="77"/>
      <c r="AX153" s="77"/>
      <c r="AY153" s="77"/>
      <c r="AZ153" s="77"/>
      <c r="BA153" s="77"/>
      <c r="BB153" s="77"/>
      <c r="BC153" s="77"/>
    </row>
    <row r="154" spans="1:55" ht="15" customHeight="1" x14ac:dyDescent="0.15">
      <c r="C154" s="12" t="s">
        <v>60</v>
      </c>
      <c r="D154" s="13"/>
      <c r="E154" s="13"/>
      <c r="F154" s="13"/>
      <c r="G154" s="13"/>
      <c r="H154" s="13"/>
      <c r="I154" s="13"/>
      <c r="J154" s="13"/>
      <c r="K154" s="205"/>
      <c r="L154" s="209"/>
      <c r="M154" s="209"/>
      <c r="N154" s="209"/>
      <c r="O154" s="214" t="s">
        <v>68</v>
      </c>
      <c r="P154" s="215"/>
      <c r="Q154" s="205"/>
      <c r="R154" s="209"/>
      <c r="S154" s="209"/>
      <c r="T154" s="209"/>
      <c r="U154" s="214" t="s">
        <v>68</v>
      </c>
      <c r="V154" s="215"/>
      <c r="W154" s="205"/>
      <c r="X154" s="209"/>
      <c r="Y154" s="209"/>
      <c r="Z154" s="209"/>
      <c r="AA154" s="214" t="s">
        <v>68</v>
      </c>
      <c r="AB154" s="215"/>
      <c r="AC154" s="218"/>
      <c r="AD154" s="219"/>
      <c r="AE154" s="219"/>
      <c r="AF154" s="219"/>
      <c r="AG154" s="224"/>
      <c r="AH154" s="225"/>
      <c r="AK154" s="81"/>
      <c r="AL154" s="81"/>
      <c r="AM154" s="81"/>
      <c r="AN154" s="81"/>
      <c r="AO154" s="81"/>
      <c r="AP154" s="81"/>
      <c r="AQ154" s="81"/>
      <c r="AR154" s="81"/>
      <c r="AS154" s="81"/>
      <c r="AT154" s="81"/>
      <c r="AU154" s="77"/>
      <c r="AV154" s="77"/>
      <c r="AW154" s="77"/>
      <c r="AX154" s="77"/>
      <c r="AY154" s="77"/>
      <c r="AZ154" s="77"/>
      <c r="BA154" s="77"/>
      <c r="BB154" s="77"/>
      <c r="BC154" s="77"/>
    </row>
    <row r="155" spans="1:55" ht="15" customHeight="1" x14ac:dyDescent="0.15">
      <c r="C155" s="12" t="s">
        <v>61</v>
      </c>
      <c r="D155" s="13"/>
      <c r="E155" s="13"/>
      <c r="F155" s="13"/>
      <c r="G155" s="13"/>
      <c r="H155" s="13"/>
      <c r="I155" s="13"/>
      <c r="J155" s="13"/>
      <c r="K155" s="205"/>
      <c r="L155" s="209"/>
      <c r="M155" s="209"/>
      <c r="N155" s="209"/>
      <c r="O155" s="214" t="s">
        <v>68</v>
      </c>
      <c r="P155" s="215"/>
      <c r="Q155" s="205"/>
      <c r="R155" s="209"/>
      <c r="S155" s="209"/>
      <c r="T155" s="209"/>
      <c r="U155" s="214" t="s">
        <v>68</v>
      </c>
      <c r="V155" s="215"/>
      <c r="W155" s="205"/>
      <c r="X155" s="209"/>
      <c r="Y155" s="209"/>
      <c r="Z155" s="209"/>
      <c r="AA155" s="214" t="s">
        <v>68</v>
      </c>
      <c r="AB155" s="215"/>
      <c r="AC155" s="218"/>
      <c r="AD155" s="219"/>
      <c r="AE155" s="219"/>
      <c r="AF155" s="219"/>
      <c r="AG155" s="224"/>
      <c r="AH155" s="225"/>
      <c r="AK155" s="81"/>
      <c r="AL155" s="81"/>
      <c r="AM155" s="81"/>
      <c r="AN155" s="81"/>
      <c r="AO155" s="81"/>
      <c r="AP155" s="81"/>
      <c r="AQ155" s="81"/>
      <c r="AR155" s="81"/>
      <c r="AS155" s="81"/>
      <c r="AT155" s="81"/>
      <c r="AU155" s="77"/>
      <c r="AV155" s="77"/>
      <c r="AW155" s="77"/>
      <c r="AX155" s="77"/>
      <c r="AY155" s="77"/>
      <c r="AZ155" s="77"/>
      <c r="BA155" s="77"/>
      <c r="BB155" s="77"/>
      <c r="BC155" s="77"/>
    </row>
    <row r="156" spans="1:55" ht="15" customHeight="1" x14ac:dyDescent="0.15">
      <c r="C156" s="12" t="s">
        <v>62</v>
      </c>
      <c r="D156" s="13"/>
      <c r="E156" s="13"/>
      <c r="F156" s="13"/>
      <c r="G156" s="13"/>
      <c r="H156" s="13"/>
      <c r="I156" s="13"/>
      <c r="J156" s="13"/>
      <c r="K156" s="205"/>
      <c r="L156" s="209"/>
      <c r="M156" s="209"/>
      <c r="N156" s="209"/>
      <c r="O156" s="214" t="s">
        <v>68</v>
      </c>
      <c r="P156" s="215"/>
      <c r="Q156" s="205"/>
      <c r="R156" s="209"/>
      <c r="S156" s="209"/>
      <c r="T156" s="209"/>
      <c r="U156" s="214" t="s">
        <v>68</v>
      </c>
      <c r="V156" s="215"/>
      <c r="W156" s="205"/>
      <c r="X156" s="209"/>
      <c r="Y156" s="209"/>
      <c r="Z156" s="209"/>
      <c r="AA156" s="214" t="s">
        <v>68</v>
      </c>
      <c r="AB156" s="215"/>
      <c r="AC156" s="220"/>
      <c r="AD156" s="221"/>
      <c r="AE156" s="221"/>
      <c r="AF156" s="221"/>
      <c r="AG156" s="226"/>
      <c r="AH156" s="227"/>
      <c r="AK156" s="81"/>
      <c r="AL156" s="81"/>
      <c r="AM156" s="81"/>
      <c r="AN156" s="81"/>
      <c r="AO156" s="81"/>
      <c r="AP156" s="81"/>
      <c r="AQ156" s="81"/>
      <c r="AR156" s="81"/>
      <c r="AS156" s="81"/>
      <c r="AT156" s="81"/>
      <c r="AU156" s="77"/>
      <c r="AV156" s="77"/>
      <c r="AW156" s="77"/>
      <c r="AX156" s="77"/>
      <c r="AY156" s="77"/>
      <c r="AZ156" s="77"/>
      <c r="BA156" s="77"/>
      <c r="BB156" s="77"/>
      <c r="BC156" s="77"/>
    </row>
    <row r="157" spans="1:55" ht="20.100000000000001" customHeight="1" x14ac:dyDescent="0.15">
      <c r="C157" s="12" t="s">
        <v>77</v>
      </c>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4"/>
      <c r="AC157" s="234" t="str">
        <f>IF(AC152=0,"",ROUND(AC153/AC152*100,0))</f>
        <v/>
      </c>
      <c r="AD157" s="234"/>
      <c r="AE157" s="234"/>
      <c r="AF157" s="234"/>
      <c r="AG157" s="214" t="s">
        <v>75</v>
      </c>
      <c r="AH157" s="215"/>
      <c r="AK157" s="81"/>
      <c r="AL157" s="81"/>
      <c r="AM157" s="81"/>
      <c r="AN157" s="81"/>
      <c r="AO157" s="81"/>
      <c r="AP157" s="81"/>
      <c r="AQ157" s="81"/>
      <c r="AR157" s="81"/>
      <c r="AS157" s="81"/>
      <c r="AT157" s="81"/>
      <c r="AU157" s="77"/>
      <c r="AV157" s="77"/>
      <c r="AW157" s="77"/>
      <c r="AX157" s="77"/>
      <c r="AY157" s="77"/>
      <c r="AZ157" s="77"/>
      <c r="BA157" s="77"/>
      <c r="BB157" s="77"/>
      <c r="BC157" s="77"/>
    </row>
    <row r="158" spans="1:55" ht="12" customHeight="1" x14ac:dyDescent="0.15">
      <c r="C158" s="19"/>
      <c r="D158" s="57" t="str">
        <f>IF(AK123=1,AL123,"")</f>
        <v/>
      </c>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58"/>
      <c r="AD158" s="58"/>
      <c r="AE158" s="58"/>
      <c r="AF158" s="58"/>
      <c r="AG158" s="19"/>
      <c r="AH158" s="19"/>
      <c r="AK158" s="81"/>
      <c r="AL158" s="81"/>
      <c r="AM158" s="81"/>
      <c r="AN158" s="81"/>
      <c r="AO158" s="81"/>
      <c r="AP158" s="81"/>
      <c r="AQ158" s="81"/>
      <c r="AR158" s="81"/>
      <c r="AS158" s="81"/>
      <c r="AT158" s="81"/>
      <c r="AU158" s="77"/>
      <c r="AV158" s="77"/>
      <c r="AW158" s="77"/>
      <c r="AX158" s="77"/>
      <c r="AY158" s="77"/>
      <c r="AZ158" s="77"/>
      <c r="BA158" s="77"/>
      <c r="BB158" s="77"/>
      <c r="BC158" s="77"/>
    </row>
    <row r="159" spans="1:55" ht="15" customHeight="1" x14ac:dyDescent="0.15">
      <c r="AK159" s="81"/>
      <c r="AL159" s="81"/>
      <c r="AM159" s="81"/>
      <c r="AN159" s="81"/>
      <c r="AO159" s="81"/>
      <c r="AP159" s="81"/>
      <c r="AQ159" s="81"/>
      <c r="AR159" s="81"/>
      <c r="AS159" s="81"/>
      <c r="AT159" s="81"/>
      <c r="AU159" s="77"/>
      <c r="AV159" s="77"/>
      <c r="AW159" s="77"/>
      <c r="AX159" s="77"/>
      <c r="AY159" s="77"/>
      <c r="AZ159" s="77"/>
      <c r="BA159" s="77"/>
      <c r="BB159" s="77"/>
      <c r="BC159" s="77"/>
    </row>
    <row r="160" spans="1:55" ht="15" customHeight="1" x14ac:dyDescent="0.15">
      <c r="A160" s="2" t="s">
        <v>90</v>
      </c>
      <c r="Q160" s="17" t="s">
        <v>88</v>
      </c>
      <c r="AK160" s="81"/>
      <c r="AL160" s="81"/>
      <c r="AM160" s="17"/>
      <c r="AN160" s="17"/>
      <c r="AO160" s="17"/>
      <c r="AP160" s="17"/>
      <c r="AQ160" s="17"/>
      <c r="AR160" s="17"/>
      <c r="AS160" s="17"/>
      <c r="AT160" s="17"/>
      <c r="AU160" s="77"/>
      <c r="AV160" s="77"/>
      <c r="AW160" s="77"/>
      <c r="AX160" s="77"/>
      <c r="AY160" s="77"/>
      <c r="AZ160" s="77"/>
      <c r="BA160" s="77"/>
      <c r="BB160" s="77"/>
      <c r="BC160" s="77"/>
    </row>
    <row r="161" spans="1:55" ht="15" customHeight="1" x14ac:dyDescent="0.15">
      <c r="A161" s="2" t="s">
        <v>78</v>
      </c>
      <c r="AK161" s="81"/>
      <c r="AL161" s="81"/>
      <c r="AM161" s="81"/>
      <c r="AN161" s="81"/>
      <c r="AO161" s="81"/>
      <c r="AP161" s="81"/>
      <c r="AQ161" s="81"/>
      <c r="AR161" s="81"/>
      <c r="AS161" s="81"/>
      <c r="AT161" s="81"/>
      <c r="AU161" s="77"/>
      <c r="AV161" s="77"/>
      <c r="AW161" s="77"/>
      <c r="AX161" s="77"/>
      <c r="AY161" s="77"/>
      <c r="AZ161" s="77"/>
      <c r="BA161" s="77"/>
      <c r="BB161" s="77"/>
      <c r="BC161" s="77"/>
    </row>
    <row r="162" spans="1:55" ht="15" customHeight="1" x14ac:dyDescent="0.15">
      <c r="AK162" s="81"/>
      <c r="AL162" s="81"/>
      <c r="AM162" s="81"/>
      <c r="AN162" s="81"/>
      <c r="AO162" s="81"/>
      <c r="AP162" s="81"/>
      <c r="AQ162" s="81"/>
      <c r="AR162" s="81"/>
      <c r="AS162" s="81"/>
      <c r="AT162" s="81"/>
      <c r="AU162" s="77"/>
      <c r="AV162" s="77"/>
      <c r="AW162" s="77"/>
      <c r="AX162" s="77"/>
      <c r="AY162" s="77"/>
      <c r="AZ162" s="77"/>
      <c r="BA162" s="77"/>
      <c r="BB162" s="77"/>
      <c r="BC162" s="77"/>
    </row>
    <row r="163" spans="1:55" ht="15" customHeight="1" x14ac:dyDescent="0.15">
      <c r="C163" s="181"/>
      <c r="D163" s="183"/>
      <c r="E163" s="13" t="s">
        <v>16</v>
      </c>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4"/>
      <c r="AK163" s="70"/>
      <c r="AL163" s="70"/>
      <c r="AM163" s="70"/>
      <c r="AN163" s="70"/>
      <c r="AO163" s="70"/>
      <c r="AP163" s="70"/>
      <c r="AQ163" s="70"/>
      <c r="AR163" s="70"/>
      <c r="AS163" s="70"/>
      <c r="AT163" s="70"/>
    </row>
    <row r="164" spans="1:55" ht="15" customHeight="1" x14ac:dyDescent="0.15">
      <c r="C164" s="28"/>
      <c r="D164" s="52"/>
      <c r="E164" s="59" t="s">
        <v>79</v>
      </c>
      <c r="F164" s="60"/>
      <c r="G164" s="60"/>
      <c r="H164" s="167"/>
      <c r="I164" s="228"/>
      <c r="J164" s="228"/>
      <c r="K164" s="228"/>
      <c r="L164" s="228"/>
      <c r="M164" s="228"/>
      <c r="N164" s="228"/>
      <c r="O164" s="228"/>
      <c r="P164" s="228"/>
      <c r="Q164" s="228"/>
      <c r="R164" s="228"/>
      <c r="S164" s="228"/>
      <c r="T164" s="228"/>
      <c r="U164" s="228"/>
      <c r="V164" s="228"/>
      <c r="W164" s="228"/>
      <c r="X164" s="228"/>
      <c r="Y164" s="228"/>
      <c r="Z164" s="228"/>
      <c r="AA164" s="228"/>
      <c r="AB164" s="228"/>
      <c r="AC164" s="228"/>
      <c r="AD164" s="228"/>
      <c r="AE164" s="228"/>
      <c r="AF164" s="228"/>
      <c r="AG164" s="228"/>
      <c r="AH164" s="229"/>
      <c r="AK164" s="70"/>
      <c r="AL164" s="70"/>
      <c r="AM164" s="70"/>
      <c r="AN164" s="70"/>
      <c r="AO164" s="70"/>
      <c r="AP164" s="70"/>
      <c r="AQ164" s="70"/>
      <c r="AR164" s="70"/>
      <c r="AS164" s="70"/>
      <c r="AT164" s="70"/>
    </row>
    <row r="165" spans="1:55" ht="15" customHeight="1" x14ac:dyDescent="0.15">
      <c r="C165" s="19"/>
      <c r="D165" s="29"/>
      <c r="E165" s="19"/>
      <c r="F165" s="19"/>
      <c r="G165" s="19"/>
      <c r="H165" s="230"/>
      <c r="I165" s="230"/>
      <c r="J165" s="230"/>
      <c r="K165" s="230"/>
      <c r="L165" s="230"/>
      <c r="M165" s="230"/>
      <c r="N165" s="230"/>
      <c r="O165" s="230"/>
      <c r="P165" s="230"/>
      <c r="Q165" s="230"/>
      <c r="R165" s="230"/>
      <c r="S165" s="230"/>
      <c r="T165" s="230"/>
      <c r="U165" s="230"/>
      <c r="V165" s="230"/>
      <c r="W165" s="230"/>
      <c r="X165" s="230"/>
      <c r="Y165" s="230"/>
      <c r="Z165" s="230"/>
      <c r="AA165" s="230"/>
      <c r="AB165" s="230"/>
      <c r="AC165" s="230"/>
      <c r="AD165" s="230"/>
      <c r="AE165" s="230"/>
      <c r="AF165" s="230"/>
      <c r="AG165" s="230"/>
      <c r="AH165" s="231"/>
      <c r="AK165" s="70"/>
      <c r="AL165" s="70"/>
      <c r="AM165" s="70"/>
      <c r="AN165" s="70"/>
      <c r="AO165" s="70"/>
      <c r="AP165" s="70"/>
      <c r="AQ165" s="70"/>
      <c r="AR165" s="70"/>
      <c r="AS165" s="70"/>
      <c r="AT165" s="70"/>
    </row>
    <row r="166" spans="1:55" ht="15" customHeight="1" x14ac:dyDescent="0.15">
      <c r="C166" s="19"/>
      <c r="D166" s="29"/>
      <c r="E166" s="19"/>
      <c r="F166" s="19"/>
      <c r="G166" s="19"/>
      <c r="H166" s="230"/>
      <c r="I166" s="230"/>
      <c r="J166" s="230"/>
      <c r="K166" s="230"/>
      <c r="L166" s="230"/>
      <c r="M166" s="230"/>
      <c r="N166" s="230"/>
      <c r="O166" s="230"/>
      <c r="P166" s="230"/>
      <c r="Q166" s="230"/>
      <c r="R166" s="230"/>
      <c r="S166" s="230"/>
      <c r="T166" s="230"/>
      <c r="U166" s="230"/>
      <c r="V166" s="230"/>
      <c r="W166" s="230"/>
      <c r="X166" s="230"/>
      <c r="Y166" s="230"/>
      <c r="Z166" s="230"/>
      <c r="AA166" s="230"/>
      <c r="AB166" s="230"/>
      <c r="AC166" s="230"/>
      <c r="AD166" s="230"/>
      <c r="AE166" s="230"/>
      <c r="AF166" s="230"/>
      <c r="AG166" s="230"/>
      <c r="AH166" s="231"/>
      <c r="AK166" s="70"/>
      <c r="AL166" s="70"/>
      <c r="AM166" s="70"/>
      <c r="AN166" s="70"/>
      <c r="AO166" s="70"/>
      <c r="AP166" s="70"/>
      <c r="AQ166" s="70"/>
      <c r="AR166" s="70"/>
      <c r="AS166" s="70"/>
      <c r="AT166" s="70"/>
    </row>
    <row r="167" spans="1:55" ht="15" customHeight="1" x14ac:dyDescent="0.15">
      <c r="C167" s="19"/>
      <c r="D167" s="29"/>
      <c r="E167" s="31"/>
      <c r="F167" s="31"/>
      <c r="G167" s="31"/>
      <c r="H167" s="232"/>
      <c r="I167" s="232"/>
      <c r="J167" s="232"/>
      <c r="K167" s="232"/>
      <c r="L167" s="232"/>
      <c r="M167" s="232"/>
      <c r="N167" s="232"/>
      <c r="O167" s="232"/>
      <c r="P167" s="232"/>
      <c r="Q167" s="232"/>
      <c r="R167" s="232"/>
      <c r="S167" s="232"/>
      <c r="T167" s="232"/>
      <c r="U167" s="232"/>
      <c r="V167" s="232"/>
      <c r="W167" s="232"/>
      <c r="X167" s="232"/>
      <c r="Y167" s="232"/>
      <c r="Z167" s="232"/>
      <c r="AA167" s="232"/>
      <c r="AB167" s="232"/>
      <c r="AC167" s="232"/>
      <c r="AD167" s="232"/>
      <c r="AE167" s="232"/>
      <c r="AF167" s="232"/>
      <c r="AG167" s="232"/>
      <c r="AH167" s="233"/>
      <c r="AK167" s="70"/>
      <c r="AL167" s="70"/>
      <c r="AM167" s="70"/>
      <c r="AN167" s="70"/>
      <c r="AO167" s="70"/>
      <c r="AP167" s="70"/>
      <c r="AQ167" s="70"/>
      <c r="AR167" s="70"/>
      <c r="AS167" s="70"/>
      <c r="AT167" s="70"/>
    </row>
    <row r="168" spans="1:55" ht="15" customHeight="1" x14ac:dyDescent="0.15">
      <c r="AK168" s="70"/>
      <c r="AL168" s="70"/>
      <c r="AM168" s="70"/>
      <c r="AN168" s="70"/>
      <c r="AO168" s="70"/>
      <c r="AP168" s="70"/>
      <c r="AQ168" s="70"/>
      <c r="AR168" s="70"/>
      <c r="AS168" s="70"/>
      <c r="AT168" s="70"/>
    </row>
    <row r="169" spans="1:55" ht="15" customHeight="1" x14ac:dyDescent="0.15">
      <c r="C169" s="181"/>
      <c r="D169" s="183"/>
      <c r="E169" s="13" t="s">
        <v>82</v>
      </c>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4"/>
      <c r="AK169" s="70"/>
      <c r="AL169" s="70"/>
      <c r="AM169" s="70"/>
      <c r="AN169" s="70"/>
      <c r="AO169" s="70"/>
      <c r="AP169" s="70"/>
      <c r="AQ169" s="70"/>
      <c r="AR169" s="70"/>
      <c r="AS169" s="70"/>
      <c r="AT169" s="70"/>
    </row>
    <row r="170" spans="1:55" ht="15" customHeight="1" x14ac:dyDescent="0.15">
      <c r="C170" s="28"/>
      <c r="D170" s="52"/>
      <c r="E170" s="59" t="s">
        <v>79</v>
      </c>
      <c r="F170" s="60"/>
      <c r="G170" s="60"/>
      <c r="H170" s="167"/>
      <c r="I170" s="228"/>
      <c r="J170" s="228"/>
      <c r="K170" s="228"/>
      <c r="L170" s="228"/>
      <c r="M170" s="228"/>
      <c r="N170" s="228"/>
      <c r="O170" s="228"/>
      <c r="P170" s="228"/>
      <c r="Q170" s="228"/>
      <c r="R170" s="228"/>
      <c r="S170" s="228"/>
      <c r="T170" s="228"/>
      <c r="U170" s="228"/>
      <c r="V170" s="228"/>
      <c r="W170" s="228"/>
      <c r="X170" s="228"/>
      <c r="Y170" s="228"/>
      <c r="Z170" s="228"/>
      <c r="AA170" s="228"/>
      <c r="AB170" s="228"/>
      <c r="AC170" s="228"/>
      <c r="AD170" s="228"/>
      <c r="AE170" s="228"/>
      <c r="AF170" s="228"/>
      <c r="AG170" s="228"/>
      <c r="AH170" s="229"/>
      <c r="AK170" s="70"/>
      <c r="AL170" s="70"/>
      <c r="AM170" s="70"/>
      <c r="AN170" s="70"/>
      <c r="AO170" s="70"/>
      <c r="AP170" s="70"/>
      <c r="AQ170" s="70"/>
      <c r="AR170" s="70"/>
      <c r="AS170" s="70"/>
      <c r="AT170" s="70"/>
    </row>
    <row r="171" spans="1:55" ht="15" customHeight="1" x14ac:dyDescent="0.15">
      <c r="C171" s="19"/>
      <c r="D171" s="29"/>
      <c r="E171" s="19"/>
      <c r="F171" s="19"/>
      <c r="G171" s="19"/>
      <c r="H171" s="230"/>
      <c r="I171" s="230"/>
      <c r="J171" s="230"/>
      <c r="K171" s="230"/>
      <c r="L171" s="230"/>
      <c r="M171" s="230"/>
      <c r="N171" s="230"/>
      <c r="O171" s="230"/>
      <c r="P171" s="230"/>
      <c r="Q171" s="230"/>
      <c r="R171" s="230"/>
      <c r="S171" s="230"/>
      <c r="T171" s="230"/>
      <c r="U171" s="230"/>
      <c r="V171" s="230"/>
      <c r="W171" s="230"/>
      <c r="X171" s="230"/>
      <c r="Y171" s="230"/>
      <c r="Z171" s="230"/>
      <c r="AA171" s="230"/>
      <c r="AB171" s="230"/>
      <c r="AC171" s="230"/>
      <c r="AD171" s="230"/>
      <c r="AE171" s="230"/>
      <c r="AF171" s="230"/>
      <c r="AG171" s="230"/>
      <c r="AH171" s="231"/>
      <c r="AK171" s="70"/>
      <c r="AL171" s="70"/>
      <c r="AM171" s="70"/>
      <c r="AN171" s="70"/>
      <c r="AO171" s="70"/>
      <c r="AP171" s="70"/>
      <c r="AQ171" s="70"/>
      <c r="AR171" s="70"/>
      <c r="AS171" s="70"/>
      <c r="AT171" s="70"/>
    </row>
    <row r="172" spans="1:55" ht="15" customHeight="1" x14ac:dyDescent="0.15">
      <c r="C172" s="19"/>
      <c r="D172" s="29"/>
      <c r="E172" s="19"/>
      <c r="F172" s="19"/>
      <c r="G172" s="19"/>
      <c r="H172" s="230"/>
      <c r="I172" s="230"/>
      <c r="J172" s="230"/>
      <c r="K172" s="230"/>
      <c r="L172" s="230"/>
      <c r="M172" s="230"/>
      <c r="N172" s="230"/>
      <c r="O172" s="230"/>
      <c r="P172" s="230"/>
      <c r="Q172" s="230"/>
      <c r="R172" s="230"/>
      <c r="S172" s="230"/>
      <c r="T172" s="230"/>
      <c r="U172" s="230"/>
      <c r="V172" s="230"/>
      <c r="W172" s="230"/>
      <c r="X172" s="230"/>
      <c r="Y172" s="230"/>
      <c r="Z172" s="230"/>
      <c r="AA172" s="230"/>
      <c r="AB172" s="230"/>
      <c r="AC172" s="230"/>
      <c r="AD172" s="230"/>
      <c r="AE172" s="230"/>
      <c r="AF172" s="230"/>
      <c r="AG172" s="230"/>
      <c r="AH172" s="231"/>
      <c r="AK172" s="70"/>
      <c r="AL172" s="70"/>
      <c r="AM172" s="70"/>
      <c r="AN172" s="70"/>
      <c r="AO172" s="70"/>
      <c r="AP172" s="70"/>
      <c r="AQ172" s="70"/>
      <c r="AR172" s="70"/>
      <c r="AS172" s="70"/>
      <c r="AT172" s="70"/>
    </row>
    <row r="173" spans="1:55" ht="15" customHeight="1" x14ac:dyDescent="0.15">
      <c r="C173" s="19"/>
      <c r="D173" s="29"/>
      <c r="E173" s="31"/>
      <c r="F173" s="31"/>
      <c r="G173" s="31"/>
      <c r="H173" s="232"/>
      <c r="I173" s="232"/>
      <c r="J173" s="232"/>
      <c r="K173" s="232"/>
      <c r="L173" s="232"/>
      <c r="M173" s="232"/>
      <c r="N173" s="232"/>
      <c r="O173" s="232"/>
      <c r="P173" s="232"/>
      <c r="Q173" s="232"/>
      <c r="R173" s="232"/>
      <c r="S173" s="232"/>
      <c r="T173" s="232"/>
      <c r="U173" s="232"/>
      <c r="V173" s="232"/>
      <c r="W173" s="232"/>
      <c r="X173" s="232"/>
      <c r="Y173" s="232"/>
      <c r="Z173" s="232"/>
      <c r="AA173" s="232"/>
      <c r="AB173" s="232"/>
      <c r="AC173" s="232"/>
      <c r="AD173" s="232"/>
      <c r="AE173" s="232"/>
      <c r="AF173" s="232"/>
      <c r="AG173" s="232"/>
      <c r="AH173" s="233"/>
      <c r="AK173" s="70"/>
      <c r="AL173" s="70"/>
      <c r="AM173" s="70"/>
      <c r="AN173" s="70"/>
      <c r="AO173" s="70"/>
      <c r="AP173" s="70"/>
      <c r="AQ173" s="70"/>
      <c r="AR173" s="70"/>
      <c r="AS173" s="70"/>
      <c r="AT173" s="70"/>
    </row>
    <row r="174" spans="1:55" ht="15" customHeight="1" x14ac:dyDescent="0.15">
      <c r="AK174" s="70"/>
      <c r="AL174" s="70"/>
      <c r="AM174" s="70"/>
      <c r="AN174" s="70"/>
      <c r="AO174" s="70"/>
      <c r="AP174" s="70"/>
      <c r="AQ174" s="70"/>
      <c r="AR174" s="70"/>
      <c r="AS174" s="70"/>
      <c r="AT174" s="70"/>
    </row>
    <row r="175" spans="1:55" ht="15" customHeight="1" x14ac:dyDescent="0.15">
      <c r="C175" s="181"/>
      <c r="D175" s="183"/>
      <c r="E175" s="13" t="s">
        <v>95</v>
      </c>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4"/>
      <c r="AK175" s="70"/>
      <c r="AL175" s="70"/>
      <c r="AM175" s="70"/>
      <c r="AN175" s="70"/>
      <c r="AO175" s="70"/>
      <c r="AP175" s="70"/>
      <c r="AQ175" s="70"/>
      <c r="AR175" s="70"/>
      <c r="AS175" s="70"/>
      <c r="AT175" s="70"/>
    </row>
    <row r="176" spans="1:55" ht="15" customHeight="1" x14ac:dyDescent="0.15">
      <c r="C176" s="28"/>
      <c r="D176" s="52"/>
      <c r="E176" s="59" t="s">
        <v>79</v>
      </c>
      <c r="F176" s="60"/>
      <c r="G176" s="60"/>
      <c r="H176" s="167"/>
      <c r="I176" s="228"/>
      <c r="J176" s="228"/>
      <c r="K176" s="228"/>
      <c r="L176" s="228"/>
      <c r="M176" s="228"/>
      <c r="N176" s="228"/>
      <c r="O176" s="228"/>
      <c r="P176" s="228"/>
      <c r="Q176" s="228"/>
      <c r="R176" s="228"/>
      <c r="S176" s="228"/>
      <c r="T176" s="228"/>
      <c r="U176" s="228"/>
      <c r="V176" s="228"/>
      <c r="W176" s="228"/>
      <c r="X176" s="228"/>
      <c r="Y176" s="228"/>
      <c r="Z176" s="228"/>
      <c r="AA176" s="228"/>
      <c r="AB176" s="228"/>
      <c r="AC176" s="228"/>
      <c r="AD176" s="228"/>
      <c r="AE176" s="228"/>
      <c r="AF176" s="228"/>
      <c r="AG176" s="228"/>
      <c r="AH176" s="229"/>
      <c r="AK176" s="70"/>
      <c r="AL176" s="70"/>
      <c r="AM176" s="70"/>
      <c r="AN176" s="70"/>
      <c r="AO176" s="70"/>
      <c r="AP176" s="70"/>
      <c r="AQ176" s="70"/>
      <c r="AR176" s="70"/>
      <c r="AS176" s="70"/>
      <c r="AT176" s="70"/>
    </row>
    <row r="177" spans="1:46" ht="15" customHeight="1" x14ac:dyDescent="0.15">
      <c r="C177" s="19"/>
      <c r="D177" s="29"/>
      <c r="E177" s="31"/>
      <c r="F177" s="31"/>
      <c r="G177" s="31"/>
      <c r="H177" s="232"/>
      <c r="I177" s="232"/>
      <c r="J177" s="232"/>
      <c r="K177" s="232"/>
      <c r="L177" s="232"/>
      <c r="M177" s="232"/>
      <c r="N177" s="232"/>
      <c r="O177" s="232"/>
      <c r="P177" s="232"/>
      <c r="Q177" s="232"/>
      <c r="R177" s="232"/>
      <c r="S177" s="232"/>
      <c r="T177" s="232"/>
      <c r="U177" s="232"/>
      <c r="V177" s="232"/>
      <c r="W177" s="232"/>
      <c r="X177" s="232"/>
      <c r="Y177" s="232"/>
      <c r="Z177" s="232"/>
      <c r="AA177" s="232"/>
      <c r="AB177" s="232"/>
      <c r="AC177" s="232"/>
      <c r="AD177" s="232"/>
      <c r="AE177" s="232"/>
      <c r="AF177" s="232"/>
      <c r="AG177" s="232"/>
      <c r="AH177" s="233"/>
      <c r="AK177" s="70"/>
      <c r="AL177" s="70"/>
      <c r="AM177" s="70"/>
      <c r="AN177" s="70"/>
      <c r="AO177" s="70"/>
      <c r="AP177" s="70"/>
      <c r="AQ177" s="70"/>
      <c r="AR177" s="70"/>
      <c r="AS177" s="70"/>
      <c r="AT177" s="70"/>
    </row>
    <row r="178" spans="1:46" ht="15" customHeight="1" x14ac:dyDescent="0.15">
      <c r="C178" s="19"/>
      <c r="D178" s="29"/>
      <c r="E178" s="59" t="s">
        <v>80</v>
      </c>
      <c r="F178" s="60"/>
      <c r="G178" s="60"/>
      <c r="H178" s="167"/>
      <c r="I178" s="228"/>
      <c r="J178" s="228"/>
      <c r="K178" s="228"/>
      <c r="L178" s="228"/>
      <c r="M178" s="228"/>
      <c r="N178" s="228"/>
      <c r="O178" s="228"/>
      <c r="P178" s="228"/>
      <c r="Q178" s="228"/>
      <c r="R178" s="228"/>
      <c r="S178" s="228"/>
      <c r="T178" s="228"/>
      <c r="U178" s="228"/>
      <c r="V178" s="228"/>
      <c r="W178" s="228"/>
      <c r="X178" s="228"/>
      <c r="Y178" s="228"/>
      <c r="Z178" s="228"/>
      <c r="AA178" s="228"/>
      <c r="AB178" s="228"/>
      <c r="AC178" s="228"/>
      <c r="AD178" s="228"/>
      <c r="AE178" s="228"/>
      <c r="AF178" s="228"/>
      <c r="AG178" s="228"/>
      <c r="AH178" s="229"/>
      <c r="AK178" s="70"/>
      <c r="AL178" s="70"/>
      <c r="AM178" s="70"/>
      <c r="AN178" s="70"/>
      <c r="AO178" s="70"/>
      <c r="AP178" s="70"/>
      <c r="AQ178" s="70"/>
      <c r="AR178" s="70"/>
      <c r="AS178" s="70"/>
      <c r="AT178" s="70"/>
    </row>
    <row r="179" spans="1:46" ht="15" customHeight="1" x14ac:dyDescent="0.15">
      <c r="C179" s="19"/>
      <c r="D179" s="29"/>
      <c r="E179" s="31"/>
      <c r="F179" s="31"/>
      <c r="G179" s="31"/>
      <c r="H179" s="232"/>
      <c r="I179" s="232"/>
      <c r="J179" s="232"/>
      <c r="K179" s="232"/>
      <c r="L179" s="232"/>
      <c r="M179" s="232"/>
      <c r="N179" s="232"/>
      <c r="O179" s="232"/>
      <c r="P179" s="232"/>
      <c r="Q179" s="232"/>
      <c r="R179" s="232"/>
      <c r="S179" s="232"/>
      <c r="T179" s="232"/>
      <c r="U179" s="232"/>
      <c r="V179" s="232"/>
      <c r="W179" s="232"/>
      <c r="X179" s="232"/>
      <c r="Y179" s="232"/>
      <c r="Z179" s="232"/>
      <c r="AA179" s="232"/>
      <c r="AB179" s="232"/>
      <c r="AC179" s="232"/>
      <c r="AD179" s="232"/>
      <c r="AE179" s="232"/>
      <c r="AF179" s="232"/>
      <c r="AG179" s="232"/>
      <c r="AH179" s="233"/>
      <c r="AK179" s="70"/>
      <c r="AL179" s="70"/>
      <c r="AM179" s="70"/>
      <c r="AN179" s="70"/>
      <c r="AO179" s="70"/>
      <c r="AP179" s="70"/>
      <c r="AQ179" s="70"/>
      <c r="AR179" s="70"/>
      <c r="AS179" s="70"/>
      <c r="AT179" s="70"/>
    </row>
    <row r="180" spans="1:46" ht="15" customHeight="1" x14ac:dyDescent="0.15">
      <c r="AK180" s="70"/>
      <c r="AL180" s="70"/>
      <c r="AM180" s="70"/>
      <c r="AN180" s="70"/>
      <c r="AO180" s="70"/>
      <c r="AP180" s="70"/>
      <c r="AQ180" s="70"/>
      <c r="AR180" s="70"/>
      <c r="AS180" s="70"/>
      <c r="AT180" s="70"/>
    </row>
    <row r="181" spans="1:46" ht="15" customHeight="1" x14ac:dyDescent="0.15">
      <c r="C181" s="181"/>
      <c r="D181" s="183"/>
      <c r="E181" s="13" t="s">
        <v>91</v>
      </c>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4"/>
      <c r="AK181" s="70"/>
      <c r="AL181" s="70"/>
      <c r="AM181" s="70"/>
      <c r="AN181" s="70"/>
      <c r="AO181" s="70"/>
      <c r="AP181" s="70"/>
      <c r="AQ181" s="70"/>
      <c r="AR181" s="70"/>
      <c r="AS181" s="70"/>
      <c r="AT181" s="70"/>
    </row>
    <row r="182" spans="1:46" ht="15" customHeight="1" x14ac:dyDescent="0.15">
      <c r="C182" s="28"/>
      <c r="D182" s="52"/>
      <c r="E182" s="59" t="s">
        <v>79</v>
      </c>
      <c r="F182" s="60"/>
      <c r="G182" s="60"/>
      <c r="H182" s="167"/>
      <c r="I182" s="228"/>
      <c r="J182" s="228"/>
      <c r="K182" s="228"/>
      <c r="L182" s="228"/>
      <c r="M182" s="228"/>
      <c r="N182" s="228"/>
      <c r="O182" s="228"/>
      <c r="P182" s="228"/>
      <c r="Q182" s="228"/>
      <c r="R182" s="228"/>
      <c r="S182" s="228"/>
      <c r="T182" s="228"/>
      <c r="U182" s="228"/>
      <c r="V182" s="228"/>
      <c r="W182" s="228"/>
      <c r="X182" s="228"/>
      <c r="Y182" s="228"/>
      <c r="Z182" s="228"/>
      <c r="AA182" s="228"/>
      <c r="AB182" s="228"/>
      <c r="AC182" s="228"/>
      <c r="AD182" s="228"/>
      <c r="AE182" s="228"/>
      <c r="AF182" s="228"/>
      <c r="AG182" s="228"/>
      <c r="AH182" s="229"/>
      <c r="AK182" s="70"/>
      <c r="AL182" s="70"/>
      <c r="AM182" s="70"/>
      <c r="AN182" s="70"/>
      <c r="AO182" s="70"/>
      <c r="AP182" s="70"/>
      <c r="AQ182" s="70"/>
      <c r="AR182" s="70"/>
      <c r="AS182" s="70"/>
      <c r="AT182" s="70"/>
    </row>
    <row r="183" spans="1:46" ht="15" customHeight="1" x14ac:dyDescent="0.15">
      <c r="C183" s="19"/>
      <c r="D183" s="29"/>
      <c r="E183" s="31"/>
      <c r="F183" s="31"/>
      <c r="G183" s="31"/>
      <c r="H183" s="232"/>
      <c r="I183" s="232"/>
      <c r="J183" s="232"/>
      <c r="K183" s="232"/>
      <c r="L183" s="232"/>
      <c r="M183" s="232"/>
      <c r="N183" s="232"/>
      <c r="O183" s="232"/>
      <c r="P183" s="232"/>
      <c r="Q183" s="232"/>
      <c r="R183" s="232"/>
      <c r="S183" s="232"/>
      <c r="T183" s="232"/>
      <c r="U183" s="232"/>
      <c r="V183" s="232"/>
      <c r="W183" s="232"/>
      <c r="X183" s="232"/>
      <c r="Y183" s="232"/>
      <c r="Z183" s="232"/>
      <c r="AA183" s="232"/>
      <c r="AB183" s="232"/>
      <c r="AC183" s="232"/>
      <c r="AD183" s="232"/>
      <c r="AE183" s="232"/>
      <c r="AF183" s="232"/>
      <c r="AG183" s="232"/>
      <c r="AH183" s="233"/>
      <c r="AK183" s="70"/>
      <c r="AL183" s="70"/>
      <c r="AM183" s="70"/>
      <c r="AN183" s="70"/>
      <c r="AO183" s="70"/>
      <c r="AP183" s="70"/>
      <c r="AQ183" s="70"/>
      <c r="AR183" s="70"/>
      <c r="AS183" s="70"/>
      <c r="AT183" s="70"/>
    </row>
    <row r="184" spans="1:46" ht="15" customHeight="1" x14ac:dyDescent="0.15">
      <c r="C184" s="19"/>
      <c r="D184" s="29"/>
      <c r="E184" s="59" t="s">
        <v>80</v>
      </c>
      <c r="F184" s="60"/>
      <c r="G184" s="60"/>
      <c r="H184" s="167"/>
      <c r="I184" s="228"/>
      <c r="J184" s="228"/>
      <c r="K184" s="228"/>
      <c r="L184" s="228"/>
      <c r="M184" s="228"/>
      <c r="N184" s="228"/>
      <c r="O184" s="228"/>
      <c r="P184" s="228"/>
      <c r="Q184" s="228"/>
      <c r="R184" s="228"/>
      <c r="S184" s="228"/>
      <c r="T184" s="228"/>
      <c r="U184" s="228"/>
      <c r="V184" s="228"/>
      <c r="W184" s="228"/>
      <c r="X184" s="228"/>
      <c r="Y184" s="228"/>
      <c r="Z184" s="228"/>
      <c r="AA184" s="228"/>
      <c r="AB184" s="228"/>
      <c r="AC184" s="228"/>
      <c r="AD184" s="228"/>
      <c r="AE184" s="228"/>
      <c r="AF184" s="228"/>
      <c r="AG184" s="228"/>
      <c r="AH184" s="229"/>
      <c r="AK184" s="70"/>
      <c r="AL184" s="70"/>
      <c r="AM184" s="70"/>
      <c r="AN184" s="70"/>
      <c r="AO184" s="70"/>
      <c r="AP184" s="70"/>
      <c r="AQ184" s="70"/>
      <c r="AR184" s="70"/>
      <c r="AS184" s="70"/>
      <c r="AT184" s="70"/>
    </row>
    <row r="185" spans="1:46" ht="15" customHeight="1" x14ac:dyDescent="0.15">
      <c r="C185" s="19"/>
      <c r="D185" s="29"/>
      <c r="E185" s="31"/>
      <c r="F185" s="31"/>
      <c r="G185" s="31"/>
      <c r="H185" s="232"/>
      <c r="I185" s="232"/>
      <c r="J185" s="232"/>
      <c r="K185" s="232"/>
      <c r="L185" s="232"/>
      <c r="M185" s="232"/>
      <c r="N185" s="232"/>
      <c r="O185" s="232"/>
      <c r="P185" s="232"/>
      <c r="Q185" s="232"/>
      <c r="R185" s="232"/>
      <c r="S185" s="232"/>
      <c r="T185" s="232"/>
      <c r="U185" s="232"/>
      <c r="V185" s="232"/>
      <c r="W185" s="232"/>
      <c r="X185" s="232"/>
      <c r="Y185" s="232"/>
      <c r="Z185" s="232"/>
      <c r="AA185" s="232"/>
      <c r="AB185" s="232"/>
      <c r="AC185" s="232"/>
      <c r="AD185" s="232"/>
      <c r="AE185" s="232"/>
      <c r="AF185" s="232"/>
      <c r="AG185" s="232"/>
      <c r="AH185" s="233"/>
      <c r="AK185" s="70"/>
      <c r="AL185" s="70"/>
      <c r="AM185" s="70"/>
      <c r="AN185" s="70"/>
      <c r="AO185" s="70"/>
      <c r="AP185" s="70"/>
      <c r="AQ185" s="70"/>
      <c r="AR185" s="70"/>
      <c r="AS185" s="70"/>
      <c r="AT185" s="70"/>
    </row>
    <row r="186" spans="1:46" ht="15" customHeight="1" x14ac:dyDescent="0.15">
      <c r="AK186" s="70"/>
      <c r="AL186" s="70"/>
      <c r="AM186" s="70"/>
      <c r="AN186" s="70"/>
      <c r="AO186" s="70"/>
      <c r="AP186" s="70"/>
      <c r="AQ186" s="70"/>
      <c r="AR186" s="70"/>
      <c r="AS186" s="70"/>
      <c r="AT186" s="70"/>
    </row>
    <row r="187" spans="1:46" ht="15" customHeight="1" x14ac:dyDescent="0.15">
      <c r="A187" s="2" t="s">
        <v>81</v>
      </c>
      <c r="AK187" s="70"/>
      <c r="AL187" s="70"/>
      <c r="AM187" s="70"/>
      <c r="AN187" s="70"/>
      <c r="AO187" s="70"/>
      <c r="AP187" s="70"/>
      <c r="AQ187" s="70"/>
      <c r="AR187" s="70"/>
      <c r="AS187" s="70"/>
      <c r="AT187" s="70"/>
    </row>
    <row r="188" spans="1:46" ht="15" customHeight="1" x14ac:dyDescent="0.15">
      <c r="AK188" s="70"/>
      <c r="AL188" s="70"/>
      <c r="AM188" s="70"/>
      <c r="AN188" s="70"/>
      <c r="AO188" s="70"/>
      <c r="AP188" s="70"/>
      <c r="AQ188" s="70"/>
      <c r="AR188" s="70"/>
      <c r="AS188" s="70"/>
      <c r="AT188" s="70"/>
    </row>
    <row r="189" spans="1:46" ht="15" customHeight="1" x14ac:dyDescent="0.15">
      <c r="C189" s="181"/>
      <c r="D189" s="183"/>
      <c r="E189" s="13" t="s">
        <v>92</v>
      </c>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4"/>
      <c r="AK189" s="70"/>
      <c r="AL189" s="70"/>
      <c r="AM189" s="70"/>
      <c r="AN189" s="70"/>
      <c r="AO189" s="70"/>
      <c r="AP189" s="70"/>
      <c r="AQ189" s="70"/>
      <c r="AR189" s="70"/>
      <c r="AS189" s="70"/>
      <c r="AT189" s="70"/>
    </row>
    <row r="190" spans="1:46" ht="15" customHeight="1" x14ac:dyDescent="0.15">
      <c r="C190" s="28"/>
      <c r="D190" s="52"/>
      <c r="E190" s="59" t="s">
        <v>79</v>
      </c>
      <c r="F190" s="60"/>
      <c r="G190" s="60"/>
      <c r="H190" s="167"/>
      <c r="I190" s="228"/>
      <c r="J190" s="228"/>
      <c r="K190" s="228"/>
      <c r="L190" s="228"/>
      <c r="M190" s="228"/>
      <c r="N190" s="228"/>
      <c r="O190" s="228"/>
      <c r="P190" s="228"/>
      <c r="Q190" s="228"/>
      <c r="R190" s="228"/>
      <c r="S190" s="228"/>
      <c r="T190" s="228"/>
      <c r="U190" s="228"/>
      <c r="V190" s="228"/>
      <c r="W190" s="228"/>
      <c r="X190" s="228"/>
      <c r="Y190" s="228"/>
      <c r="Z190" s="228"/>
      <c r="AA190" s="228"/>
      <c r="AB190" s="228"/>
      <c r="AC190" s="228"/>
      <c r="AD190" s="228"/>
      <c r="AE190" s="228"/>
      <c r="AF190" s="228"/>
      <c r="AG190" s="228"/>
      <c r="AH190" s="229"/>
      <c r="AK190" s="70"/>
      <c r="AL190" s="70"/>
      <c r="AM190" s="70"/>
      <c r="AN190" s="70"/>
      <c r="AO190" s="70"/>
      <c r="AP190" s="70"/>
      <c r="AQ190" s="70"/>
      <c r="AR190" s="70"/>
      <c r="AS190" s="70"/>
      <c r="AT190" s="70"/>
    </row>
    <row r="191" spans="1:46" ht="15" customHeight="1" x14ac:dyDescent="0.15">
      <c r="C191" s="19"/>
      <c r="D191" s="29"/>
      <c r="E191" s="59"/>
      <c r="F191" s="60"/>
      <c r="G191" s="60"/>
      <c r="H191" s="230"/>
      <c r="I191" s="230"/>
      <c r="J191" s="230"/>
      <c r="K191" s="230"/>
      <c r="L191" s="230"/>
      <c r="M191" s="230"/>
      <c r="N191" s="230"/>
      <c r="O191" s="230"/>
      <c r="P191" s="230"/>
      <c r="Q191" s="230"/>
      <c r="R191" s="230"/>
      <c r="S191" s="230"/>
      <c r="T191" s="230"/>
      <c r="U191" s="230"/>
      <c r="V191" s="230"/>
      <c r="W191" s="230"/>
      <c r="X191" s="230"/>
      <c r="Y191" s="230"/>
      <c r="Z191" s="230"/>
      <c r="AA191" s="230"/>
      <c r="AB191" s="230"/>
      <c r="AC191" s="230"/>
      <c r="AD191" s="230"/>
      <c r="AE191" s="230"/>
      <c r="AF191" s="230"/>
      <c r="AG191" s="230"/>
      <c r="AH191" s="231"/>
      <c r="AK191" s="70"/>
      <c r="AL191" s="70"/>
      <c r="AM191" s="70"/>
      <c r="AN191" s="70"/>
      <c r="AO191" s="70"/>
      <c r="AP191" s="70"/>
      <c r="AQ191" s="70"/>
      <c r="AR191" s="70"/>
      <c r="AS191" s="70"/>
      <c r="AT191" s="70"/>
    </row>
    <row r="192" spans="1:46" ht="15" customHeight="1" x14ac:dyDescent="0.15">
      <c r="C192" s="19"/>
      <c r="D192" s="29"/>
      <c r="E192" s="31"/>
      <c r="F192" s="31"/>
      <c r="G192" s="31"/>
      <c r="H192" s="232"/>
      <c r="I192" s="232"/>
      <c r="J192" s="232"/>
      <c r="K192" s="232"/>
      <c r="L192" s="232"/>
      <c r="M192" s="232"/>
      <c r="N192" s="232"/>
      <c r="O192" s="232"/>
      <c r="P192" s="232"/>
      <c r="Q192" s="232"/>
      <c r="R192" s="232"/>
      <c r="S192" s="232"/>
      <c r="T192" s="232"/>
      <c r="U192" s="232"/>
      <c r="V192" s="232"/>
      <c r="W192" s="232"/>
      <c r="X192" s="232"/>
      <c r="Y192" s="232"/>
      <c r="Z192" s="232"/>
      <c r="AA192" s="232"/>
      <c r="AB192" s="232"/>
      <c r="AC192" s="232"/>
      <c r="AD192" s="232"/>
      <c r="AE192" s="232"/>
      <c r="AF192" s="232"/>
      <c r="AG192" s="232"/>
      <c r="AH192" s="233"/>
      <c r="AK192" s="70"/>
      <c r="AL192" s="70"/>
      <c r="AM192" s="70"/>
      <c r="AN192" s="70"/>
      <c r="AO192" s="70"/>
      <c r="AP192" s="70"/>
      <c r="AQ192" s="70"/>
      <c r="AR192" s="70"/>
      <c r="AS192" s="70"/>
      <c r="AT192" s="70"/>
    </row>
    <row r="193" spans="3:46" ht="15" customHeight="1" x14ac:dyDescent="0.15">
      <c r="C193" s="19"/>
      <c r="D193" s="29"/>
      <c r="E193" s="59" t="s">
        <v>80</v>
      </c>
      <c r="F193" s="60"/>
      <c r="G193" s="60"/>
      <c r="H193" s="167"/>
      <c r="I193" s="228"/>
      <c r="J193" s="228"/>
      <c r="K193" s="228"/>
      <c r="L193" s="228"/>
      <c r="M193" s="228"/>
      <c r="N193" s="228"/>
      <c r="O193" s="228"/>
      <c r="P193" s="228"/>
      <c r="Q193" s="228"/>
      <c r="R193" s="228"/>
      <c r="S193" s="228"/>
      <c r="T193" s="228"/>
      <c r="U193" s="228"/>
      <c r="V193" s="228"/>
      <c r="W193" s="228"/>
      <c r="X193" s="228"/>
      <c r="Y193" s="228"/>
      <c r="Z193" s="228"/>
      <c r="AA193" s="228"/>
      <c r="AB193" s="228"/>
      <c r="AC193" s="228"/>
      <c r="AD193" s="228"/>
      <c r="AE193" s="228"/>
      <c r="AF193" s="228"/>
      <c r="AG193" s="228"/>
      <c r="AH193" s="229"/>
      <c r="AK193" s="70"/>
      <c r="AL193" s="70"/>
      <c r="AM193" s="70"/>
      <c r="AN193" s="70"/>
      <c r="AO193" s="70"/>
      <c r="AP193" s="70"/>
      <c r="AQ193" s="70"/>
      <c r="AR193" s="70"/>
      <c r="AS193" s="70"/>
      <c r="AT193" s="70"/>
    </row>
    <row r="194" spans="3:46" ht="15" customHeight="1" x14ac:dyDescent="0.15">
      <c r="C194" s="19"/>
      <c r="D194" s="29"/>
      <c r="E194" s="59"/>
      <c r="F194" s="60"/>
      <c r="G194" s="60"/>
      <c r="H194" s="230"/>
      <c r="I194" s="230"/>
      <c r="J194" s="230"/>
      <c r="K194" s="230"/>
      <c r="L194" s="230"/>
      <c r="M194" s="230"/>
      <c r="N194" s="230"/>
      <c r="O194" s="230"/>
      <c r="P194" s="230"/>
      <c r="Q194" s="230"/>
      <c r="R194" s="230"/>
      <c r="S194" s="230"/>
      <c r="T194" s="230"/>
      <c r="U194" s="230"/>
      <c r="V194" s="230"/>
      <c r="W194" s="230"/>
      <c r="X194" s="230"/>
      <c r="Y194" s="230"/>
      <c r="Z194" s="230"/>
      <c r="AA194" s="230"/>
      <c r="AB194" s="230"/>
      <c r="AC194" s="230"/>
      <c r="AD194" s="230"/>
      <c r="AE194" s="230"/>
      <c r="AF194" s="230"/>
      <c r="AG194" s="230"/>
      <c r="AH194" s="231"/>
      <c r="AK194" s="70"/>
      <c r="AL194" s="70"/>
      <c r="AM194" s="70"/>
      <c r="AN194" s="70"/>
      <c r="AO194" s="70"/>
      <c r="AP194" s="70"/>
      <c r="AQ194" s="70"/>
      <c r="AR194" s="70"/>
      <c r="AS194" s="70"/>
      <c r="AT194" s="70"/>
    </row>
    <row r="195" spans="3:46" ht="15" customHeight="1" x14ac:dyDescent="0.15">
      <c r="C195" s="19"/>
      <c r="D195" s="29"/>
      <c r="E195" s="31"/>
      <c r="F195" s="31"/>
      <c r="G195" s="31"/>
      <c r="H195" s="232"/>
      <c r="I195" s="232"/>
      <c r="J195" s="232"/>
      <c r="K195" s="232"/>
      <c r="L195" s="232"/>
      <c r="M195" s="232"/>
      <c r="N195" s="232"/>
      <c r="O195" s="232"/>
      <c r="P195" s="232"/>
      <c r="Q195" s="232"/>
      <c r="R195" s="232"/>
      <c r="S195" s="232"/>
      <c r="T195" s="232"/>
      <c r="U195" s="232"/>
      <c r="V195" s="232"/>
      <c r="W195" s="232"/>
      <c r="X195" s="232"/>
      <c r="Y195" s="232"/>
      <c r="Z195" s="232"/>
      <c r="AA195" s="232"/>
      <c r="AB195" s="232"/>
      <c r="AC195" s="232"/>
      <c r="AD195" s="232"/>
      <c r="AE195" s="232"/>
      <c r="AF195" s="232"/>
      <c r="AG195" s="232"/>
      <c r="AH195" s="233"/>
      <c r="AK195" s="70"/>
      <c r="AL195" s="70"/>
      <c r="AM195" s="70"/>
      <c r="AN195" s="70"/>
      <c r="AO195" s="70"/>
      <c r="AP195" s="70"/>
      <c r="AQ195" s="70"/>
      <c r="AR195" s="70"/>
      <c r="AS195" s="70"/>
      <c r="AT195" s="70"/>
    </row>
    <row r="196" spans="3:46" ht="15" customHeight="1" x14ac:dyDescent="0.15"/>
    <row r="197" spans="3:46" ht="15" customHeight="1" x14ac:dyDescent="0.15">
      <c r="C197" s="181"/>
      <c r="D197" s="183"/>
      <c r="E197" s="13" t="s">
        <v>93</v>
      </c>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4"/>
    </row>
    <row r="198" spans="3:46" ht="15" customHeight="1" x14ac:dyDescent="0.15">
      <c r="C198" s="28"/>
      <c r="D198" s="52"/>
      <c r="E198" s="59" t="s">
        <v>79</v>
      </c>
      <c r="F198" s="60"/>
      <c r="G198" s="60"/>
      <c r="H198" s="167"/>
      <c r="I198" s="228"/>
      <c r="J198" s="228"/>
      <c r="K198" s="228"/>
      <c r="L198" s="228"/>
      <c r="M198" s="228"/>
      <c r="N198" s="228"/>
      <c r="O198" s="228"/>
      <c r="P198" s="228"/>
      <c r="Q198" s="228"/>
      <c r="R198" s="228"/>
      <c r="S198" s="228"/>
      <c r="T198" s="228"/>
      <c r="U198" s="228"/>
      <c r="V198" s="228"/>
      <c r="W198" s="228"/>
      <c r="X198" s="228"/>
      <c r="Y198" s="228"/>
      <c r="Z198" s="228"/>
      <c r="AA198" s="228"/>
      <c r="AB198" s="228"/>
      <c r="AC198" s="228"/>
      <c r="AD198" s="228"/>
      <c r="AE198" s="228"/>
      <c r="AF198" s="228"/>
      <c r="AG198" s="228"/>
      <c r="AH198" s="229"/>
    </row>
    <row r="199" spans="3:46" ht="15" customHeight="1" x14ac:dyDescent="0.15">
      <c r="C199" s="19"/>
      <c r="D199" s="29"/>
      <c r="E199" s="59"/>
      <c r="F199" s="60"/>
      <c r="G199" s="60"/>
      <c r="H199" s="230"/>
      <c r="I199" s="230"/>
      <c r="J199" s="230"/>
      <c r="K199" s="230"/>
      <c r="L199" s="230"/>
      <c r="M199" s="230"/>
      <c r="N199" s="230"/>
      <c r="O199" s="230"/>
      <c r="P199" s="230"/>
      <c r="Q199" s="230"/>
      <c r="R199" s="230"/>
      <c r="S199" s="230"/>
      <c r="T199" s="230"/>
      <c r="U199" s="230"/>
      <c r="V199" s="230"/>
      <c r="W199" s="230"/>
      <c r="X199" s="230"/>
      <c r="Y199" s="230"/>
      <c r="Z199" s="230"/>
      <c r="AA199" s="230"/>
      <c r="AB199" s="230"/>
      <c r="AC199" s="230"/>
      <c r="AD199" s="230"/>
      <c r="AE199" s="230"/>
      <c r="AF199" s="230"/>
      <c r="AG199" s="230"/>
      <c r="AH199" s="231"/>
    </row>
    <row r="200" spans="3:46" ht="15" customHeight="1" x14ac:dyDescent="0.15">
      <c r="C200" s="19"/>
      <c r="D200" s="29"/>
      <c r="E200" s="31"/>
      <c r="F200" s="31"/>
      <c r="G200" s="31"/>
      <c r="H200" s="232"/>
      <c r="I200" s="232"/>
      <c r="J200" s="232"/>
      <c r="K200" s="232"/>
      <c r="L200" s="232"/>
      <c r="M200" s="232"/>
      <c r="N200" s="232"/>
      <c r="O200" s="232"/>
      <c r="P200" s="232"/>
      <c r="Q200" s="232"/>
      <c r="R200" s="232"/>
      <c r="S200" s="232"/>
      <c r="T200" s="232"/>
      <c r="U200" s="232"/>
      <c r="V200" s="232"/>
      <c r="W200" s="232"/>
      <c r="X200" s="232"/>
      <c r="Y200" s="232"/>
      <c r="Z200" s="232"/>
      <c r="AA200" s="232"/>
      <c r="AB200" s="232"/>
      <c r="AC200" s="232"/>
      <c r="AD200" s="232"/>
      <c r="AE200" s="232"/>
      <c r="AF200" s="232"/>
      <c r="AG200" s="232"/>
      <c r="AH200" s="233"/>
    </row>
    <row r="201" spans="3:46" ht="15" customHeight="1" x14ac:dyDescent="0.15">
      <c r="C201" s="19"/>
      <c r="D201" s="29"/>
      <c r="E201" s="59" t="s">
        <v>80</v>
      </c>
      <c r="F201" s="60"/>
      <c r="G201" s="60"/>
      <c r="H201" s="167"/>
      <c r="I201" s="228"/>
      <c r="J201" s="228"/>
      <c r="K201" s="228"/>
      <c r="L201" s="228"/>
      <c r="M201" s="228"/>
      <c r="N201" s="228"/>
      <c r="O201" s="228"/>
      <c r="P201" s="228"/>
      <c r="Q201" s="228"/>
      <c r="R201" s="228"/>
      <c r="S201" s="228"/>
      <c r="T201" s="228"/>
      <c r="U201" s="228"/>
      <c r="V201" s="228"/>
      <c r="W201" s="228"/>
      <c r="X201" s="228"/>
      <c r="Y201" s="228"/>
      <c r="Z201" s="228"/>
      <c r="AA201" s="228"/>
      <c r="AB201" s="228"/>
      <c r="AC201" s="228"/>
      <c r="AD201" s="228"/>
      <c r="AE201" s="228"/>
      <c r="AF201" s="228"/>
      <c r="AG201" s="228"/>
      <c r="AH201" s="229"/>
    </row>
    <row r="202" spans="3:46" ht="15" customHeight="1" x14ac:dyDescent="0.15">
      <c r="C202" s="19"/>
      <c r="D202" s="29"/>
      <c r="E202" s="59"/>
      <c r="F202" s="60"/>
      <c r="G202" s="60"/>
      <c r="H202" s="230"/>
      <c r="I202" s="230"/>
      <c r="J202" s="230"/>
      <c r="K202" s="230"/>
      <c r="L202" s="230"/>
      <c r="M202" s="230"/>
      <c r="N202" s="230"/>
      <c r="O202" s="230"/>
      <c r="P202" s="230"/>
      <c r="Q202" s="230"/>
      <c r="R202" s="230"/>
      <c r="S202" s="230"/>
      <c r="T202" s="230"/>
      <c r="U202" s="230"/>
      <c r="V202" s="230"/>
      <c r="W202" s="230"/>
      <c r="X202" s="230"/>
      <c r="Y202" s="230"/>
      <c r="Z202" s="230"/>
      <c r="AA202" s="230"/>
      <c r="AB202" s="230"/>
      <c r="AC202" s="230"/>
      <c r="AD202" s="230"/>
      <c r="AE202" s="230"/>
      <c r="AF202" s="230"/>
      <c r="AG202" s="230"/>
      <c r="AH202" s="231"/>
    </row>
    <row r="203" spans="3:46" ht="15" customHeight="1" x14ac:dyDescent="0.15">
      <c r="C203" s="19"/>
      <c r="D203" s="29"/>
      <c r="E203" s="31"/>
      <c r="F203" s="31"/>
      <c r="G203" s="31"/>
      <c r="H203" s="232"/>
      <c r="I203" s="232"/>
      <c r="J203" s="232"/>
      <c r="K203" s="232"/>
      <c r="L203" s="232"/>
      <c r="M203" s="232"/>
      <c r="N203" s="232"/>
      <c r="O203" s="232"/>
      <c r="P203" s="232"/>
      <c r="Q203" s="232"/>
      <c r="R203" s="232"/>
      <c r="S203" s="232"/>
      <c r="T203" s="232"/>
      <c r="U203" s="232"/>
      <c r="V203" s="232"/>
      <c r="W203" s="232"/>
      <c r="X203" s="232"/>
      <c r="Y203" s="232"/>
      <c r="Z203" s="232"/>
      <c r="AA203" s="232"/>
      <c r="AB203" s="232"/>
      <c r="AC203" s="232"/>
      <c r="AD203" s="232"/>
      <c r="AE203" s="232"/>
      <c r="AF203" s="232"/>
      <c r="AG203" s="232"/>
      <c r="AH203" s="233"/>
    </row>
    <row r="204" spans="3:46" ht="15" customHeight="1" x14ac:dyDescent="0.15"/>
    <row r="205" spans="3:46" ht="15" customHeight="1" x14ac:dyDescent="0.15">
      <c r="C205" s="181"/>
      <c r="D205" s="183"/>
      <c r="E205" s="13" t="s">
        <v>94</v>
      </c>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4"/>
    </row>
    <row r="206" spans="3:46" ht="15" customHeight="1" x14ac:dyDescent="0.15">
      <c r="C206" s="28"/>
      <c r="D206" s="52"/>
      <c r="E206" s="59" t="s">
        <v>79</v>
      </c>
      <c r="F206" s="60"/>
      <c r="G206" s="60"/>
      <c r="H206" s="167"/>
      <c r="I206" s="228"/>
      <c r="J206" s="228"/>
      <c r="K206" s="228"/>
      <c r="L206" s="228"/>
      <c r="M206" s="228"/>
      <c r="N206" s="228"/>
      <c r="O206" s="228"/>
      <c r="P206" s="228"/>
      <c r="Q206" s="228"/>
      <c r="R206" s="228"/>
      <c r="S206" s="228"/>
      <c r="T206" s="228"/>
      <c r="U206" s="228"/>
      <c r="V206" s="228"/>
      <c r="W206" s="228"/>
      <c r="X206" s="228"/>
      <c r="Y206" s="228"/>
      <c r="Z206" s="228"/>
      <c r="AA206" s="228"/>
      <c r="AB206" s="228"/>
      <c r="AC206" s="228"/>
      <c r="AD206" s="228"/>
      <c r="AE206" s="228"/>
      <c r="AF206" s="228"/>
      <c r="AG206" s="228"/>
      <c r="AH206" s="229"/>
    </row>
    <row r="207" spans="3:46" ht="15" customHeight="1" x14ac:dyDescent="0.15">
      <c r="C207" s="19"/>
      <c r="D207" s="29"/>
      <c r="E207" s="31"/>
      <c r="F207" s="31"/>
      <c r="G207" s="31"/>
      <c r="H207" s="232"/>
      <c r="I207" s="232"/>
      <c r="J207" s="232"/>
      <c r="K207" s="232"/>
      <c r="L207" s="232"/>
      <c r="M207" s="232"/>
      <c r="N207" s="232"/>
      <c r="O207" s="232"/>
      <c r="P207" s="232"/>
      <c r="Q207" s="232"/>
      <c r="R207" s="232"/>
      <c r="S207" s="232"/>
      <c r="T207" s="232"/>
      <c r="U207" s="232"/>
      <c r="V207" s="232"/>
      <c r="W207" s="232"/>
      <c r="X207" s="232"/>
      <c r="Y207" s="232"/>
      <c r="Z207" s="232"/>
      <c r="AA207" s="232"/>
      <c r="AB207" s="232"/>
      <c r="AC207" s="232"/>
      <c r="AD207" s="232"/>
      <c r="AE207" s="232"/>
      <c r="AF207" s="232"/>
      <c r="AG207" s="232"/>
      <c r="AH207" s="233"/>
    </row>
    <row r="208" spans="3:46" ht="15" customHeight="1" x14ac:dyDescent="0.15">
      <c r="C208" s="19"/>
      <c r="D208" s="29"/>
      <c r="E208" s="59" t="s">
        <v>80</v>
      </c>
      <c r="F208" s="60"/>
      <c r="G208" s="60"/>
      <c r="H208" s="167"/>
      <c r="I208" s="228"/>
      <c r="J208" s="228"/>
      <c r="K208" s="228"/>
      <c r="L208" s="228"/>
      <c r="M208" s="228"/>
      <c r="N208" s="228"/>
      <c r="O208" s="228"/>
      <c r="P208" s="228"/>
      <c r="Q208" s="228"/>
      <c r="R208" s="228"/>
      <c r="S208" s="228"/>
      <c r="T208" s="228"/>
      <c r="U208" s="228"/>
      <c r="V208" s="228"/>
      <c r="W208" s="228"/>
      <c r="X208" s="228"/>
      <c r="Y208" s="228"/>
      <c r="Z208" s="228"/>
      <c r="AA208" s="228"/>
      <c r="AB208" s="228"/>
      <c r="AC208" s="228"/>
      <c r="AD208" s="228"/>
      <c r="AE208" s="228"/>
      <c r="AF208" s="228"/>
      <c r="AG208" s="228"/>
      <c r="AH208" s="229"/>
    </row>
    <row r="209" spans="3:34" ht="15" customHeight="1" x14ac:dyDescent="0.15">
      <c r="C209" s="19"/>
      <c r="D209" s="29"/>
      <c r="E209" s="59"/>
      <c r="F209" s="60"/>
      <c r="G209" s="60"/>
      <c r="H209" s="170"/>
      <c r="I209" s="239"/>
      <c r="J209" s="239"/>
      <c r="K209" s="239"/>
      <c r="L209" s="239"/>
      <c r="M209" s="239"/>
      <c r="N209" s="239"/>
      <c r="O209" s="239"/>
      <c r="P209" s="239"/>
      <c r="Q209" s="239"/>
      <c r="R209" s="239"/>
      <c r="S209" s="239"/>
      <c r="T209" s="239"/>
      <c r="U209" s="239"/>
      <c r="V209" s="239"/>
      <c r="W209" s="239"/>
      <c r="X209" s="239"/>
      <c r="Y209" s="239"/>
      <c r="Z209" s="239"/>
      <c r="AA209" s="239"/>
      <c r="AB209" s="239"/>
      <c r="AC209" s="239"/>
      <c r="AD209" s="239"/>
      <c r="AE209" s="239"/>
      <c r="AF209" s="239"/>
      <c r="AG209" s="239"/>
      <c r="AH209" s="231"/>
    </row>
    <row r="210" spans="3:34" ht="15" customHeight="1" x14ac:dyDescent="0.15">
      <c r="C210" s="19"/>
      <c r="D210" s="29"/>
      <c r="E210" s="31"/>
      <c r="F210" s="31"/>
      <c r="G210" s="31"/>
      <c r="H210" s="232"/>
      <c r="I210" s="232"/>
      <c r="J210" s="232"/>
      <c r="K210" s="232"/>
      <c r="L210" s="232"/>
      <c r="M210" s="232"/>
      <c r="N210" s="232"/>
      <c r="O210" s="232"/>
      <c r="P210" s="232"/>
      <c r="Q210" s="232"/>
      <c r="R210" s="232"/>
      <c r="S210" s="232"/>
      <c r="T210" s="232"/>
      <c r="U210" s="232"/>
      <c r="V210" s="232"/>
      <c r="W210" s="232"/>
      <c r="X210" s="232"/>
      <c r="Y210" s="232"/>
      <c r="Z210" s="232"/>
      <c r="AA210" s="232"/>
      <c r="AB210" s="232"/>
      <c r="AC210" s="232"/>
      <c r="AD210" s="232"/>
      <c r="AE210" s="232"/>
      <c r="AF210" s="232"/>
      <c r="AG210" s="232"/>
      <c r="AH210" s="233"/>
    </row>
    <row r="211" spans="3:34" ht="15" customHeight="1" x14ac:dyDescent="0.15"/>
    <row r="212" spans="3:34" ht="15" customHeight="1" x14ac:dyDescent="0.15"/>
    <row r="213" spans="3:34" ht="15" customHeight="1" x14ac:dyDescent="0.15"/>
    <row r="214" spans="3:34" ht="15" hidden="1" customHeight="1" x14ac:dyDescent="0.15"/>
    <row r="215" spans="3:34" ht="15" hidden="1" customHeight="1" x14ac:dyDescent="0.15"/>
    <row r="216" spans="3:34" ht="15" hidden="1" customHeight="1" x14ac:dyDescent="0.15"/>
    <row r="217" spans="3:34" ht="15" hidden="1" customHeight="1" x14ac:dyDescent="0.15"/>
    <row r="218" spans="3:34" ht="15" hidden="1" customHeight="1" x14ac:dyDescent="0.15"/>
    <row r="219" spans="3:34" ht="15" hidden="1" customHeight="1" x14ac:dyDescent="0.15"/>
    <row r="220" spans="3:34" ht="15" hidden="1" customHeight="1" x14ac:dyDescent="0.15"/>
    <row r="221" spans="3:34" ht="15" hidden="1" customHeight="1" x14ac:dyDescent="0.15"/>
    <row r="222" spans="3:34" ht="15" hidden="1" customHeight="1" x14ac:dyDescent="0.15"/>
    <row r="223" spans="3:34" ht="15" hidden="1" customHeight="1" x14ac:dyDescent="0.15"/>
    <row r="224" spans="3:34" ht="15" hidden="1" customHeight="1" x14ac:dyDescent="0.15"/>
    <row r="225" ht="15" hidden="1" customHeight="1" x14ac:dyDescent="0.15"/>
    <row r="226" ht="15" hidden="1" customHeight="1" x14ac:dyDescent="0.15"/>
    <row r="227" ht="15" hidden="1" customHeight="1" x14ac:dyDescent="0.15"/>
    <row r="228" ht="15" hidden="1" customHeight="1" x14ac:dyDescent="0.15"/>
    <row r="229" ht="15" hidden="1" customHeight="1" x14ac:dyDescent="0.15"/>
    <row r="230" ht="15" hidden="1" customHeight="1" x14ac:dyDescent="0.15"/>
    <row r="231" ht="15" hidden="1" customHeight="1" x14ac:dyDescent="0.15"/>
    <row r="232" ht="15" hidden="1" customHeight="1" x14ac:dyDescent="0.15"/>
    <row r="233" ht="15" hidden="1" customHeight="1" x14ac:dyDescent="0.15"/>
    <row r="234" ht="15" hidden="1" customHeight="1" x14ac:dyDescent="0.15"/>
    <row r="235" ht="15" hidden="1" customHeight="1" x14ac:dyDescent="0.15"/>
    <row r="236" ht="15" hidden="1" customHeight="1" x14ac:dyDescent="0.15"/>
    <row r="237" ht="15" hidden="1" customHeight="1" x14ac:dyDescent="0.15"/>
    <row r="238" ht="15" hidden="1" customHeight="1" x14ac:dyDescent="0.15"/>
    <row r="239" ht="15" hidden="1" customHeight="1" x14ac:dyDescent="0.15"/>
  </sheetData>
  <sheetProtection password="ABF0" sheet="1" selectLockedCells="1" autoFilter="0"/>
  <mergeCells count="360">
    <mergeCell ref="P23:Z23"/>
    <mergeCell ref="AA23:AC23"/>
    <mergeCell ref="C86:C100"/>
    <mergeCell ref="K89:M89"/>
    <mergeCell ref="K90:M90"/>
    <mergeCell ref="K91:M91"/>
    <mergeCell ref="AB100:AE100"/>
    <mergeCell ref="H206:AH207"/>
    <mergeCell ref="H208:AH210"/>
    <mergeCell ref="H164:AH167"/>
    <mergeCell ref="H170:AH173"/>
    <mergeCell ref="H176:AH177"/>
    <mergeCell ref="H178:AH179"/>
    <mergeCell ref="H182:AH183"/>
    <mergeCell ref="H184:AH185"/>
    <mergeCell ref="H190:AH192"/>
    <mergeCell ref="C189:D189"/>
    <mergeCell ref="C197:D197"/>
    <mergeCell ref="C205:D205"/>
    <mergeCell ref="C163:D163"/>
    <mergeCell ref="C169:D169"/>
    <mergeCell ref="C175:D175"/>
    <mergeCell ref="C181:D181"/>
    <mergeCell ref="H201:AH203"/>
    <mergeCell ref="W152:Z152"/>
    <mergeCell ref="U152:V152"/>
    <mergeCell ref="U156:V156"/>
    <mergeCell ref="H198:AH200"/>
    <mergeCell ref="H193:AH195"/>
    <mergeCell ref="AG157:AH157"/>
    <mergeCell ref="AC157:AF157"/>
    <mergeCell ref="AA156:AB156"/>
    <mergeCell ref="AG152:AH152"/>
    <mergeCell ref="AC152:AF152"/>
    <mergeCell ref="AA152:AB152"/>
    <mergeCell ref="AA153:AB153"/>
    <mergeCell ref="AA154:AB154"/>
    <mergeCell ref="AA155:AB155"/>
    <mergeCell ref="AC153:AF156"/>
    <mergeCell ref="AG153:AH156"/>
    <mergeCell ref="Q153:T153"/>
    <mergeCell ref="K153:N153"/>
    <mergeCell ref="U153:V153"/>
    <mergeCell ref="U154:V154"/>
    <mergeCell ref="U155:V155"/>
    <mergeCell ref="AA143:AB143"/>
    <mergeCell ref="W153:Z153"/>
    <mergeCell ref="W154:Z154"/>
    <mergeCell ref="W155:Z155"/>
    <mergeCell ref="AA144:AB144"/>
    <mergeCell ref="W156:Z156"/>
    <mergeCell ref="O155:P155"/>
    <mergeCell ref="O156:P156"/>
    <mergeCell ref="Q154:T154"/>
    <mergeCell ref="Q155:T155"/>
    <mergeCell ref="Q156:T156"/>
    <mergeCell ref="W145:Z145"/>
    <mergeCell ref="W146:Z146"/>
    <mergeCell ref="AA145:AB145"/>
    <mergeCell ref="AA146:AB146"/>
    <mergeCell ref="K156:N156"/>
    <mergeCell ref="O153:P153"/>
    <mergeCell ref="O154:P154"/>
    <mergeCell ref="K154:N154"/>
    <mergeCell ref="K155:N155"/>
    <mergeCell ref="O152:P152"/>
    <mergeCell ref="O143:P143"/>
    <mergeCell ref="O144:P144"/>
    <mergeCell ref="U143:V143"/>
    <mergeCell ref="U146:V146"/>
    <mergeCell ref="U145:V145"/>
    <mergeCell ref="AG142:AH142"/>
    <mergeCell ref="AG146:AH146"/>
    <mergeCell ref="AC142:AF142"/>
    <mergeCell ref="AC146:AF146"/>
    <mergeCell ref="W143:Z143"/>
    <mergeCell ref="Y151:Z151"/>
    <mergeCell ref="Q146:T146"/>
    <mergeCell ref="Q145:T145"/>
    <mergeCell ref="Q140:T140"/>
    <mergeCell ref="Q141:T141"/>
    <mergeCell ref="Q144:T144"/>
    <mergeCell ref="Q142:T142"/>
    <mergeCell ref="Q143:T143"/>
    <mergeCell ref="U144:V144"/>
    <mergeCell ref="W144:Z144"/>
    <mergeCell ref="Q152:T152"/>
    <mergeCell ref="K143:N143"/>
    <mergeCell ref="K144:N144"/>
    <mergeCell ref="K145:N145"/>
    <mergeCell ref="K146:N146"/>
    <mergeCell ref="O145:P145"/>
    <mergeCell ref="O146:P146"/>
    <mergeCell ref="K152:N152"/>
    <mergeCell ref="M151:N151"/>
    <mergeCell ref="S151:T151"/>
    <mergeCell ref="AA139:AB139"/>
    <mergeCell ref="AA140:AB140"/>
    <mergeCell ref="AA141:AB141"/>
    <mergeCell ref="AA142:AB142"/>
    <mergeCell ref="K141:N141"/>
    <mergeCell ref="K142:N142"/>
    <mergeCell ref="K140:N140"/>
    <mergeCell ref="W139:Z139"/>
    <mergeCell ref="W140:Z140"/>
    <mergeCell ref="K139:N139"/>
    <mergeCell ref="U137:V137"/>
    <mergeCell ref="K136:N136"/>
    <mergeCell ref="K137:N137"/>
    <mergeCell ref="K138:N138"/>
    <mergeCell ref="U138:V138"/>
    <mergeCell ref="O140:P140"/>
    <mergeCell ref="O141:P141"/>
    <mergeCell ref="O142:P142"/>
    <mergeCell ref="U140:V140"/>
    <mergeCell ref="U141:V141"/>
    <mergeCell ref="O139:P139"/>
    <mergeCell ref="U139:V139"/>
    <mergeCell ref="U142:V142"/>
    <mergeCell ref="U135:V135"/>
    <mergeCell ref="Y131:Z131"/>
    <mergeCell ref="U136:V136"/>
    <mergeCell ref="W141:Z141"/>
    <mergeCell ref="W142:Z142"/>
    <mergeCell ref="Q139:T139"/>
    <mergeCell ref="Q135:T135"/>
    <mergeCell ref="Q136:T136"/>
    <mergeCell ref="Q137:T137"/>
    <mergeCell ref="Q138:T138"/>
    <mergeCell ref="Q134:T134"/>
    <mergeCell ref="AA132:AB132"/>
    <mergeCell ref="AA133:AB133"/>
    <mergeCell ref="AA134:AB134"/>
    <mergeCell ref="U132:V132"/>
    <mergeCell ref="U133:V133"/>
    <mergeCell ref="U134:V134"/>
    <mergeCell ref="AA135:AB135"/>
    <mergeCell ref="AA136:AB136"/>
    <mergeCell ref="AA137:AB137"/>
    <mergeCell ref="AA138:AB138"/>
    <mergeCell ref="W132:Z132"/>
    <mergeCell ref="W133:Z133"/>
    <mergeCell ref="W134:Z134"/>
    <mergeCell ref="W135:Z135"/>
    <mergeCell ref="W136:Z136"/>
    <mergeCell ref="W137:Z137"/>
    <mergeCell ref="W138:Z138"/>
    <mergeCell ref="C119:E119"/>
    <mergeCell ref="M124:N124"/>
    <mergeCell ref="S124:T124"/>
    <mergeCell ref="Q126:T126"/>
    <mergeCell ref="O137:P137"/>
    <mergeCell ref="O138:P138"/>
    <mergeCell ref="K133:N133"/>
    <mergeCell ref="K134:N134"/>
    <mergeCell ref="K135:N135"/>
    <mergeCell ref="O133:P133"/>
    <mergeCell ref="O134:P134"/>
    <mergeCell ref="O135:P135"/>
    <mergeCell ref="O136:P136"/>
    <mergeCell ref="M131:N131"/>
    <mergeCell ref="S131:T131"/>
    <mergeCell ref="O132:P132"/>
    <mergeCell ref="K132:N132"/>
    <mergeCell ref="Q132:T132"/>
    <mergeCell ref="Q133:T133"/>
    <mergeCell ref="K126:N126"/>
    <mergeCell ref="Q125:T125"/>
    <mergeCell ref="W125:Z125"/>
    <mergeCell ref="W126:Z126"/>
    <mergeCell ref="O126:P126"/>
    <mergeCell ref="U125:V125"/>
    <mergeCell ref="U126:V126"/>
    <mergeCell ref="AA126:AB126"/>
    <mergeCell ref="AG125:AH125"/>
    <mergeCell ref="AG126:AH126"/>
    <mergeCell ref="AC125:AF125"/>
    <mergeCell ref="AC126:AF126"/>
    <mergeCell ref="Y124:Z124"/>
    <mergeCell ref="O125:P125"/>
    <mergeCell ref="K103:M103"/>
    <mergeCell ref="K104:M104"/>
    <mergeCell ref="N101:P101"/>
    <mergeCell ref="N102:P102"/>
    <mergeCell ref="AA125:AB125"/>
    <mergeCell ref="K125:N125"/>
    <mergeCell ref="V105:Y105"/>
    <mergeCell ref="Z105:AA105"/>
    <mergeCell ref="K94:M94"/>
    <mergeCell ref="K95:M95"/>
    <mergeCell ref="K96:M96"/>
    <mergeCell ref="K97:M97"/>
    <mergeCell ref="K98:M98"/>
    <mergeCell ref="C118:E118"/>
    <mergeCell ref="C101:C104"/>
    <mergeCell ref="C111:E111"/>
    <mergeCell ref="C112:E112"/>
    <mergeCell ref="C113:E113"/>
    <mergeCell ref="K100:M100"/>
    <mergeCell ref="G70:AH72"/>
    <mergeCell ref="D78:F78"/>
    <mergeCell ref="C56:E56"/>
    <mergeCell ref="C55:E55"/>
    <mergeCell ref="Y63:AB63"/>
    <mergeCell ref="D80:F80"/>
    <mergeCell ref="I68:J68"/>
    <mergeCell ref="T62:U62"/>
    <mergeCell ref="K93:M93"/>
    <mergeCell ref="A13:AH15"/>
    <mergeCell ref="AB62:AC62"/>
    <mergeCell ref="H25:AH25"/>
    <mergeCell ref="H30:AH30"/>
    <mergeCell ref="AC55:AH56"/>
    <mergeCell ref="D79:F79"/>
    <mergeCell ref="L62:M62"/>
    <mergeCell ref="I63:L63"/>
    <mergeCell ref="Q63:T63"/>
    <mergeCell ref="O68:R68"/>
    <mergeCell ref="I69:J69"/>
    <mergeCell ref="O69:R69"/>
    <mergeCell ref="V4:W4"/>
    <mergeCell ref="Y4:Z4"/>
    <mergeCell ref="AB4:AC4"/>
    <mergeCell ref="Q7:AG7"/>
    <mergeCell ref="Q8:AG8"/>
    <mergeCell ref="Q10:AG10"/>
    <mergeCell ref="V55:AB56"/>
    <mergeCell ref="C38:AH43"/>
    <mergeCell ref="B24:C30"/>
    <mergeCell ref="S48:V49"/>
    <mergeCell ref="H19:AH19"/>
    <mergeCell ref="H26:AH26"/>
    <mergeCell ref="H27:AH27"/>
    <mergeCell ref="H28:AH28"/>
    <mergeCell ref="H29:AH29"/>
    <mergeCell ref="AF23:AH23"/>
    <mergeCell ref="B23:G23"/>
    <mergeCell ref="H23:O23"/>
    <mergeCell ref="H21:AH21"/>
    <mergeCell ref="H22:AH22"/>
    <mergeCell ref="H24:AH24"/>
    <mergeCell ref="H20:AH20"/>
    <mergeCell ref="AD23:AE23"/>
    <mergeCell ref="K86:M86"/>
    <mergeCell ref="K85:M85"/>
    <mergeCell ref="C48:H49"/>
    <mergeCell ref="I48:L49"/>
    <mergeCell ref="M48:R49"/>
    <mergeCell ref="K87:M87"/>
    <mergeCell ref="K88:M88"/>
    <mergeCell ref="N86:P86"/>
    <mergeCell ref="N85:P85"/>
    <mergeCell ref="N87:P87"/>
    <mergeCell ref="N88:P88"/>
    <mergeCell ref="K101:M101"/>
    <mergeCell ref="K102:M102"/>
    <mergeCell ref="N89:P89"/>
    <mergeCell ref="N90:P90"/>
    <mergeCell ref="N91:P91"/>
    <mergeCell ref="N92:P92"/>
    <mergeCell ref="N93:P93"/>
    <mergeCell ref="N94:P94"/>
    <mergeCell ref="K92:M92"/>
    <mergeCell ref="K99:M99"/>
    <mergeCell ref="N103:P103"/>
    <mergeCell ref="N104:P104"/>
    <mergeCell ref="N95:P95"/>
    <mergeCell ref="N96:P96"/>
    <mergeCell ref="N97:P97"/>
    <mergeCell ref="N98:P98"/>
    <mergeCell ref="N99:P99"/>
    <mergeCell ref="N100:P100"/>
    <mergeCell ref="AB93:AE93"/>
    <mergeCell ref="AB96:AE96"/>
    <mergeCell ref="AB97:AE97"/>
    <mergeCell ref="AB86:AE86"/>
    <mergeCell ref="AB87:AE87"/>
    <mergeCell ref="AB90:AE90"/>
    <mergeCell ref="AB101:AE101"/>
    <mergeCell ref="AB102:AE102"/>
    <mergeCell ref="AB103:AE103"/>
    <mergeCell ref="AB104:AE104"/>
    <mergeCell ref="AB105:AE105"/>
    <mergeCell ref="V86:Y86"/>
    <mergeCell ref="V87:Y87"/>
    <mergeCell ref="V88:Y88"/>
    <mergeCell ref="V89:Y89"/>
    <mergeCell ref="V90:Y90"/>
    <mergeCell ref="V91:Y91"/>
    <mergeCell ref="V92:Y92"/>
    <mergeCell ref="V93:Y93"/>
    <mergeCell ref="V94:Y94"/>
    <mergeCell ref="V95:Y95"/>
    <mergeCell ref="V96:Y96"/>
    <mergeCell ref="V104:Y104"/>
    <mergeCell ref="AB98:AE99"/>
    <mergeCell ref="AB94:AE95"/>
    <mergeCell ref="AB91:AE92"/>
    <mergeCell ref="AB88:AE89"/>
    <mergeCell ref="AF88:AH89"/>
    <mergeCell ref="V97:Y97"/>
    <mergeCell ref="V98:Y98"/>
    <mergeCell ref="V99:Y99"/>
    <mergeCell ref="V100:Y100"/>
    <mergeCell ref="AF91:AH92"/>
    <mergeCell ref="AF94:AH95"/>
    <mergeCell ref="AF98:AH99"/>
    <mergeCell ref="C84:J85"/>
    <mergeCell ref="V84:AA85"/>
    <mergeCell ref="AB84:AH85"/>
    <mergeCell ref="Q85:U85"/>
    <mergeCell ref="Q88:U89"/>
    <mergeCell ref="Q87:U87"/>
    <mergeCell ref="Q86:U86"/>
    <mergeCell ref="Q90:U90"/>
    <mergeCell ref="Q93:U93"/>
    <mergeCell ref="Q96:U96"/>
    <mergeCell ref="Q97:U97"/>
    <mergeCell ref="Q100:U100"/>
    <mergeCell ref="Q101:U101"/>
    <mergeCell ref="Q94:U95"/>
    <mergeCell ref="Q98:U99"/>
    <mergeCell ref="Q104:U104"/>
    <mergeCell ref="Z86:AA86"/>
    <mergeCell ref="Z87:AA87"/>
    <mergeCell ref="Z88:AA88"/>
    <mergeCell ref="Z89:AA89"/>
    <mergeCell ref="Z90:AA90"/>
    <mergeCell ref="Z91:AA91"/>
    <mergeCell ref="Z92:AA92"/>
    <mergeCell ref="Z93:AA93"/>
    <mergeCell ref="Q91:U92"/>
    <mergeCell ref="Z95:AA95"/>
    <mergeCell ref="Z96:AA96"/>
    <mergeCell ref="Z97:AA97"/>
    <mergeCell ref="Z98:AA98"/>
    <mergeCell ref="Z99:AA99"/>
    <mergeCell ref="Q103:U103"/>
    <mergeCell ref="Q102:U102"/>
    <mergeCell ref="V103:Y103"/>
    <mergeCell ref="V101:Y101"/>
    <mergeCell ref="V102:Y102"/>
    <mergeCell ref="Z100:AA100"/>
    <mergeCell ref="Z101:AA101"/>
    <mergeCell ref="Z102:AA102"/>
    <mergeCell ref="Z103:AA103"/>
    <mergeCell ref="Z104:AA104"/>
    <mergeCell ref="AF86:AH86"/>
    <mergeCell ref="AF87:AH87"/>
    <mergeCell ref="AF90:AH90"/>
    <mergeCell ref="AF93:AH93"/>
    <mergeCell ref="Z94:AA94"/>
    <mergeCell ref="AF104:AH104"/>
    <mergeCell ref="AF105:AH105"/>
    <mergeCell ref="AF96:AH96"/>
    <mergeCell ref="AF97:AH97"/>
    <mergeCell ref="AF100:AH100"/>
    <mergeCell ref="AF101:AH101"/>
    <mergeCell ref="AF102:AH102"/>
    <mergeCell ref="AF103:AH103"/>
  </mergeCells>
  <phoneticPr fontId="4"/>
  <dataValidations count="8">
    <dataValidation type="list" allowBlank="1" showInputMessage="1" sqref="C163:D163 C205:D205 C197:D197 C189:D189 C181:D181 C175:D175 C169:D169">
      <formula1>"あり,なし"</formula1>
    </dataValidation>
    <dataValidation type="list" allowBlank="1" showInputMessage="1" sqref="C118:E119 D78:F80 C55:C56">
      <formula1>"○"</formula1>
    </dataValidation>
    <dataValidation type="list" allowBlank="1" showInputMessage="1" sqref="O125:P125">
      <formula1>"t-CO2,％"</formula1>
    </dataValidation>
    <dataValidation type="list" allowBlank="1" showInputMessage="1" sqref="O132:P132">
      <formula1>"ｍ2,％"</formula1>
    </dataValidation>
    <dataValidation type="list" allowBlank="1" showInputMessage="1" sqref="I68:J69">
      <formula1>$AK$62:$AM$62</formula1>
    </dataValidation>
    <dataValidation type="list" allowBlank="1" showInputMessage="1" showErrorMessage="1" sqref="L62:M62">
      <formula1>"14,15,16,17,18,19,20,21,22,23,24,25,26,27,28"</formula1>
    </dataValidation>
    <dataValidation type="list" allowBlank="1" showInputMessage="1" showErrorMessage="1" sqref="AD23:AE23">
      <formula1>"23,24,25,26,27,28,29,30,31"</formula1>
    </dataValidation>
    <dataValidation type="list" allowBlank="1" showInputMessage="1" showErrorMessage="1" sqref="H23">
      <formula1>"既存事業所,新規事業所"</formula1>
    </dataValidation>
  </dataValidations>
  <pageMargins left="0.78740157480314965" right="0.39370078740157483" top="0.78740157480314965" bottom="0.59055118110236227" header="0.39370078740157483" footer="0.39370078740157483"/>
  <pageSetup paperSize="9" scale="95" orientation="portrait" r:id="rId1"/>
  <headerFooter>
    <oddHeader>&amp;L&amp;"ＭＳ ゴシック,標準"&amp;9様式第６号</oddHeader>
    <oddFooter>&amp;C&amp;"ＭＳ ゴシック,標準"&amp;9- &amp;P/&amp;N -</oddFooter>
  </headerFooter>
  <rowBreaks count="3" manualBreakCount="3">
    <brk id="50" max="16383" man="1"/>
    <brk id="107" max="16383" man="1"/>
    <brk id="1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6号（修正）</vt:lpstr>
      <vt:lpstr>'6号（修正）'!Print_Area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toshima</dc:creator>
  <cp:lastModifiedBy>埼玉県</cp:lastModifiedBy>
  <cp:lastPrinted>2015-07-01T02:56:31Z</cp:lastPrinted>
  <dcterms:created xsi:type="dcterms:W3CDTF">2011-10-14T10:34:07Z</dcterms:created>
  <dcterms:modified xsi:type="dcterms:W3CDTF">2022-07-06T04:26:25Z</dcterms:modified>
</cp:coreProperties>
</file>